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21075" windowHeight="8265"/>
  </bookViews>
  <sheets>
    <sheet name="Indicator.GOOG" sheetId="1" r:id="rId1"/>
  </sheets>
  <calcPr calcId="145621"/>
</workbook>
</file>

<file path=xl/calcChain.xml><?xml version="1.0" encoding="utf-8"?>
<calcChain xmlns="http://schemas.openxmlformats.org/spreadsheetml/2006/main">
  <c r="Q23" i="1" l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22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" i="1"/>
  <c r="Q21" i="1"/>
  <c r="O6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H73" i="1" l="1"/>
  <c r="J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I60" i="1" s="1"/>
  <c r="H59" i="1"/>
  <c r="I59" i="1" s="1"/>
  <c r="H58" i="1"/>
  <c r="J58" i="1" s="1"/>
  <c r="H57" i="1"/>
  <c r="J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J51" i="1" s="1"/>
  <c r="H50" i="1"/>
  <c r="I50" i="1" s="1"/>
  <c r="H49" i="1"/>
  <c r="J49" i="1" s="1"/>
  <c r="H48" i="1"/>
  <c r="J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J42" i="1" s="1"/>
  <c r="H41" i="1"/>
  <c r="J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J33" i="1" s="1"/>
  <c r="H32" i="1"/>
  <c r="J32" i="1" s="1"/>
  <c r="H31" i="1"/>
  <c r="I31" i="1" s="1"/>
  <c r="H30" i="1"/>
  <c r="I30" i="1" s="1"/>
  <c r="H29" i="1"/>
  <c r="I29" i="1" s="1"/>
  <c r="H28" i="1"/>
  <c r="I28" i="1" s="1"/>
  <c r="H27" i="1"/>
  <c r="J27" i="1" s="1"/>
  <c r="H26" i="1"/>
  <c r="J26" i="1" s="1"/>
  <c r="H25" i="1"/>
  <c r="J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J19" i="1" s="1"/>
  <c r="H18" i="1"/>
  <c r="I18" i="1" s="1"/>
  <c r="H17" i="1"/>
  <c r="J17" i="1" s="1"/>
  <c r="H16" i="1"/>
  <c r="J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J10" i="1" s="1"/>
  <c r="H9" i="1"/>
  <c r="J9" i="1" s="1"/>
  <c r="H8" i="1"/>
  <c r="I8" i="1" s="1"/>
  <c r="H7" i="1"/>
  <c r="I7" i="1" s="1"/>
  <c r="H6" i="1"/>
  <c r="I6" i="1" s="1"/>
  <c r="H5" i="1"/>
  <c r="I5" i="1" s="1"/>
  <c r="H4" i="1"/>
  <c r="I4" i="1" s="1"/>
  <c r="H3" i="1"/>
  <c r="J3" i="1" s="1"/>
  <c r="I63" i="1" l="1"/>
  <c r="I3" i="1"/>
  <c r="I67" i="1"/>
  <c r="I73" i="1"/>
  <c r="J18" i="1"/>
  <c r="I66" i="1"/>
  <c r="J29" i="1"/>
  <c r="J30" i="1"/>
  <c r="J34" i="1"/>
  <c r="J31" i="1"/>
  <c r="I27" i="1"/>
  <c r="J35" i="1"/>
  <c r="J43" i="1"/>
  <c r="J44" i="1"/>
  <c r="I51" i="1"/>
  <c r="J45" i="1"/>
  <c r="I61" i="1"/>
  <c r="J46" i="1"/>
  <c r="I62" i="1"/>
  <c r="I9" i="1"/>
  <c r="J13" i="1"/>
  <c r="J47" i="1"/>
  <c r="I10" i="1"/>
  <c r="J14" i="1"/>
  <c r="J15" i="1"/>
  <c r="J59" i="1"/>
  <c r="J60" i="1"/>
  <c r="I41" i="1"/>
  <c r="J11" i="1"/>
  <c r="I19" i="1"/>
  <c r="I57" i="1"/>
  <c r="I25" i="1"/>
  <c r="I58" i="1"/>
  <c r="I42" i="1"/>
  <c r="J12" i="1"/>
  <c r="I26" i="1"/>
  <c r="J28" i="1"/>
  <c r="J50" i="1"/>
  <c r="J68" i="1"/>
  <c r="J4" i="1"/>
  <c r="J20" i="1"/>
  <c r="J36" i="1"/>
  <c r="J52" i="1"/>
  <c r="J5" i="1"/>
  <c r="J21" i="1"/>
  <c r="J37" i="1"/>
  <c r="J53" i="1"/>
  <c r="J69" i="1"/>
  <c r="J6" i="1"/>
  <c r="J22" i="1"/>
  <c r="J38" i="1"/>
  <c r="J54" i="1"/>
  <c r="J70" i="1"/>
  <c r="J7" i="1"/>
  <c r="J23" i="1"/>
  <c r="J39" i="1"/>
  <c r="J55" i="1"/>
  <c r="J71" i="1"/>
  <c r="J8" i="1"/>
  <c r="J24" i="1"/>
  <c r="J40" i="1"/>
  <c r="J56" i="1"/>
  <c r="J72" i="1"/>
  <c r="I16" i="1"/>
  <c r="I32" i="1"/>
  <c r="I48" i="1"/>
  <c r="I64" i="1"/>
  <c r="I17" i="1"/>
  <c r="I33" i="1"/>
  <c r="I49" i="1"/>
  <c r="I65" i="1"/>
  <c r="E27" i="1"/>
  <c r="E28" i="1" s="1"/>
  <c r="E29" i="1" s="1"/>
  <c r="E30" i="1" s="1"/>
  <c r="K16" i="1" l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K17" i="1"/>
  <c r="F27" i="1"/>
  <c r="E31" i="1"/>
  <c r="M16" i="1" l="1"/>
  <c r="K18" i="1"/>
  <c r="M17" i="1"/>
  <c r="F28" i="1"/>
  <c r="E32" i="1"/>
  <c r="K19" i="1" l="1"/>
  <c r="M18" i="1"/>
  <c r="F29" i="1"/>
  <c r="E33" i="1"/>
  <c r="K20" i="1" l="1"/>
  <c r="M19" i="1"/>
  <c r="F30" i="1"/>
  <c r="E34" i="1"/>
  <c r="M20" i="1" l="1"/>
  <c r="K21" i="1"/>
  <c r="F31" i="1"/>
  <c r="E35" i="1"/>
  <c r="M21" i="1" l="1"/>
  <c r="K22" i="1"/>
  <c r="F32" i="1"/>
  <c r="E36" i="1"/>
  <c r="M22" i="1" l="1"/>
  <c r="K23" i="1"/>
  <c r="F33" i="1"/>
  <c r="E37" i="1"/>
  <c r="M23" i="1" l="1"/>
  <c r="K24" i="1"/>
  <c r="F34" i="1"/>
  <c r="E38" i="1"/>
  <c r="M24" i="1" l="1"/>
  <c r="K25" i="1"/>
  <c r="F35" i="1"/>
  <c r="G35" i="1" s="1"/>
  <c r="E39" i="1"/>
  <c r="K26" i="1" l="1"/>
  <c r="M25" i="1"/>
  <c r="F36" i="1"/>
  <c r="G36" i="1" s="1"/>
  <c r="E40" i="1"/>
  <c r="M26" i="1" l="1"/>
  <c r="K27" i="1"/>
  <c r="F37" i="1"/>
  <c r="G37" i="1" s="1"/>
  <c r="E41" i="1"/>
  <c r="M27" i="1" l="1"/>
  <c r="K28" i="1"/>
  <c r="F38" i="1"/>
  <c r="G38" i="1" s="1"/>
  <c r="E42" i="1"/>
  <c r="K29" i="1" l="1"/>
  <c r="M28" i="1"/>
  <c r="F39" i="1"/>
  <c r="G39" i="1" s="1"/>
  <c r="E43" i="1"/>
  <c r="M29" i="1" l="1"/>
  <c r="K30" i="1"/>
  <c r="F40" i="1"/>
  <c r="G40" i="1" s="1"/>
  <c r="E44" i="1"/>
  <c r="M30" i="1" l="1"/>
  <c r="K31" i="1"/>
  <c r="F41" i="1"/>
  <c r="G41" i="1" s="1"/>
  <c r="E45" i="1"/>
  <c r="M31" i="1" l="1"/>
  <c r="K32" i="1"/>
  <c r="F42" i="1"/>
  <c r="G42" i="1" s="1"/>
  <c r="E46" i="1"/>
  <c r="K33" i="1" l="1"/>
  <c r="M32" i="1"/>
  <c r="F43" i="1"/>
  <c r="G43" i="1" s="1"/>
  <c r="E47" i="1"/>
  <c r="M33" i="1" l="1"/>
  <c r="K34" i="1"/>
  <c r="F44" i="1"/>
  <c r="G44" i="1" s="1"/>
  <c r="E48" i="1"/>
  <c r="M34" i="1" l="1"/>
  <c r="K35" i="1"/>
  <c r="F45" i="1"/>
  <c r="G45" i="1" s="1"/>
  <c r="E49" i="1"/>
  <c r="M35" i="1" l="1"/>
  <c r="K36" i="1"/>
  <c r="F46" i="1"/>
  <c r="G46" i="1" s="1"/>
  <c r="E50" i="1"/>
  <c r="K37" i="1" l="1"/>
  <c r="M36" i="1"/>
  <c r="F47" i="1"/>
  <c r="G47" i="1" s="1"/>
  <c r="E51" i="1"/>
  <c r="K38" i="1" l="1"/>
  <c r="M37" i="1"/>
  <c r="F48" i="1"/>
  <c r="G48" i="1" s="1"/>
  <c r="E52" i="1"/>
  <c r="M38" i="1" l="1"/>
  <c r="K39" i="1"/>
  <c r="F49" i="1"/>
  <c r="G49" i="1" s="1"/>
  <c r="E53" i="1"/>
  <c r="M39" i="1" l="1"/>
  <c r="K40" i="1"/>
  <c r="F50" i="1"/>
  <c r="G50" i="1" s="1"/>
  <c r="E54" i="1"/>
  <c r="M40" i="1" l="1"/>
  <c r="K41" i="1"/>
  <c r="F51" i="1"/>
  <c r="G51" i="1" s="1"/>
  <c r="E55" i="1"/>
  <c r="K42" i="1" l="1"/>
  <c r="M41" i="1"/>
  <c r="F52" i="1"/>
  <c r="G52" i="1" s="1"/>
  <c r="E56" i="1"/>
  <c r="K43" i="1" l="1"/>
  <c r="M42" i="1"/>
  <c r="F53" i="1"/>
  <c r="G53" i="1" s="1"/>
  <c r="E57" i="1"/>
  <c r="M43" i="1" l="1"/>
  <c r="K44" i="1"/>
  <c r="F54" i="1"/>
  <c r="G54" i="1" s="1"/>
  <c r="E58" i="1"/>
  <c r="M44" i="1" l="1"/>
  <c r="K45" i="1"/>
  <c r="F55" i="1"/>
  <c r="G55" i="1" s="1"/>
  <c r="E59" i="1"/>
  <c r="K46" i="1" l="1"/>
  <c r="M45" i="1"/>
  <c r="F56" i="1"/>
  <c r="G56" i="1"/>
  <c r="E60" i="1"/>
  <c r="M46" i="1" l="1"/>
  <c r="K47" i="1"/>
  <c r="F57" i="1"/>
  <c r="G57" i="1" s="1"/>
  <c r="E61" i="1"/>
  <c r="K48" i="1" l="1"/>
  <c r="M47" i="1"/>
  <c r="F58" i="1"/>
  <c r="G58" i="1" s="1"/>
  <c r="E62" i="1"/>
  <c r="K49" i="1" l="1"/>
  <c r="M48" i="1"/>
  <c r="F59" i="1"/>
  <c r="G59" i="1" s="1"/>
  <c r="E63" i="1"/>
  <c r="K50" i="1" l="1"/>
  <c r="M49" i="1"/>
  <c r="F60" i="1"/>
  <c r="G60" i="1" s="1"/>
  <c r="E64" i="1"/>
  <c r="M50" i="1" l="1"/>
  <c r="K51" i="1"/>
  <c r="F61" i="1"/>
  <c r="G61" i="1" s="1"/>
  <c r="E65" i="1"/>
  <c r="K52" i="1" l="1"/>
  <c r="M51" i="1"/>
  <c r="F62" i="1"/>
  <c r="G62" i="1" s="1"/>
  <c r="E66" i="1"/>
  <c r="K53" i="1" l="1"/>
  <c r="M52" i="1"/>
  <c r="F63" i="1"/>
  <c r="G63" i="1" s="1"/>
  <c r="E67" i="1"/>
  <c r="K54" i="1" l="1"/>
  <c r="M53" i="1"/>
  <c r="F64" i="1"/>
  <c r="G64" i="1" s="1"/>
  <c r="E68" i="1"/>
  <c r="K55" i="1" l="1"/>
  <c r="M54" i="1"/>
  <c r="F65" i="1"/>
  <c r="G65" i="1" s="1"/>
  <c r="E69" i="1"/>
  <c r="K56" i="1" l="1"/>
  <c r="M55" i="1"/>
  <c r="F66" i="1"/>
  <c r="G66" i="1" s="1"/>
  <c r="E70" i="1"/>
  <c r="M56" i="1" l="1"/>
  <c r="K57" i="1"/>
  <c r="F67" i="1"/>
  <c r="G67" i="1" s="1"/>
  <c r="E71" i="1"/>
  <c r="K58" i="1" l="1"/>
  <c r="M57" i="1"/>
  <c r="F68" i="1"/>
  <c r="G68" i="1" s="1"/>
  <c r="E72" i="1"/>
  <c r="M58" i="1" l="1"/>
  <c r="K59" i="1"/>
  <c r="F69" i="1"/>
  <c r="G69" i="1" s="1"/>
  <c r="E73" i="1"/>
  <c r="K60" i="1" l="1"/>
  <c r="M59" i="1"/>
  <c r="F70" i="1"/>
  <c r="G70" i="1" s="1"/>
  <c r="M60" i="1" l="1"/>
  <c r="K61" i="1"/>
  <c r="F71" i="1"/>
  <c r="G71" i="1" s="1"/>
  <c r="K62" i="1" l="1"/>
  <c r="M61" i="1"/>
  <c r="F73" i="1"/>
  <c r="F72" i="1"/>
  <c r="G72" i="1" s="1"/>
  <c r="G73" i="1" s="1"/>
  <c r="M62" i="1" l="1"/>
  <c r="K63" i="1"/>
  <c r="K64" i="1" l="1"/>
  <c r="M63" i="1"/>
  <c r="M64" i="1" l="1"/>
  <c r="K65" i="1"/>
  <c r="K66" i="1" l="1"/>
  <c r="M65" i="1"/>
  <c r="K67" i="1" l="1"/>
  <c r="M66" i="1"/>
  <c r="M67" i="1" l="1"/>
  <c r="K68" i="1"/>
  <c r="M68" i="1" l="1"/>
  <c r="K69" i="1"/>
  <c r="M69" i="1" l="1"/>
  <c r="K70" i="1"/>
  <c r="M70" i="1" l="1"/>
  <c r="K71" i="1"/>
  <c r="K72" i="1" l="1"/>
  <c r="M71" i="1"/>
  <c r="M72" i="1" l="1"/>
  <c r="K73" i="1"/>
  <c r="M73" i="1" s="1"/>
</calcChain>
</file>

<file path=xl/sharedStrings.xml><?xml version="1.0" encoding="utf-8"?>
<sst xmlns="http://schemas.openxmlformats.org/spreadsheetml/2006/main" count="17" uniqueCount="17">
  <si>
    <t>Date</t>
  </si>
  <si>
    <t>Close</t>
  </si>
  <si>
    <t>Close Gain</t>
  </si>
  <si>
    <t>Close Loss</t>
  </si>
  <si>
    <t>Close Change</t>
  </si>
  <si>
    <t>EMA(12)</t>
  </si>
  <si>
    <t>EMA(26)</t>
  </si>
  <si>
    <t>RSI Close Average Gain(14)</t>
  </si>
  <si>
    <t>RSI Close Average Loss(14)</t>
  </si>
  <si>
    <t>RSI(14)</t>
  </si>
  <si>
    <t>MACD(12/26)</t>
  </si>
  <si>
    <t>MACD Signal(12/26/9)</t>
  </si>
  <si>
    <t>Volume</t>
  </si>
  <si>
    <t>SMA(5)</t>
  </si>
  <si>
    <t>EMA(5)</t>
  </si>
  <si>
    <t>SMA(20)</t>
  </si>
  <si>
    <t>EMA(20)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</si>
</sst>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/>
  </sheetViews>
  <sheetFormatPr defaultRowHeight="15" x14ac:dyDescent="0.25"/>
  <cols>
    <col min="1" max="1" width="10.7109375" bestFit="1" customWidth="1"/>
    <col min="2" max="2" width="9" customWidth="1"/>
    <col min="3" max="3" width="11" customWidth="1"/>
    <col min="4" max="5" width="12" customWidth="1"/>
    <col min="6" max="6" width="12.42578125" customWidth="1"/>
    <col min="7" max="7" width="20" customWidth="1"/>
    <col min="8" max="8" width="12.85546875" customWidth="1"/>
    <col min="9" max="9" width="10.28515625" customWidth="1"/>
    <col min="10" max="10" width="10" customWidth="1"/>
    <col min="11" max="11" width="25" customWidth="1"/>
    <col min="12" max="12" width="24.7109375" customWidth="1"/>
    <col min="13" max="13" width="12" customWidth="1"/>
    <col min="14" max="17" width="11" customWidth="1"/>
  </cols>
  <sheetData>
    <row r="1" spans="1:17" x14ac:dyDescent="0.25">
      <c r="A1" t="s">
        <v>0</v>
      </c>
      <c r="B1" t="s">
        <v>1</v>
      </c>
      <c r="C1" t="s">
        <v>12</v>
      </c>
      <c r="D1" t="s">
        <v>5</v>
      </c>
      <c r="E1" t="s">
        <v>6</v>
      </c>
      <c r="F1" t="s">
        <v>10</v>
      </c>
      <c r="G1" t="s">
        <v>11</v>
      </c>
      <c r="H1" t="s">
        <v>4</v>
      </c>
      <c r="I1" t="s">
        <v>2</v>
      </c>
      <c r="J1" t="s">
        <v>3</v>
      </c>
      <c r="K1" t="s">
        <v>7</v>
      </c>
      <c r="L1" t="s">
        <v>8</v>
      </c>
      <c r="M1" t="s">
        <v>9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38218</v>
      </c>
      <c r="B2">
        <v>2.499133</v>
      </c>
      <c r="C2">
        <v>897427216</v>
      </c>
    </row>
    <row r="3" spans="1:17" x14ac:dyDescent="0.25">
      <c r="A3" s="1">
        <v>38219</v>
      </c>
      <c r="B3">
        <v>2.6976390000000001</v>
      </c>
      <c r="C3">
        <v>458857488</v>
      </c>
      <c r="H3">
        <f>-(B2-B3)</f>
        <v>0.19850600000000007</v>
      </c>
      <c r="I3">
        <f>IF($H3&gt;0,$H3,0)</f>
        <v>0.19850600000000007</v>
      </c>
      <c r="J3">
        <f>IF($H3&lt;0,-$H3,0)</f>
        <v>0</v>
      </c>
    </row>
    <row r="4" spans="1:17" x14ac:dyDescent="0.25">
      <c r="A4" s="1">
        <v>38222</v>
      </c>
      <c r="B4">
        <v>2.7247870000000001</v>
      </c>
      <c r="C4">
        <v>366857939</v>
      </c>
      <c r="H4">
        <f>-(B3-B4)</f>
        <v>2.714799999999995E-2</v>
      </c>
      <c r="I4">
        <f t="shared" ref="I4:I67" si="0">IF($H4&gt;0,$H4,0)</f>
        <v>2.714799999999995E-2</v>
      </c>
      <c r="J4">
        <f t="shared" ref="J4:J67" si="1">IF($H4&lt;0,-$H4,0)</f>
        <v>0</v>
      </c>
    </row>
    <row r="5" spans="1:17" x14ac:dyDescent="0.25">
      <c r="A5" s="1">
        <v>38223</v>
      </c>
      <c r="B5">
        <v>2.6119599999999998</v>
      </c>
      <c r="C5">
        <v>306396159</v>
      </c>
      <c r="H5">
        <f>-(B4-B5)</f>
        <v>-0.11282700000000023</v>
      </c>
      <c r="I5">
        <f t="shared" si="0"/>
        <v>0</v>
      </c>
      <c r="J5">
        <f t="shared" si="1"/>
        <v>0.11282700000000023</v>
      </c>
    </row>
    <row r="6" spans="1:17" x14ac:dyDescent="0.25">
      <c r="A6" s="1">
        <v>38224</v>
      </c>
      <c r="B6">
        <v>2.640104</v>
      </c>
      <c r="C6">
        <v>184645512</v>
      </c>
      <c r="H6">
        <f>-(B5-B6)</f>
        <v>2.8144000000000169E-2</v>
      </c>
      <c r="I6">
        <f t="shared" si="0"/>
        <v>2.8144000000000169E-2</v>
      </c>
      <c r="J6">
        <f t="shared" si="1"/>
        <v>0</v>
      </c>
      <c r="N6">
        <f>AVERAGE($B2:$B6)</f>
        <v>2.6347245999999998</v>
      </c>
      <c r="O6">
        <f>AVERAGE($B2:$B6)</f>
        <v>2.6347245999999998</v>
      </c>
    </row>
    <row r="7" spans="1:17" x14ac:dyDescent="0.25">
      <c r="A7" s="1">
        <v>38225</v>
      </c>
      <c r="B7">
        <v>2.6876760000000002</v>
      </c>
      <c r="C7">
        <v>142572401</v>
      </c>
      <c r="H7">
        <f>-(B6-B7)</f>
        <v>4.757200000000017E-2</v>
      </c>
      <c r="I7">
        <f t="shared" si="0"/>
        <v>4.757200000000017E-2</v>
      </c>
      <c r="J7">
        <f t="shared" si="1"/>
        <v>0</v>
      </c>
      <c r="N7">
        <f>AVERAGE($B3:$B7)</f>
        <v>2.6724331999999995</v>
      </c>
      <c r="O7">
        <f>O6+(2/(5+1))*($B7-O6)</f>
        <v>2.6523750666666666</v>
      </c>
    </row>
    <row r="8" spans="1:17" x14ac:dyDescent="0.25">
      <c r="A8" s="1">
        <v>38226</v>
      </c>
      <c r="B8">
        <v>2.64384</v>
      </c>
      <c r="C8">
        <v>124826132</v>
      </c>
      <c r="H8">
        <f>-(B7-B8)</f>
        <v>-4.3836000000000208E-2</v>
      </c>
      <c r="I8">
        <f t="shared" si="0"/>
        <v>0</v>
      </c>
      <c r="J8">
        <f t="shared" si="1"/>
        <v>4.3836000000000208E-2</v>
      </c>
      <c r="N8">
        <f t="shared" ref="N8:N71" si="2">AVERAGE($B4:$B8)</f>
        <v>2.6616734000000002</v>
      </c>
      <c r="O8">
        <f t="shared" ref="O8:O71" si="3">O7+(2/(5+1))*($B8-O7)</f>
        <v>2.6495300444444445</v>
      </c>
    </row>
    <row r="9" spans="1:17" x14ac:dyDescent="0.25">
      <c r="A9" s="1">
        <v>38229</v>
      </c>
      <c r="B9">
        <v>2.540727</v>
      </c>
      <c r="C9">
        <v>104429967</v>
      </c>
      <c r="H9">
        <f>-(B8-B9)</f>
        <v>-0.10311300000000001</v>
      </c>
      <c r="I9">
        <f t="shared" si="0"/>
        <v>0</v>
      </c>
      <c r="J9">
        <f t="shared" si="1"/>
        <v>0.10311300000000001</v>
      </c>
      <c r="N9">
        <f t="shared" si="2"/>
        <v>2.6248614000000003</v>
      </c>
      <c r="O9">
        <f t="shared" si="3"/>
        <v>2.613262362962963</v>
      </c>
    </row>
    <row r="10" spans="1:17" x14ac:dyDescent="0.25">
      <c r="A10" s="1">
        <v>38230</v>
      </c>
      <c r="B10">
        <v>2.549693</v>
      </c>
      <c r="C10">
        <v>98825037</v>
      </c>
      <c r="H10">
        <f>-(B9-B10)</f>
        <v>8.9660000000000295E-3</v>
      </c>
      <c r="I10">
        <f t="shared" si="0"/>
        <v>8.9660000000000295E-3</v>
      </c>
      <c r="J10">
        <f t="shared" si="1"/>
        <v>0</v>
      </c>
      <c r="N10">
        <f t="shared" si="2"/>
        <v>2.6124079999999998</v>
      </c>
      <c r="O10">
        <f t="shared" si="3"/>
        <v>2.592072575308642</v>
      </c>
    </row>
    <row r="11" spans="1:17" x14ac:dyDescent="0.25">
      <c r="A11" s="1">
        <v>38231</v>
      </c>
      <c r="B11">
        <v>2.4968910000000002</v>
      </c>
      <c r="C11">
        <v>183633734</v>
      </c>
      <c r="H11">
        <f>-(B10-B11)</f>
        <v>-5.2801999999999794E-2</v>
      </c>
      <c r="I11">
        <f t="shared" si="0"/>
        <v>0</v>
      </c>
      <c r="J11">
        <f t="shared" si="1"/>
        <v>5.2801999999999794E-2</v>
      </c>
      <c r="N11">
        <f t="shared" si="2"/>
        <v>2.5837653999999999</v>
      </c>
      <c r="O11">
        <f t="shared" si="3"/>
        <v>2.5603453835390946</v>
      </c>
    </row>
    <row r="12" spans="1:17" x14ac:dyDescent="0.25">
      <c r="A12" s="1">
        <v>38232</v>
      </c>
      <c r="B12">
        <v>2.528273</v>
      </c>
      <c r="C12">
        <v>303810504</v>
      </c>
      <c r="H12">
        <f>-(B11-B12)</f>
        <v>3.1381999999999799E-2</v>
      </c>
      <c r="I12">
        <f t="shared" si="0"/>
        <v>3.1381999999999799E-2</v>
      </c>
      <c r="J12">
        <f t="shared" si="1"/>
        <v>0</v>
      </c>
      <c r="N12">
        <f t="shared" si="2"/>
        <v>2.5518847999999998</v>
      </c>
      <c r="O12">
        <f t="shared" si="3"/>
        <v>2.5496545890260629</v>
      </c>
    </row>
    <row r="13" spans="1:17" x14ac:dyDescent="0.25">
      <c r="A13" s="1">
        <v>38233</v>
      </c>
      <c r="B13">
        <v>2.4909129999999999</v>
      </c>
      <c r="C13">
        <v>103538639</v>
      </c>
      <c r="D13">
        <f>AVERAGE($B$2:$B13)</f>
        <v>2.5926363333333335</v>
      </c>
      <c r="H13">
        <f>-(B12-B13)</f>
        <v>-3.736000000000006E-2</v>
      </c>
      <c r="I13">
        <f t="shared" si="0"/>
        <v>0</v>
      </c>
      <c r="J13">
        <f t="shared" si="1"/>
        <v>3.736000000000006E-2</v>
      </c>
      <c r="N13">
        <f t="shared" si="2"/>
        <v>2.5212994000000002</v>
      </c>
      <c r="O13">
        <f t="shared" si="3"/>
        <v>2.5300740593507087</v>
      </c>
    </row>
    <row r="14" spans="1:17" x14ac:dyDescent="0.25">
      <c r="A14" s="1">
        <v>38237</v>
      </c>
      <c r="B14">
        <v>2.530017</v>
      </c>
      <c r="C14">
        <v>117506800</v>
      </c>
      <c r="D14">
        <f>D13+(2/(12+1))*($B14-D13)</f>
        <v>2.58300258974359</v>
      </c>
      <c r="H14">
        <f>-(B13-B14)</f>
        <v>3.9104000000000028E-2</v>
      </c>
      <c r="I14">
        <f t="shared" si="0"/>
        <v>3.9104000000000028E-2</v>
      </c>
      <c r="J14">
        <f t="shared" si="1"/>
        <v>0</v>
      </c>
      <c r="N14">
        <f t="shared" si="2"/>
        <v>2.5191574000000001</v>
      </c>
      <c r="O14">
        <f t="shared" si="3"/>
        <v>2.5300550395671393</v>
      </c>
    </row>
    <row r="15" spans="1:17" x14ac:dyDescent="0.25">
      <c r="A15" s="1">
        <v>38238</v>
      </c>
      <c r="B15">
        <v>2.5479500000000002</v>
      </c>
      <c r="C15">
        <v>100186120</v>
      </c>
      <c r="D15">
        <f t="shared" ref="D15:D73" si="4">D14+(2/(12+1))*($B15-D14)</f>
        <v>2.5776098836291914</v>
      </c>
      <c r="H15">
        <f>-(B14-B15)</f>
        <v>1.7933000000000199E-2</v>
      </c>
      <c r="I15">
        <f t="shared" si="0"/>
        <v>1.7933000000000199E-2</v>
      </c>
      <c r="J15">
        <f t="shared" si="1"/>
        <v>0</v>
      </c>
      <c r="N15">
        <f t="shared" si="2"/>
        <v>2.5188088</v>
      </c>
      <c r="O15">
        <f t="shared" si="3"/>
        <v>2.5360200263780928</v>
      </c>
    </row>
    <row r="16" spans="1:17" x14ac:dyDescent="0.25">
      <c r="A16" s="1">
        <v>38239</v>
      </c>
      <c r="B16">
        <v>2.5481989999999999</v>
      </c>
      <c r="C16">
        <v>81620792</v>
      </c>
      <c r="D16">
        <f t="shared" si="4"/>
        <v>2.5730851323016233</v>
      </c>
      <c r="H16">
        <f>-(B15-B16)</f>
        <v>2.4899999999972167E-4</v>
      </c>
      <c r="I16">
        <f t="shared" si="0"/>
        <v>2.4899999999972167E-4</v>
      </c>
      <c r="J16">
        <f t="shared" si="1"/>
        <v>0</v>
      </c>
      <c r="K16">
        <f>AVERAGE(I3:I16)</f>
        <v>2.8500285714285725E-2</v>
      </c>
      <c r="L16">
        <f>AVERAGE(J3:J16)</f>
        <v>2.499557142857145E-2</v>
      </c>
      <c r="M16">
        <f>100 - (100 / (1 + (K16 / L16)))</f>
        <v>53.275687569931975</v>
      </c>
      <c r="N16">
        <f t="shared" si="2"/>
        <v>2.5290703999999997</v>
      </c>
      <c r="O16">
        <f t="shared" si="3"/>
        <v>2.5400796842520617</v>
      </c>
    </row>
    <row r="17" spans="1:17" x14ac:dyDescent="0.25">
      <c r="A17" s="1">
        <v>38240</v>
      </c>
      <c r="B17">
        <v>2.6234169999999999</v>
      </c>
      <c r="C17">
        <v>174804764</v>
      </c>
      <c r="D17">
        <f t="shared" si="4"/>
        <v>2.580828496562912</v>
      </c>
      <c r="H17">
        <f>-(B16-B17)</f>
        <v>7.5218000000000007E-2</v>
      </c>
      <c r="I17">
        <f t="shared" si="0"/>
        <v>7.5218000000000007E-2</v>
      </c>
      <c r="J17">
        <f t="shared" si="1"/>
        <v>0</v>
      </c>
      <c r="K17">
        <f>((K16*(14-1)) + I17)/14</f>
        <v>3.1837265306122457E-2</v>
      </c>
      <c r="L17">
        <f>((L16*(14-1)) + J17)/14</f>
        <v>2.3210173469387776E-2</v>
      </c>
      <c r="M17">
        <f>100 - (100 / (1 + (K17 / L17)))</f>
        <v>57.836051984104969</v>
      </c>
      <c r="N17">
        <f t="shared" si="2"/>
        <v>2.5480992000000002</v>
      </c>
      <c r="O17">
        <f t="shared" si="3"/>
        <v>2.5678587895013743</v>
      </c>
    </row>
    <row r="18" spans="1:17" x14ac:dyDescent="0.25">
      <c r="A18" s="1">
        <v>38243</v>
      </c>
      <c r="B18">
        <v>2.6774640000000001</v>
      </c>
      <c r="C18">
        <v>157628624</v>
      </c>
      <c r="D18">
        <f t="shared" si="4"/>
        <v>2.595695497091695</v>
      </c>
      <c r="H18">
        <f>-(B17-B18)</f>
        <v>5.4047000000000178E-2</v>
      </c>
      <c r="I18">
        <f t="shared" si="0"/>
        <v>5.4047000000000178E-2</v>
      </c>
      <c r="J18">
        <f t="shared" si="1"/>
        <v>0</v>
      </c>
      <c r="K18">
        <f t="shared" ref="K18:K73" si="5">((K17*(14-1)) + I18)/14</f>
        <v>3.342367492711372E-2</v>
      </c>
      <c r="L18">
        <f t="shared" ref="L18:L73" si="6">((L17*(14-1)) + J18)/14</f>
        <v>2.1552303935860079E-2</v>
      </c>
      <c r="M18">
        <f t="shared" ref="M18:M73" si="7">100 - (100 / (1 + (K18 / L18)))</f>
        <v>60.796870957807521</v>
      </c>
      <c r="N18">
        <f t="shared" si="2"/>
        <v>2.5854094000000001</v>
      </c>
      <c r="O18">
        <f t="shared" si="3"/>
        <v>2.6043938596675829</v>
      </c>
    </row>
    <row r="19" spans="1:17" x14ac:dyDescent="0.25">
      <c r="A19" s="1">
        <v>38244</v>
      </c>
      <c r="B19">
        <v>2.7768419999999998</v>
      </c>
      <c r="C19">
        <v>217608605</v>
      </c>
      <c r="D19">
        <f t="shared" si="4"/>
        <v>2.6235641898468187</v>
      </c>
      <c r="H19">
        <f>-(B18-B19)</f>
        <v>9.9377999999999744E-2</v>
      </c>
      <c r="I19">
        <f t="shared" si="0"/>
        <v>9.9377999999999744E-2</v>
      </c>
      <c r="J19">
        <f t="shared" si="1"/>
        <v>0</v>
      </c>
      <c r="K19">
        <f t="shared" si="5"/>
        <v>3.8134698146605576E-2</v>
      </c>
      <c r="L19">
        <f t="shared" si="6"/>
        <v>2.0012853654727214E-2</v>
      </c>
      <c r="M19">
        <f t="shared" si="7"/>
        <v>65.582637557806009</v>
      </c>
      <c r="N19">
        <f t="shared" si="2"/>
        <v>2.6347744000000004</v>
      </c>
      <c r="O19">
        <f t="shared" si="3"/>
        <v>2.661876573111722</v>
      </c>
    </row>
    <row r="20" spans="1:17" x14ac:dyDescent="0.25">
      <c r="A20" s="1">
        <v>38245</v>
      </c>
      <c r="B20">
        <v>2.7895439999999998</v>
      </c>
      <c r="C20">
        <v>215279909</v>
      </c>
      <c r="D20">
        <f t="shared" si="4"/>
        <v>2.6490995452550004</v>
      </c>
      <c r="H20">
        <f>-(B19-B20)</f>
        <v>1.2701999999999991E-2</v>
      </c>
      <c r="I20">
        <f t="shared" si="0"/>
        <v>1.2701999999999991E-2</v>
      </c>
      <c r="J20">
        <f t="shared" si="1"/>
        <v>0</v>
      </c>
      <c r="K20">
        <f t="shared" si="5"/>
        <v>3.6318076850419469E-2</v>
      </c>
      <c r="L20">
        <f t="shared" si="6"/>
        <v>1.8583364107960985E-2</v>
      </c>
      <c r="M20">
        <f t="shared" si="7"/>
        <v>66.151409173306376</v>
      </c>
      <c r="N20">
        <f t="shared" si="2"/>
        <v>2.6830932000000001</v>
      </c>
      <c r="O20">
        <f t="shared" si="3"/>
        <v>2.7044323820744811</v>
      </c>
    </row>
    <row r="21" spans="1:17" x14ac:dyDescent="0.25">
      <c r="A21" s="1">
        <v>38246</v>
      </c>
      <c r="B21">
        <v>2.8386100000000001</v>
      </c>
      <c r="C21">
        <v>186207345</v>
      </c>
      <c r="D21">
        <f t="shared" si="4"/>
        <v>2.6782549998311542</v>
      </c>
      <c r="H21">
        <f>-(B20-B21)</f>
        <v>4.9066000000000276E-2</v>
      </c>
      <c r="I21">
        <f t="shared" si="0"/>
        <v>4.9066000000000276E-2</v>
      </c>
      <c r="J21">
        <f t="shared" si="1"/>
        <v>0</v>
      </c>
      <c r="K21">
        <f t="shared" si="5"/>
        <v>3.7228642789675241E-2</v>
      </c>
      <c r="L21">
        <f t="shared" si="6"/>
        <v>1.7255980957392343E-2</v>
      </c>
      <c r="M21">
        <f t="shared" si="7"/>
        <v>68.328714101983536</v>
      </c>
      <c r="N21">
        <f t="shared" si="2"/>
        <v>2.7411754000000004</v>
      </c>
      <c r="O21">
        <f t="shared" si="3"/>
        <v>2.7491582547163209</v>
      </c>
      <c r="P21">
        <f>AVERAGE($B2:$B21)</f>
        <v>2.6221839499999997</v>
      </c>
      <c r="Q21">
        <f>AVERAGE($B2:$B21)</f>
        <v>2.6221839499999997</v>
      </c>
    </row>
    <row r="22" spans="1:17" x14ac:dyDescent="0.25">
      <c r="A22" s="1">
        <v>38247</v>
      </c>
      <c r="B22">
        <v>2.926282</v>
      </c>
      <c r="C22">
        <v>190350817</v>
      </c>
      <c r="D22">
        <f t="shared" si="4"/>
        <v>2.7164129998571305</v>
      </c>
      <c r="H22">
        <f>-(B21-B22)</f>
        <v>8.7671999999999972E-2</v>
      </c>
      <c r="I22">
        <f t="shared" si="0"/>
        <v>8.7671999999999972E-2</v>
      </c>
      <c r="J22">
        <f t="shared" si="1"/>
        <v>0</v>
      </c>
      <c r="K22">
        <f t="shared" si="5"/>
        <v>4.083173973326986E-2</v>
      </c>
      <c r="L22">
        <f t="shared" si="6"/>
        <v>1.6023410889007175E-2</v>
      </c>
      <c r="M22">
        <f t="shared" si="7"/>
        <v>71.817134043913924</v>
      </c>
      <c r="N22">
        <f t="shared" si="2"/>
        <v>2.8017484000000001</v>
      </c>
      <c r="O22">
        <f t="shared" si="3"/>
        <v>2.808199503144214</v>
      </c>
      <c r="P22">
        <f t="shared" ref="P22:P73" si="8">AVERAGE($B3:$B22)</f>
        <v>2.6435414000000006</v>
      </c>
      <c r="Q22">
        <f>Q21+(2/(20+1))*($B22-Q21)</f>
        <v>2.6511456690476187</v>
      </c>
    </row>
    <row r="23" spans="1:17" x14ac:dyDescent="0.25">
      <c r="A23" s="1">
        <v>38250</v>
      </c>
      <c r="B23">
        <v>2.9728569999999999</v>
      </c>
      <c r="C23">
        <v>213585582</v>
      </c>
      <c r="D23">
        <f t="shared" si="4"/>
        <v>2.7558659229560334</v>
      </c>
      <c r="H23">
        <f>-(B22-B23)</f>
        <v>4.6574999999999811E-2</v>
      </c>
      <c r="I23">
        <f t="shared" si="0"/>
        <v>4.6574999999999811E-2</v>
      </c>
      <c r="J23">
        <f t="shared" si="1"/>
        <v>0</v>
      </c>
      <c r="K23">
        <f t="shared" si="5"/>
        <v>4.1241972609464862E-2</v>
      </c>
      <c r="L23">
        <f t="shared" si="6"/>
        <v>1.4878881539792376E-2</v>
      </c>
      <c r="M23">
        <f t="shared" si="7"/>
        <v>73.487784950277174</v>
      </c>
      <c r="N23">
        <f t="shared" si="2"/>
        <v>2.860827</v>
      </c>
      <c r="O23">
        <f t="shared" si="3"/>
        <v>2.8630853354294761</v>
      </c>
      <c r="P23">
        <f t="shared" si="8"/>
        <v>2.6573023</v>
      </c>
      <c r="Q23">
        <f t="shared" ref="Q23:Q73" si="9">Q22+(2/(20+1))*($B23-Q22)</f>
        <v>2.6817848434240359</v>
      </c>
    </row>
    <row r="24" spans="1:17" x14ac:dyDescent="0.25">
      <c r="A24" s="1">
        <v>38251</v>
      </c>
      <c r="B24">
        <v>2.9349989999999999</v>
      </c>
      <c r="C24">
        <v>145262446</v>
      </c>
      <c r="D24">
        <f t="shared" si="4"/>
        <v>2.7834248578858745</v>
      </c>
      <c r="H24">
        <f>-(B23-B24)</f>
        <v>-3.7857999999999947E-2</v>
      </c>
      <c r="I24">
        <f t="shared" si="0"/>
        <v>0</v>
      </c>
      <c r="J24">
        <f t="shared" si="1"/>
        <v>3.7857999999999947E-2</v>
      </c>
      <c r="K24">
        <f t="shared" si="5"/>
        <v>3.8296117423074517E-2</v>
      </c>
      <c r="L24">
        <f t="shared" si="6"/>
        <v>1.6520247144092916E-2</v>
      </c>
      <c r="M24">
        <f t="shared" si="7"/>
        <v>69.862563352134799</v>
      </c>
      <c r="N24">
        <f t="shared" si="2"/>
        <v>2.8924583999999998</v>
      </c>
      <c r="O24">
        <f t="shared" si="3"/>
        <v>2.887056556952984</v>
      </c>
      <c r="P24">
        <f t="shared" si="8"/>
        <v>2.6678129000000004</v>
      </c>
      <c r="Q24">
        <f t="shared" si="9"/>
        <v>2.7059004773836515</v>
      </c>
    </row>
    <row r="25" spans="1:17" x14ac:dyDescent="0.25">
      <c r="A25" s="1">
        <v>38252</v>
      </c>
      <c r="B25">
        <v>2.948448</v>
      </c>
      <c r="C25">
        <v>152344894</v>
      </c>
      <c r="D25">
        <f t="shared" si="4"/>
        <v>2.8088130335957397</v>
      </c>
      <c r="H25">
        <f>-(B24-B25)</f>
        <v>1.3449000000000044E-2</v>
      </c>
      <c r="I25">
        <f t="shared" si="0"/>
        <v>1.3449000000000044E-2</v>
      </c>
      <c r="J25">
        <f t="shared" si="1"/>
        <v>0</v>
      </c>
      <c r="K25">
        <f t="shared" si="5"/>
        <v>3.6521323321426338E-2</v>
      </c>
      <c r="L25">
        <f t="shared" si="6"/>
        <v>1.5340229490943422E-2</v>
      </c>
      <c r="M25">
        <f t="shared" si="7"/>
        <v>70.420805666110823</v>
      </c>
      <c r="N25">
        <f t="shared" si="2"/>
        <v>2.9242391999999997</v>
      </c>
      <c r="O25">
        <f t="shared" si="3"/>
        <v>2.9075203713019895</v>
      </c>
      <c r="P25">
        <f t="shared" si="8"/>
        <v>2.6846372999999999</v>
      </c>
      <c r="Q25">
        <f t="shared" si="9"/>
        <v>2.7290002414423515</v>
      </c>
    </row>
    <row r="26" spans="1:17" x14ac:dyDescent="0.25">
      <c r="A26" s="1">
        <v>38253</v>
      </c>
      <c r="B26">
        <v>3.0092210000000001</v>
      </c>
      <c r="C26">
        <v>171524515</v>
      </c>
      <c r="D26">
        <f t="shared" si="4"/>
        <v>2.8396450284271646</v>
      </c>
      <c r="H26">
        <f>-(B25-B26)</f>
        <v>6.0773000000000188E-2</v>
      </c>
      <c r="I26">
        <f t="shared" si="0"/>
        <v>6.0773000000000188E-2</v>
      </c>
      <c r="J26">
        <f t="shared" si="1"/>
        <v>0</v>
      </c>
      <c r="K26">
        <f t="shared" si="5"/>
        <v>3.8253585941324476E-2</v>
      </c>
      <c r="L26">
        <f t="shared" si="6"/>
        <v>1.4244498813018893E-2</v>
      </c>
      <c r="M26">
        <f t="shared" si="7"/>
        <v>72.866631459654556</v>
      </c>
      <c r="N26">
        <f t="shared" si="2"/>
        <v>2.9583613999999998</v>
      </c>
      <c r="O26">
        <f t="shared" si="3"/>
        <v>2.9414205808679932</v>
      </c>
      <c r="P26">
        <f t="shared" si="8"/>
        <v>2.7030931499999999</v>
      </c>
      <c r="Q26">
        <f t="shared" si="9"/>
        <v>2.7556879327335562</v>
      </c>
    </row>
    <row r="27" spans="1:17" x14ac:dyDescent="0.25">
      <c r="A27" s="1">
        <v>38254</v>
      </c>
      <c r="B27">
        <v>2.9845630000000001</v>
      </c>
      <c r="C27">
        <v>183336625</v>
      </c>
      <c r="D27">
        <f t="shared" si="4"/>
        <v>2.8619401009768315</v>
      </c>
      <c r="E27">
        <f>AVERAGE($B$2:$B27)</f>
        <v>2.7007711153846148</v>
      </c>
      <c r="F27">
        <f>D27-E27</f>
        <v>0.16116898559221671</v>
      </c>
      <c r="H27">
        <f>-(B26-B27)</f>
        <v>-2.4658000000000069E-2</v>
      </c>
      <c r="I27">
        <f t="shared" si="0"/>
        <v>0</v>
      </c>
      <c r="J27">
        <f t="shared" si="1"/>
        <v>2.4658000000000069E-2</v>
      </c>
      <c r="K27">
        <f t="shared" si="5"/>
        <v>3.5521186945515586E-2</v>
      </c>
      <c r="L27">
        <f t="shared" si="6"/>
        <v>1.4988320326374691E-2</v>
      </c>
      <c r="M27">
        <f t="shared" si="7"/>
        <v>70.325744328303827</v>
      </c>
      <c r="N27">
        <f t="shared" si="2"/>
        <v>2.9700175999999998</v>
      </c>
      <c r="O27">
        <f t="shared" si="3"/>
        <v>2.9558013872453288</v>
      </c>
      <c r="P27">
        <f t="shared" si="8"/>
        <v>2.7179374999999997</v>
      </c>
      <c r="Q27">
        <f t="shared" si="9"/>
        <v>2.7774855581875033</v>
      </c>
    </row>
    <row r="28" spans="1:17" x14ac:dyDescent="0.25">
      <c r="A28" s="1">
        <v>38257</v>
      </c>
      <c r="B28">
        <v>2.9454600000000002</v>
      </c>
      <c r="C28">
        <v>141994242</v>
      </c>
      <c r="D28">
        <f t="shared" si="4"/>
        <v>2.8747893162111651</v>
      </c>
      <c r="E28">
        <f>E27+(2/(26+1))*($B28-E27)</f>
        <v>2.7188962179487173</v>
      </c>
      <c r="F28">
        <f t="shared" ref="F28:F73" si="10">D28-E28</f>
        <v>0.15589309826244779</v>
      </c>
      <c r="H28">
        <f>-(B27-B28)</f>
        <v>-3.9102999999999888E-2</v>
      </c>
      <c r="I28">
        <f t="shared" si="0"/>
        <v>0</v>
      </c>
      <c r="J28">
        <f t="shared" si="1"/>
        <v>3.9102999999999888E-2</v>
      </c>
      <c r="K28">
        <f t="shared" si="5"/>
        <v>3.2983959306550188E-2</v>
      </c>
      <c r="L28">
        <f t="shared" si="6"/>
        <v>1.671079744591935E-2</v>
      </c>
      <c r="M28">
        <f t="shared" si="7"/>
        <v>66.37311753198405</v>
      </c>
      <c r="N28">
        <f t="shared" si="2"/>
        <v>2.9645382000000002</v>
      </c>
      <c r="O28">
        <f t="shared" si="3"/>
        <v>2.9523542581635525</v>
      </c>
      <c r="P28">
        <f t="shared" si="8"/>
        <v>2.7330184999999996</v>
      </c>
      <c r="Q28">
        <f t="shared" si="9"/>
        <v>2.7934831240744078</v>
      </c>
    </row>
    <row r="29" spans="1:17" x14ac:dyDescent="0.25">
      <c r="A29" s="1">
        <v>38258</v>
      </c>
      <c r="B29">
        <v>3.1596570000000002</v>
      </c>
      <c r="C29">
        <v>340190355</v>
      </c>
      <c r="D29">
        <f t="shared" si="4"/>
        <v>2.9186151137171397</v>
      </c>
      <c r="E29">
        <f t="shared" ref="E29:E73" si="11">E28+(2/(26+1))*($B29-E28)</f>
        <v>2.751545164767331</v>
      </c>
      <c r="F29">
        <f t="shared" si="10"/>
        <v>0.16706994894980864</v>
      </c>
      <c r="H29">
        <f>-(B28-B29)</f>
        <v>0.21419699999999997</v>
      </c>
      <c r="I29">
        <f t="shared" si="0"/>
        <v>0.21419699999999997</v>
      </c>
      <c r="J29">
        <f t="shared" si="1"/>
        <v>0</v>
      </c>
      <c r="K29">
        <f t="shared" si="5"/>
        <v>4.5927747927510885E-2</v>
      </c>
      <c r="L29">
        <f t="shared" si="6"/>
        <v>1.5517169056925111E-2</v>
      </c>
      <c r="M29">
        <f t="shared" si="7"/>
        <v>74.746212024575428</v>
      </c>
      <c r="N29">
        <f t="shared" si="2"/>
        <v>3.0094698000000002</v>
      </c>
      <c r="O29">
        <f t="shared" si="3"/>
        <v>3.021455172109035</v>
      </c>
      <c r="P29">
        <f t="shared" si="8"/>
        <v>2.7639649999999998</v>
      </c>
      <c r="Q29">
        <f t="shared" si="9"/>
        <v>2.8283568265435117</v>
      </c>
    </row>
    <row r="30" spans="1:17" x14ac:dyDescent="0.25">
      <c r="A30" s="1">
        <v>38259</v>
      </c>
      <c r="B30">
        <v>3.2647629999999999</v>
      </c>
      <c r="C30">
        <v>613229953</v>
      </c>
      <c r="D30">
        <f t="shared" si="4"/>
        <v>2.9718686346837337</v>
      </c>
      <c r="E30">
        <f t="shared" si="11"/>
        <v>2.7895613007104916</v>
      </c>
      <c r="F30">
        <f t="shared" si="10"/>
        <v>0.18230733397324217</v>
      </c>
      <c r="H30">
        <f>-(B29-B30)</f>
        <v>0.1051059999999997</v>
      </c>
      <c r="I30">
        <f t="shared" si="0"/>
        <v>0.1051059999999997</v>
      </c>
      <c r="J30">
        <f t="shared" si="1"/>
        <v>0</v>
      </c>
      <c r="K30">
        <f t="shared" si="5"/>
        <v>5.0154765932688652E-2</v>
      </c>
      <c r="L30">
        <f t="shared" si="6"/>
        <v>1.4408799838573318E-2</v>
      </c>
      <c r="M30">
        <f t="shared" si="7"/>
        <v>77.682769428161208</v>
      </c>
      <c r="N30">
        <f t="shared" si="2"/>
        <v>3.0727328000000003</v>
      </c>
      <c r="O30">
        <f t="shared" si="3"/>
        <v>3.1025577814060235</v>
      </c>
      <c r="P30">
        <f t="shared" si="8"/>
        <v>2.7997185</v>
      </c>
      <c r="Q30">
        <f t="shared" si="9"/>
        <v>2.8699193192536536</v>
      </c>
    </row>
    <row r="31" spans="1:17" x14ac:dyDescent="0.25">
      <c r="A31" s="1">
        <v>38260</v>
      </c>
      <c r="B31">
        <v>3.2279010000000001</v>
      </c>
      <c r="C31">
        <v>276468402</v>
      </c>
      <c r="D31">
        <f t="shared" si="4"/>
        <v>3.0112582293477748</v>
      </c>
      <c r="E31">
        <f t="shared" si="11"/>
        <v>2.8220309080652699</v>
      </c>
      <c r="F31">
        <f t="shared" si="10"/>
        <v>0.18922732128250486</v>
      </c>
      <c r="H31">
        <f>-(B30-B31)</f>
        <v>-3.6861999999999728E-2</v>
      </c>
      <c r="I31">
        <f t="shared" si="0"/>
        <v>0</v>
      </c>
      <c r="J31">
        <f t="shared" si="1"/>
        <v>3.6861999999999728E-2</v>
      </c>
      <c r="K31">
        <f t="shared" si="5"/>
        <v>4.6572282651782322E-2</v>
      </c>
      <c r="L31">
        <f t="shared" si="6"/>
        <v>1.6012599850103774E-2</v>
      </c>
      <c r="M31">
        <f t="shared" si="7"/>
        <v>74.414588299944143</v>
      </c>
      <c r="N31">
        <f t="shared" si="2"/>
        <v>3.1164688000000007</v>
      </c>
      <c r="O31">
        <f t="shared" si="3"/>
        <v>3.1443388542706825</v>
      </c>
      <c r="P31">
        <f t="shared" si="8"/>
        <v>2.8362690000000002</v>
      </c>
      <c r="Q31">
        <f t="shared" si="9"/>
        <v>2.9040128126580678</v>
      </c>
    </row>
    <row r="32" spans="1:17" x14ac:dyDescent="0.25">
      <c r="A32" s="1">
        <v>38261</v>
      </c>
      <c r="B32">
        <v>3.3021229999999999</v>
      </c>
      <c r="C32">
        <v>303934969</v>
      </c>
      <c r="D32">
        <f t="shared" si="4"/>
        <v>3.0560066556019634</v>
      </c>
      <c r="E32">
        <f t="shared" si="11"/>
        <v>2.8575932852456201</v>
      </c>
      <c r="F32">
        <f t="shared" si="10"/>
        <v>0.19841337035634332</v>
      </c>
      <c r="H32">
        <f>-(B31-B32)</f>
        <v>7.4221999999999788E-2</v>
      </c>
      <c r="I32">
        <f t="shared" si="0"/>
        <v>7.4221999999999788E-2</v>
      </c>
      <c r="J32">
        <f t="shared" si="1"/>
        <v>0</v>
      </c>
      <c r="K32">
        <f t="shared" si="5"/>
        <v>4.8547262462369282E-2</v>
      </c>
      <c r="L32">
        <f t="shared" si="6"/>
        <v>1.4868842717953506E-2</v>
      </c>
      <c r="M32">
        <f t="shared" si="7"/>
        <v>76.553522680596416</v>
      </c>
      <c r="N32">
        <f t="shared" si="2"/>
        <v>3.1799808000000001</v>
      </c>
      <c r="O32">
        <f t="shared" si="3"/>
        <v>3.1969335695137882</v>
      </c>
      <c r="P32">
        <f t="shared" si="8"/>
        <v>2.8749615000000004</v>
      </c>
      <c r="Q32">
        <f t="shared" si="9"/>
        <v>2.9419280685953946</v>
      </c>
    </row>
    <row r="33" spans="1:17" x14ac:dyDescent="0.25">
      <c r="A33" s="1">
        <v>38264</v>
      </c>
      <c r="B33">
        <v>3.3638910000000002</v>
      </c>
      <c r="C33">
        <v>261693228</v>
      </c>
      <c r="D33">
        <f t="shared" si="4"/>
        <v>3.1033734778170459</v>
      </c>
      <c r="E33">
        <f t="shared" si="11"/>
        <v>2.8950968196718705</v>
      </c>
      <c r="F33">
        <f t="shared" si="10"/>
        <v>0.20827665814517538</v>
      </c>
      <c r="H33">
        <f>-(B32-B33)</f>
        <v>6.1768000000000267E-2</v>
      </c>
      <c r="I33">
        <f t="shared" si="0"/>
        <v>6.1768000000000267E-2</v>
      </c>
      <c r="J33">
        <f t="shared" si="1"/>
        <v>0</v>
      </c>
      <c r="K33">
        <f t="shared" si="5"/>
        <v>4.9491600857914354E-2</v>
      </c>
      <c r="L33">
        <f t="shared" si="6"/>
        <v>1.380678252381397E-2</v>
      </c>
      <c r="M33">
        <f t="shared" si="7"/>
        <v>78.187780183025296</v>
      </c>
      <c r="N33">
        <f t="shared" si="2"/>
        <v>3.2636670000000003</v>
      </c>
      <c r="O33">
        <f t="shared" si="3"/>
        <v>3.2525860463425253</v>
      </c>
      <c r="P33">
        <f t="shared" si="8"/>
        <v>2.9186104000000008</v>
      </c>
      <c r="Q33">
        <f t="shared" si="9"/>
        <v>2.9821150144434521</v>
      </c>
    </row>
    <row r="34" spans="1:17" x14ac:dyDescent="0.25">
      <c r="A34" s="1">
        <v>38265</v>
      </c>
      <c r="B34">
        <v>3.446332</v>
      </c>
      <c r="C34">
        <v>300887589</v>
      </c>
      <c r="D34">
        <f t="shared" si="4"/>
        <v>3.156136327383654</v>
      </c>
      <c r="E34">
        <f t="shared" si="11"/>
        <v>2.9359290552517319</v>
      </c>
      <c r="F34">
        <f t="shared" si="10"/>
        <v>0.22020727213192215</v>
      </c>
      <c r="H34">
        <f>-(B33-B34)</f>
        <v>8.2440999999999764E-2</v>
      </c>
      <c r="I34">
        <f t="shared" si="0"/>
        <v>8.2440999999999764E-2</v>
      </c>
      <c r="J34">
        <f t="shared" si="1"/>
        <v>0</v>
      </c>
      <c r="K34">
        <f t="shared" si="5"/>
        <v>5.1845129368063313E-2</v>
      </c>
      <c r="L34">
        <f t="shared" si="6"/>
        <v>1.2820583772112971E-2</v>
      </c>
      <c r="M34">
        <f t="shared" si="7"/>
        <v>80.174062653075964</v>
      </c>
      <c r="N34">
        <f t="shared" si="2"/>
        <v>3.321002</v>
      </c>
      <c r="O34">
        <f t="shared" si="3"/>
        <v>3.3171680308950169</v>
      </c>
      <c r="P34">
        <f t="shared" si="8"/>
        <v>2.9644261500000004</v>
      </c>
      <c r="Q34">
        <f t="shared" si="9"/>
        <v>3.0263261559250281</v>
      </c>
    </row>
    <row r="35" spans="1:17" x14ac:dyDescent="0.25">
      <c r="A35" s="1">
        <v>38266</v>
      </c>
      <c r="B35">
        <v>3.4142030000000001</v>
      </c>
      <c r="C35">
        <v>268900140</v>
      </c>
      <c r="D35">
        <f t="shared" si="4"/>
        <v>3.1958388924015533</v>
      </c>
      <c r="E35">
        <f t="shared" si="11"/>
        <v>2.9713567548627147</v>
      </c>
      <c r="F35">
        <f t="shared" si="10"/>
        <v>0.22448213753883861</v>
      </c>
      <c r="G35">
        <f>AVERAGE(F27:F35)</f>
        <v>0.18967179180361107</v>
      </c>
      <c r="H35">
        <f>-(B34-B35)</f>
        <v>-3.2128999999999852E-2</v>
      </c>
      <c r="I35">
        <f t="shared" si="0"/>
        <v>0</v>
      </c>
      <c r="J35">
        <f t="shared" si="1"/>
        <v>3.2128999999999852E-2</v>
      </c>
      <c r="K35">
        <f t="shared" si="5"/>
        <v>4.8141905841773074E-2</v>
      </c>
      <c r="L35">
        <f t="shared" si="6"/>
        <v>1.4199756359819177E-2</v>
      </c>
      <c r="M35">
        <f t="shared" si="7"/>
        <v>77.2226856674083</v>
      </c>
      <c r="N35">
        <f t="shared" si="2"/>
        <v>3.3508899999999997</v>
      </c>
      <c r="O35">
        <f t="shared" si="3"/>
        <v>3.3495130205966781</v>
      </c>
      <c r="P35">
        <f t="shared" si="8"/>
        <v>3.0077388000000007</v>
      </c>
      <c r="Q35">
        <f t="shared" si="9"/>
        <v>3.0632668077416922</v>
      </c>
    </row>
    <row r="36" spans="1:17" x14ac:dyDescent="0.25">
      <c r="A36" s="1">
        <v>38267</v>
      </c>
      <c r="B36">
        <v>3.4582869999999999</v>
      </c>
      <c r="C36">
        <v>283643194</v>
      </c>
      <c r="D36">
        <f t="shared" si="4"/>
        <v>3.2362155243397757</v>
      </c>
      <c r="E36">
        <f t="shared" si="11"/>
        <v>3.0074256619099211</v>
      </c>
      <c r="F36">
        <f t="shared" si="10"/>
        <v>0.22878986242985455</v>
      </c>
      <c r="G36">
        <f>G35+(2/(9+1))*($F36-G35)</f>
        <v>0.19749540592885978</v>
      </c>
      <c r="H36">
        <f>-(B35-B36)</f>
        <v>4.408399999999979E-2</v>
      </c>
      <c r="I36">
        <f t="shared" si="0"/>
        <v>4.408399999999979E-2</v>
      </c>
      <c r="J36">
        <f t="shared" si="1"/>
        <v>0</v>
      </c>
      <c r="K36">
        <f t="shared" si="5"/>
        <v>4.7852055424503555E-2</v>
      </c>
      <c r="L36">
        <f t="shared" si="6"/>
        <v>1.3185488048403523E-2</v>
      </c>
      <c r="M36">
        <f t="shared" si="7"/>
        <v>78.397741294657109</v>
      </c>
      <c r="N36">
        <f t="shared" si="2"/>
        <v>3.3969672000000002</v>
      </c>
      <c r="O36">
        <f t="shared" si="3"/>
        <v>3.3857710137311186</v>
      </c>
      <c r="P36">
        <f t="shared" si="8"/>
        <v>3.0532432000000007</v>
      </c>
      <c r="Q36">
        <f t="shared" si="9"/>
        <v>3.1008877784329596</v>
      </c>
    </row>
    <row r="37" spans="1:17" x14ac:dyDescent="0.25">
      <c r="A37" s="1">
        <v>38268</v>
      </c>
      <c r="B37">
        <v>3.4303919999999999</v>
      </c>
      <c r="C37">
        <v>222442656</v>
      </c>
      <c r="D37">
        <f t="shared" si="4"/>
        <v>3.2660888282875025</v>
      </c>
      <c r="E37">
        <f t="shared" si="11"/>
        <v>3.0387565017684453</v>
      </c>
      <c r="F37">
        <f t="shared" si="10"/>
        <v>0.22733232651905722</v>
      </c>
      <c r="G37">
        <f t="shared" ref="G37:G73" si="12">G36+(2/(9+1))*($F37-G36)</f>
        <v>0.20346279004689927</v>
      </c>
      <c r="H37">
        <f>-(B36-B37)</f>
        <v>-2.7895000000000003E-2</v>
      </c>
      <c r="I37">
        <f t="shared" si="0"/>
        <v>0</v>
      </c>
      <c r="J37">
        <f t="shared" si="1"/>
        <v>2.7895000000000003E-2</v>
      </c>
      <c r="K37">
        <f t="shared" si="5"/>
        <v>4.4434051465610448E-2</v>
      </c>
      <c r="L37">
        <f t="shared" si="6"/>
        <v>1.4236167473517556E-2</v>
      </c>
      <c r="M37">
        <f t="shared" si="7"/>
        <v>75.735274674382964</v>
      </c>
      <c r="N37">
        <f t="shared" si="2"/>
        <v>3.4226210000000004</v>
      </c>
      <c r="O37">
        <f t="shared" si="3"/>
        <v>3.4006446758207458</v>
      </c>
      <c r="P37">
        <f t="shared" si="8"/>
        <v>3.0935919500000004</v>
      </c>
      <c r="Q37">
        <f t="shared" si="9"/>
        <v>3.1322691328679158</v>
      </c>
    </row>
    <row r="38" spans="1:17" x14ac:dyDescent="0.25">
      <c r="A38" s="1">
        <v>38271</v>
      </c>
      <c r="B38">
        <v>3.3688729999999998</v>
      </c>
      <c r="C38">
        <v>210437827</v>
      </c>
      <c r="D38">
        <f t="shared" si="4"/>
        <v>3.2819017777817328</v>
      </c>
      <c r="E38">
        <f t="shared" si="11"/>
        <v>3.0632095757115234</v>
      </c>
      <c r="F38">
        <f t="shared" si="10"/>
        <v>0.21869220207020934</v>
      </c>
      <c r="G38">
        <f t="shared" si="12"/>
        <v>0.20650867245156129</v>
      </c>
      <c r="H38">
        <f>-(B37-B38)</f>
        <v>-6.1519000000000101E-2</v>
      </c>
      <c r="I38">
        <f t="shared" si="0"/>
        <v>0</v>
      </c>
      <c r="J38">
        <f t="shared" si="1"/>
        <v>6.1519000000000101E-2</v>
      </c>
      <c r="K38">
        <f t="shared" si="5"/>
        <v>4.1260190646638273E-2</v>
      </c>
      <c r="L38">
        <f t="shared" si="6"/>
        <v>1.7613512653980597E-2</v>
      </c>
      <c r="M38">
        <f t="shared" si="7"/>
        <v>70.082546762782897</v>
      </c>
      <c r="N38">
        <f t="shared" si="2"/>
        <v>3.4236173999999999</v>
      </c>
      <c r="O38">
        <f t="shared" si="3"/>
        <v>3.3900541172138303</v>
      </c>
      <c r="P38">
        <f t="shared" si="8"/>
        <v>3.1281624000000003</v>
      </c>
      <c r="Q38">
        <f t="shared" si="9"/>
        <v>3.1548028344995429</v>
      </c>
    </row>
    <row r="39" spans="1:17" x14ac:dyDescent="0.25">
      <c r="A39" s="1">
        <v>38272</v>
      </c>
      <c r="B39">
        <v>3.4221729999999999</v>
      </c>
      <c r="C39">
        <v>234419380</v>
      </c>
      <c r="D39">
        <f t="shared" si="4"/>
        <v>3.3034819658153123</v>
      </c>
      <c r="E39">
        <f t="shared" si="11"/>
        <v>3.0897994589921511</v>
      </c>
      <c r="F39">
        <f t="shared" si="10"/>
        <v>0.21368250682316114</v>
      </c>
      <c r="G39">
        <f t="shared" si="12"/>
        <v>0.20794343932588127</v>
      </c>
      <c r="H39">
        <f>-(B38-B39)</f>
        <v>5.3300000000000125E-2</v>
      </c>
      <c r="I39">
        <f t="shared" si="0"/>
        <v>5.3300000000000125E-2</v>
      </c>
      <c r="J39">
        <f t="shared" si="1"/>
        <v>0</v>
      </c>
      <c r="K39">
        <f t="shared" si="5"/>
        <v>4.2120177029021266E-2</v>
      </c>
      <c r="L39">
        <f t="shared" si="6"/>
        <v>1.6355404607267695E-2</v>
      </c>
      <c r="M39">
        <f t="shared" si="7"/>
        <v>72.030368660552483</v>
      </c>
      <c r="N39">
        <f t="shared" si="2"/>
        <v>3.4187856000000005</v>
      </c>
      <c r="O39">
        <f t="shared" si="3"/>
        <v>3.4007604114758867</v>
      </c>
      <c r="P39">
        <f t="shared" si="8"/>
        <v>3.1604289500000005</v>
      </c>
      <c r="Q39">
        <f t="shared" si="9"/>
        <v>3.1802666597853007</v>
      </c>
    </row>
    <row r="40" spans="1:17" x14ac:dyDescent="0.25">
      <c r="A40" s="1">
        <v>38273</v>
      </c>
      <c r="B40">
        <v>3.5093459999999999</v>
      </c>
      <c r="C40">
        <v>397203256</v>
      </c>
      <c r="D40">
        <f t="shared" si="4"/>
        <v>3.3351533556898798</v>
      </c>
      <c r="E40">
        <f t="shared" si="11"/>
        <v>3.1208769805482879</v>
      </c>
      <c r="F40">
        <f t="shared" si="10"/>
        <v>0.21427637514159192</v>
      </c>
      <c r="G40">
        <f t="shared" si="12"/>
        <v>0.2092100264890234</v>
      </c>
      <c r="H40">
        <f>-(B39-B40)</f>
        <v>8.7172999999999945E-2</v>
      </c>
      <c r="I40">
        <f t="shared" si="0"/>
        <v>8.7172999999999945E-2</v>
      </c>
      <c r="J40">
        <f t="shared" si="1"/>
        <v>0</v>
      </c>
      <c r="K40">
        <f t="shared" si="5"/>
        <v>4.5338235812662601E-2</v>
      </c>
      <c r="L40">
        <f t="shared" si="6"/>
        <v>1.5187161421034287E-2</v>
      </c>
      <c r="M40">
        <f t="shared" si="7"/>
        <v>74.907787284080825</v>
      </c>
      <c r="N40">
        <f t="shared" si="2"/>
        <v>3.4378142000000005</v>
      </c>
      <c r="O40">
        <f t="shared" si="3"/>
        <v>3.4369556076505909</v>
      </c>
      <c r="P40">
        <f t="shared" si="8"/>
        <v>3.1964190500000003</v>
      </c>
      <c r="Q40">
        <f t="shared" si="9"/>
        <v>3.2116075493295577</v>
      </c>
    </row>
    <row r="41" spans="1:17" x14ac:dyDescent="0.25">
      <c r="A41" s="1">
        <v>38274</v>
      </c>
      <c r="B41">
        <v>3.536743</v>
      </c>
      <c r="C41">
        <v>209835578</v>
      </c>
      <c r="D41">
        <f t="shared" si="4"/>
        <v>3.3661671471222059</v>
      </c>
      <c r="E41">
        <f t="shared" si="11"/>
        <v>3.1516818708780443</v>
      </c>
      <c r="F41">
        <f t="shared" si="10"/>
        <v>0.21448527624416158</v>
      </c>
      <c r="G41">
        <f t="shared" si="12"/>
        <v>0.21026507644005105</v>
      </c>
      <c r="H41">
        <f>-(B40-B41)</f>
        <v>2.7397000000000116E-2</v>
      </c>
      <c r="I41">
        <f t="shared" si="0"/>
        <v>2.7397000000000116E-2</v>
      </c>
      <c r="J41">
        <f t="shared" si="1"/>
        <v>0</v>
      </c>
      <c r="K41">
        <f t="shared" si="5"/>
        <v>4.4056718968900996E-2</v>
      </c>
      <c r="L41">
        <f t="shared" si="6"/>
        <v>1.4102364176674695E-2</v>
      </c>
      <c r="M41">
        <f t="shared" si="7"/>
        <v>75.752086494596853</v>
      </c>
      <c r="N41">
        <f t="shared" si="2"/>
        <v>3.4535054000000001</v>
      </c>
      <c r="O41">
        <f t="shared" si="3"/>
        <v>3.4702180717670608</v>
      </c>
      <c r="P41">
        <f t="shared" si="8"/>
        <v>3.2313257000000002</v>
      </c>
      <c r="Q41">
        <f t="shared" si="9"/>
        <v>3.2425728303457904</v>
      </c>
    </row>
    <row r="42" spans="1:17" x14ac:dyDescent="0.25">
      <c r="A42" s="1">
        <v>38275</v>
      </c>
      <c r="B42">
        <v>3.589296</v>
      </c>
      <c r="C42">
        <v>265150137</v>
      </c>
      <c r="D42">
        <f t="shared" si="4"/>
        <v>3.4004946629495589</v>
      </c>
      <c r="E42">
        <f t="shared" si="11"/>
        <v>3.1840977322944854</v>
      </c>
      <c r="F42">
        <f t="shared" si="10"/>
        <v>0.21639693065507348</v>
      </c>
      <c r="G42">
        <f t="shared" si="12"/>
        <v>0.21149144728305552</v>
      </c>
      <c r="H42">
        <f>-(B41-B42)</f>
        <v>5.2553000000000072E-2</v>
      </c>
      <c r="I42">
        <f t="shared" si="0"/>
        <v>5.2553000000000072E-2</v>
      </c>
      <c r="J42">
        <f t="shared" si="1"/>
        <v>0</v>
      </c>
      <c r="K42">
        <f t="shared" si="5"/>
        <v>4.4663596185408071E-2</v>
      </c>
      <c r="L42">
        <f t="shared" si="6"/>
        <v>1.309505244976936E-2</v>
      </c>
      <c r="M42">
        <f t="shared" si="7"/>
        <v>77.327979862406394</v>
      </c>
      <c r="N42">
        <f t="shared" si="2"/>
        <v>3.4852861999999996</v>
      </c>
      <c r="O42">
        <f t="shared" si="3"/>
        <v>3.5099107145113737</v>
      </c>
      <c r="P42">
        <f t="shared" si="8"/>
        <v>3.2644764000000004</v>
      </c>
      <c r="Q42">
        <f t="shared" si="9"/>
        <v>3.275594084598572</v>
      </c>
    </row>
    <row r="43" spans="1:17" x14ac:dyDescent="0.25">
      <c r="A43" s="1">
        <v>38278</v>
      </c>
      <c r="B43">
        <v>3.7150750000000001</v>
      </c>
      <c r="C43">
        <v>282061287</v>
      </c>
      <c r="D43">
        <f t="shared" si="4"/>
        <v>3.4488916378803962</v>
      </c>
      <c r="E43">
        <f t="shared" si="11"/>
        <v>3.2234293817541531</v>
      </c>
      <c r="F43">
        <f t="shared" si="10"/>
        <v>0.22546225612624315</v>
      </c>
      <c r="G43">
        <f t="shared" si="12"/>
        <v>0.21428560905169305</v>
      </c>
      <c r="H43">
        <f>-(B42-B43)</f>
        <v>0.12577900000000009</v>
      </c>
      <c r="I43">
        <f t="shared" si="0"/>
        <v>0.12577900000000009</v>
      </c>
      <c r="J43">
        <f t="shared" si="1"/>
        <v>0</v>
      </c>
      <c r="K43">
        <f t="shared" si="5"/>
        <v>5.0457553600736067E-2</v>
      </c>
      <c r="L43">
        <f t="shared" si="6"/>
        <v>1.2159691560500121E-2</v>
      </c>
      <c r="M43">
        <f t="shared" si="7"/>
        <v>80.580922189742552</v>
      </c>
      <c r="N43">
        <f t="shared" si="2"/>
        <v>3.5545266</v>
      </c>
      <c r="O43">
        <f t="shared" si="3"/>
        <v>3.5782988096742492</v>
      </c>
      <c r="P43">
        <f t="shared" si="8"/>
        <v>3.3015873</v>
      </c>
      <c r="Q43">
        <f t="shared" si="9"/>
        <v>3.3174494098748983</v>
      </c>
    </row>
    <row r="44" spans="1:17" x14ac:dyDescent="0.25">
      <c r="A44" s="1">
        <v>38279</v>
      </c>
      <c r="B44">
        <v>3.6846890000000001</v>
      </c>
      <c r="C44">
        <v>363918964</v>
      </c>
      <c r="D44">
        <f t="shared" si="4"/>
        <v>3.4851681551295659</v>
      </c>
      <c r="E44">
        <f t="shared" si="11"/>
        <v>3.2575967608834753</v>
      </c>
      <c r="F44">
        <f t="shared" si="10"/>
        <v>0.22757139424609063</v>
      </c>
      <c r="G44">
        <f t="shared" si="12"/>
        <v>0.21694276609057256</v>
      </c>
      <c r="H44">
        <f>-(B43-B44)</f>
        <v>-3.0386000000000024E-2</v>
      </c>
      <c r="I44">
        <f t="shared" si="0"/>
        <v>0</v>
      </c>
      <c r="J44">
        <f t="shared" si="1"/>
        <v>3.0386000000000024E-2</v>
      </c>
      <c r="K44">
        <f t="shared" si="5"/>
        <v>4.6853442629254914E-2</v>
      </c>
      <c r="L44">
        <f t="shared" si="6"/>
        <v>1.3461570734750114E-2</v>
      </c>
      <c r="M44">
        <f t="shared" si="7"/>
        <v>77.681227303211131</v>
      </c>
      <c r="N44">
        <f t="shared" si="2"/>
        <v>3.6070298000000003</v>
      </c>
      <c r="O44">
        <f t="shared" si="3"/>
        <v>3.6137622064494996</v>
      </c>
      <c r="P44">
        <f t="shared" si="8"/>
        <v>3.3390718000000001</v>
      </c>
      <c r="Q44">
        <f t="shared" si="9"/>
        <v>3.3524246089344318</v>
      </c>
    </row>
    <row r="45" spans="1:17" x14ac:dyDescent="0.25">
      <c r="A45" s="1">
        <v>38280</v>
      </c>
      <c r="B45">
        <v>3.4991340000000002</v>
      </c>
      <c r="C45">
        <v>456613107</v>
      </c>
      <c r="D45">
        <f t="shared" si="4"/>
        <v>3.4873167466480943</v>
      </c>
      <c r="E45">
        <f t="shared" si="11"/>
        <v>3.2754884082254403</v>
      </c>
      <c r="F45">
        <f t="shared" si="10"/>
        <v>0.21182833842265403</v>
      </c>
      <c r="G45">
        <f t="shared" si="12"/>
        <v>0.21591988055698885</v>
      </c>
      <c r="H45">
        <f>-(B44-B45)</f>
        <v>-0.18555499999999991</v>
      </c>
      <c r="I45">
        <f t="shared" si="0"/>
        <v>0</v>
      </c>
      <c r="J45">
        <f t="shared" si="1"/>
        <v>0.18555499999999991</v>
      </c>
      <c r="K45">
        <f t="shared" si="5"/>
        <v>4.3506768155736709E-2</v>
      </c>
      <c r="L45">
        <f t="shared" si="6"/>
        <v>2.5753958539410815E-2</v>
      </c>
      <c r="M45">
        <f t="shared" si="7"/>
        <v>62.815927917176815</v>
      </c>
      <c r="N45">
        <f t="shared" si="2"/>
        <v>3.6049874000000002</v>
      </c>
      <c r="O45">
        <f t="shared" si="3"/>
        <v>3.5755528042996665</v>
      </c>
      <c r="P45">
        <f t="shared" si="8"/>
        <v>3.3666060999999998</v>
      </c>
      <c r="Q45">
        <f t="shared" si="9"/>
        <v>3.3663969318930573</v>
      </c>
    </row>
    <row r="46" spans="1:17" x14ac:dyDescent="0.25">
      <c r="A46" s="1">
        <v>38281</v>
      </c>
      <c r="B46">
        <v>3.7205539999999999</v>
      </c>
      <c r="C46">
        <v>585767401</v>
      </c>
      <c r="D46">
        <f t="shared" si="4"/>
        <v>3.5231994010099261</v>
      </c>
      <c r="E46">
        <f t="shared" si="11"/>
        <v>3.3084562298383706</v>
      </c>
      <c r="F46">
        <f t="shared" si="10"/>
        <v>0.2147431711715555</v>
      </c>
      <c r="G46">
        <f t="shared" si="12"/>
        <v>0.21568453867990217</v>
      </c>
      <c r="H46">
        <f>-(B45-B46)</f>
        <v>0.22141999999999973</v>
      </c>
      <c r="I46">
        <f t="shared" si="0"/>
        <v>0.22141999999999973</v>
      </c>
      <c r="J46">
        <f t="shared" si="1"/>
        <v>0</v>
      </c>
      <c r="K46">
        <f t="shared" si="5"/>
        <v>5.6214856144612642E-2</v>
      </c>
      <c r="L46">
        <f t="shared" si="6"/>
        <v>2.3914390072310044E-2</v>
      </c>
      <c r="M46">
        <f t="shared" si="7"/>
        <v>70.155228956516126</v>
      </c>
      <c r="N46">
        <f t="shared" si="2"/>
        <v>3.6417495999999998</v>
      </c>
      <c r="O46">
        <f t="shared" si="3"/>
        <v>3.6238865361997776</v>
      </c>
      <c r="P46">
        <f t="shared" si="8"/>
        <v>3.4021727499999996</v>
      </c>
      <c r="Q46">
        <f t="shared" si="9"/>
        <v>3.4001261764746711</v>
      </c>
    </row>
    <row r="47" spans="1:17" x14ac:dyDescent="0.25">
      <c r="A47" s="1">
        <v>38282</v>
      </c>
      <c r="B47">
        <v>4.2946530000000003</v>
      </c>
      <c r="C47">
        <v>1481207196</v>
      </c>
      <c r="D47">
        <f t="shared" si="4"/>
        <v>3.6418845700853222</v>
      </c>
      <c r="E47">
        <f t="shared" si="11"/>
        <v>3.3815078424429359</v>
      </c>
      <c r="F47">
        <f t="shared" si="10"/>
        <v>0.26037672764238629</v>
      </c>
      <c r="G47">
        <f t="shared" si="12"/>
        <v>0.22462297647239898</v>
      </c>
      <c r="H47">
        <f>-(B46-B47)</f>
        <v>0.57409900000000036</v>
      </c>
      <c r="I47">
        <f t="shared" si="0"/>
        <v>0.57409900000000036</v>
      </c>
      <c r="J47">
        <f t="shared" si="1"/>
        <v>0</v>
      </c>
      <c r="K47">
        <f t="shared" si="5"/>
        <v>9.3206580705711764E-2</v>
      </c>
      <c r="L47">
        <f t="shared" si="6"/>
        <v>2.2206219352859328E-2</v>
      </c>
      <c r="M47">
        <f t="shared" si="7"/>
        <v>80.759309763223968</v>
      </c>
      <c r="N47">
        <f t="shared" si="2"/>
        <v>3.7828209999999998</v>
      </c>
      <c r="O47">
        <f t="shared" si="3"/>
        <v>3.8474753574665184</v>
      </c>
      <c r="P47">
        <f t="shared" si="8"/>
        <v>3.467677249999999</v>
      </c>
      <c r="Q47">
        <f t="shared" si="9"/>
        <v>3.485319207286607</v>
      </c>
    </row>
    <row r="48" spans="1:17" x14ac:dyDescent="0.25">
      <c r="A48" s="1">
        <v>38285</v>
      </c>
      <c r="B48">
        <v>4.6675050000000002</v>
      </c>
      <c r="C48">
        <v>1315480331</v>
      </c>
      <c r="D48">
        <f t="shared" si="4"/>
        <v>3.7996723285337342</v>
      </c>
      <c r="E48">
        <f t="shared" si="11"/>
        <v>3.4767668911508665</v>
      </c>
      <c r="F48">
        <f t="shared" si="10"/>
        <v>0.3229054373828677</v>
      </c>
      <c r="G48">
        <f t="shared" si="12"/>
        <v>0.24427946865449274</v>
      </c>
      <c r="H48">
        <f>-(B47-B48)</f>
        <v>0.37285199999999996</v>
      </c>
      <c r="I48">
        <f t="shared" si="0"/>
        <v>0.37285199999999996</v>
      </c>
      <c r="J48">
        <f t="shared" si="1"/>
        <v>0</v>
      </c>
      <c r="K48">
        <f t="shared" si="5"/>
        <v>0.11318125351244664</v>
      </c>
      <c r="L48">
        <f t="shared" si="6"/>
        <v>2.0620060827655089E-2</v>
      </c>
      <c r="M48">
        <f t="shared" si="7"/>
        <v>84.589044637302919</v>
      </c>
      <c r="N48">
        <f t="shared" si="2"/>
        <v>3.9733069999999997</v>
      </c>
      <c r="O48">
        <f t="shared" si="3"/>
        <v>4.120818571644346</v>
      </c>
      <c r="P48">
        <f t="shared" si="8"/>
        <v>3.5537795000000001</v>
      </c>
      <c r="Q48">
        <f t="shared" si="9"/>
        <v>3.5979083304021682</v>
      </c>
    </row>
    <row r="49" spans="1:17" x14ac:dyDescent="0.25">
      <c r="A49" s="1">
        <v>38286</v>
      </c>
      <c r="B49">
        <v>4.5280279999999999</v>
      </c>
      <c r="C49">
        <v>895628499</v>
      </c>
      <c r="D49">
        <f t="shared" si="4"/>
        <v>3.9117270472208521</v>
      </c>
      <c r="E49">
        <f t="shared" si="11"/>
        <v>3.5546380843989502</v>
      </c>
      <c r="F49">
        <f t="shared" si="10"/>
        <v>0.35708896282190183</v>
      </c>
      <c r="G49">
        <f t="shared" si="12"/>
        <v>0.26684136748797455</v>
      </c>
      <c r="H49">
        <f>-(B48-B49)</f>
        <v>-0.1394770000000003</v>
      </c>
      <c r="I49">
        <f t="shared" si="0"/>
        <v>0</v>
      </c>
      <c r="J49">
        <f t="shared" si="1"/>
        <v>0.1394770000000003</v>
      </c>
      <c r="K49">
        <f t="shared" si="5"/>
        <v>0.10509687826155759</v>
      </c>
      <c r="L49">
        <f t="shared" si="6"/>
        <v>2.910984219710832E-2</v>
      </c>
      <c r="M49">
        <f t="shared" si="7"/>
        <v>78.309698577223031</v>
      </c>
      <c r="N49">
        <f t="shared" si="2"/>
        <v>4.1419747999999998</v>
      </c>
      <c r="O49">
        <f t="shared" si="3"/>
        <v>4.2565550477628973</v>
      </c>
      <c r="P49">
        <f t="shared" si="8"/>
        <v>3.6221980500000002</v>
      </c>
      <c r="Q49">
        <f t="shared" si="9"/>
        <v>3.6864911560781524</v>
      </c>
    </row>
    <row r="50" spans="1:17" x14ac:dyDescent="0.25">
      <c r="A50" s="1">
        <v>38287</v>
      </c>
      <c r="B50">
        <v>4.6318890000000001</v>
      </c>
      <c r="C50">
        <v>536262538</v>
      </c>
      <c r="D50">
        <f t="shared" si="4"/>
        <v>4.0225211938022598</v>
      </c>
      <c r="E50">
        <f t="shared" si="11"/>
        <v>3.6344344485175464</v>
      </c>
      <c r="F50">
        <f t="shared" si="10"/>
        <v>0.38808674528471343</v>
      </c>
      <c r="G50">
        <f t="shared" si="12"/>
        <v>0.29109044304732234</v>
      </c>
      <c r="H50">
        <f>-(B49-B50)</f>
        <v>0.1038610000000002</v>
      </c>
      <c r="I50">
        <f t="shared" si="0"/>
        <v>0.1038610000000002</v>
      </c>
      <c r="J50">
        <f t="shared" si="1"/>
        <v>0</v>
      </c>
      <c r="K50">
        <f t="shared" si="5"/>
        <v>0.10500860124287492</v>
      </c>
      <c r="L50">
        <f t="shared" si="6"/>
        <v>2.7030567754457724E-2</v>
      </c>
      <c r="M50">
        <f t="shared" si="7"/>
        <v>79.528371800792101</v>
      </c>
      <c r="N50">
        <f t="shared" si="2"/>
        <v>4.3685258000000005</v>
      </c>
      <c r="O50">
        <f t="shared" si="3"/>
        <v>4.3816663651752652</v>
      </c>
      <c r="P50">
        <f t="shared" si="8"/>
        <v>3.6905543500000002</v>
      </c>
      <c r="Q50">
        <f t="shared" si="9"/>
        <v>3.776529045975471</v>
      </c>
    </row>
    <row r="51" spans="1:17" x14ac:dyDescent="0.25">
      <c r="A51" s="1">
        <v>38288</v>
      </c>
      <c r="B51">
        <v>4.8144539999999996</v>
      </c>
      <c r="C51">
        <v>596097978</v>
      </c>
      <c r="D51">
        <f t="shared" si="4"/>
        <v>4.1443570101403733</v>
      </c>
      <c r="E51">
        <f t="shared" si="11"/>
        <v>3.7218433041829133</v>
      </c>
      <c r="F51">
        <f t="shared" si="10"/>
        <v>0.42251370595745996</v>
      </c>
      <c r="G51">
        <f t="shared" si="12"/>
        <v>0.31737509562934985</v>
      </c>
      <c r="H51">
        <f>-(B50-B51)</f>
        <v>0.18256499999999942</v>
      </c>
      <c r="I51">
        <f t="shared" si="0"/>
        <v>0.18256499999999942</v>
      </c>
      <c r="J51">
        <f t="shared" si="1"/>
        <v>0</v>
      </c>
      <c r="K51">
        <f t="shared" si="5"/>
        <v>0.11054834401124095</v>
      </c>
      <c r="L51">
        <f t="shared" si="6"/>
        <v>2.5099812914853602E-2</v>
      </c>
      <c r="M51">
        <f t="shared" si="7"/>
        <v>81.496384850603775</v>
      </c>
      <c r="N51">
        <f t="shared" si="2"/>
        <v>4.5873058000000002</v>
      </c>
      <c r="O51">
        <f t="shared" si="3"/>
        <v>4.5259289101168436</v>
      </c>
      <c r="P51">
        <f t="shared" si="8"/>
        <v>3.769882</v>
      </c>
      <c r="Q51">
        <f t="shared" si="9"/>
        <v>3.8753790415968545</v>
      </c>
    </row>
    <row r="52" spans="1:17" x14ac:dyDescent="0.25">
      <c r="A52" s="1">
        <v>38289</v>
      </c>
      <c r="B52">
        <v>4.7482030000000002</v>
      </c>
      <c r="C52">
        <v>849672890</v>
      </c>
      <c r="D52">
        <f t="shared" si="4"/>
        <v>4.2372563931957004</v>
      </c>
      <c r="E52">
        <f t="shared" si="11"/>
        <v>3.7978699483175125</v>
      </c>
      <c r="F52">
        <f t="shared" si="10"/>
        <v>0.4393864448781879</v>
      </c>
      <c r="G52">
        <f t="shared" si="12"/>
        <v>0.34177736547911747</v>
      </c>
      <c r="H52">
        <f>-(B51-B52)</f>
        <v>-6.6250999999999394E-2</v>
      </c>
      <c r="I52">
        <f t="shared" si="0"/>
        <v>0</v>
      </c>
      <c r="J52">
        <f t="shared" si="1"/>
        <v>6.6250999999999394E-2</v>
      </c>
      <c r="K52">
        <f t="shared" si="5"/>
        <v>0.10265203372472374</v>
      </c>
      <c r="L52">
        <f t="shared" si="6"/>
        <v>2.8039183420935445E-2</v>
      </c>
      <c r="M52">
        <f t="shared" si="7"/>
        <v>78.545472271725075</v>
      </c>
      <c r="N52">
        <f t="shared" si="2"/>
        <v>4.6780158000000007</v>
      </c>
      <c r="O52">
        <f t="shared" si="3"/>
        <v>4.6000202734112294</v>
      </c>
      <c r="P52">
        <f t="shared" si="8"/>
        <v>3.8421860000000003</v>
      </c>
      <c r="Q52">
        <f t="shared" si="9"/>
        <v>3.9585051328733445</v>
      </c>
    </row>
    <row r="53" spans="1:17" x14ac:dyDescent="0.25">
      <c r="A53" s="1">
        <v>38292</v>
      </c>
      <c r="B53">
        <v>4.8824490000000003</v>
      </c>
      <c r="C53">
        <v>490828877</v>
      </c>
      <c r="D53">
        <f t="shared" si="4"/>
        <v>4.3365167942425158</v>
      </c>
      <c r="E53">
        <f t="shared" si="11"/>
        <v>3.8782091373310301</v>
      </c>
      <c r="F53">
        <f t="shared" si="10"/>
        <v>0.45830765691148567</v>
      </c>
      <c r="G53">
        <f t="shared" si="12"/>
        <v>0.36508342376559111</v>
      </c>
      <c r="H53">
        <f>-(B52-B53)</f>
        <v>0.13424600000000009</v>
      </c>
      <c r="I53">
        <f t="shared" si="0"/>
        <v>0.13424600000000009</v>
      </c>
      <c r="J53">
        <f t="shared" si="1"/>
        <v>0</v>
      </c>
      <c r="K53">
        <f t="shared" si="5"/>
        <v>0.1049087456015292</v>
      </c>
      <c r="L53">
        <f t="shared" si="6"/>
        <v>2.6036384605154343E-2</v>
      </c>
      <c r="M53">
        <f t="shared" si="7"/>
        <v>80.116569005614366</v>
      </c>
      <c r="N53">
        <f t="shared" si="2"/>
        <v>4.7210046000000006</v>
      </c>
      <c r="O53">
        <f t="shared" si="3"/>
        <v>4.6941631822741527</v>
      </c>
      <c r="P53">
        <f t="shared" si="8"/>
        <v>3.9181138999999994</v>
      </c>
      <c r="Q53">
        <f t="shared" si="9"/>
        <v>4.0464997868854073</v>
      </c>
    </row>
    <row r="54" spans="1:17" x14ac:dyDescent="0.25">
      <c r="A54" s="1">
        <v>38293</v>
      </c>
      <c r="B54">
        <v>4.8535579999999996</v>
      </c>
      <c r="C54">
        <v>455553149</v>
      </c>
      <c r="D54">
        <f t="shared" si="4"/>
        <v>4.4160615951282827</v>
      </c>
      <c r="E54">
        <f t="shared" si="11"/>
        <v>3.9504572012324353</v>
      </c>
      <c r="F54">
        <f t="shared" si="10"/>
        <v>0.4656043938958474</v>
      </c>
      <c r="G54">
        <f t="shared" si="12"/>
        <v>0.38518761779164234</v>
      </c>
      <c r="H54">
        <f>-(B53-B54)</f>
        <v>-2.8891000000000666E-2</v>
      </c>
      <c r="I54">
        <f t="shared" si="0"/>
        <v>0</v>
      </c>
      <c r="J54">
        <f t="shared" si="1"/>
        <v>2.8891000000000666E-2</v>
      </c>
      <c r="K54">
        <f t="shared" si="5"/>
        <v>9.7415263772848551E-2</v>
      </c>
      <c r="L54">
        <f t="shared" si="6"/>
        <v>2.6240285704786225E-2</v>
      </c>
      <c r="M54">
        <f t="shared" si="7"/>
        <v>78.779532487110714</v>
      </c>
      <c r="N54">
        <f t="shared" si="2"/>
        <v>4.7861105999999998</v>
      </c>
      <c r="O54">
        <f t="shared" si="3"/>
        <v>4.7472947881827681</v>
      </c>
      <c r="P54">
        <f t="shared" si="8"/>
        <v>3.988475199999999</v>
      </c>
      <c r="Q54">
        <f t="shared" si="9"/>
        <v>4.1233624738487018</v>
      </c>
    </row>
    <row r="55" spans="1:17" x14ac:dyDescent="0.25">
      <c r="A55" s="1">
        <v>38294</v>
      </c>
      <c r="B55">
        <v>4.7738560000000003</v>
      </c>
      <c r="C55">
        <v>557630330</v>
      </c>
      <c r="D55">
        <f t="shared" si="4"/>
        <v>4.4711068881854699</v>
      </c>
      <c r="E55">
        <f t="shared" si="11"/>
        <v>4.0114497048448472</v>
      </c>
      <c r="F55">
        <f t="shared" si="10"/>
        <v>0.45965718334062267</v>
      </c>
      <c r="G55">
        <f t="shared" si="12"/>
        <v>0.40008153090143839</v>
      </c>
      <c r="H55">
        <f>-(B54-B55)</f>
        <v>-7.9701999999999273E-2</v>
      </c>
      <c r="I55">
        <f t="shared" si="0"/>
        <v>0</v>
      </c>
      <c r="J55">
        <f t="shared" si="1"/>
        <v>7.9701999999999273E-2</v>
      </c>
      <c r="K55">
        <f t="shared" si="5"/>
        <v>9.0457030646216505E-2</v>
      </c>
      <c r="L55">
        <f t="shared" si="6"/>
        <v>3.0058979583015729E-2</v>
      </c>
      <c r="M55">
        <f t="shared" si="7"/>
        <v>75.05810263230515</v>
      </c>
      <c r="N55">
        <f t="shared" si="2"/>
        <v>4.8145039999999995</v>
      </c>
      <c r="O55">
        <f t="shared" si="3"/>
        <v>4.7561485254551785</v>
      </c>
      <c r="P55">
        <f t="shared" si="8"/>
        <v>4.0564578499999993</v>
      </c>
      <c r="Q55">
        <f t="shared" si="9"/>
        <v>4.1853142382440636</v>
      </c>
    </row>
    <row r="56" spans="1:17" x14ac:dyDescent="0.25">
      <c r="A56" s="1">
        <v>38295</v>
      </c>
      <c r="B56">
        <v>4.600257</v>
      </c>
      <c r="C56">
        <v>578544429</v>
      </c>
      <c r="D56">
        <f t="shared" si="4"/>
        <v>4.4909761361569362</v>
      </c>
      <c r="E56">
        <f t="shared" si="11"/>
        <v>4.0550650600415254</v>
      </c>
      <c r="F56">
        <f t="shared" si="10"/>
        <v>0.4359110761154108</v>
      </c>
      <c r="G56">
        <f t="shared" si="12"/>
        <v>0.40724743994423285</v>
      </c>
      <c r="H56">
        <f>-(B55-B56)</f>
        <v>-0.17359900000000028</v>
      </c>
      <c r="I56">
        <f t="shared" si="0"/>
        <v>0</v>
      </c>
      <c r="J56">
        <f t="shared" si="1"/>
        <v>0.17359900000000028</v>
      </c>
      <c r="K56">
        <f t="shared" si="5"/>
        <v>8.3995814171486743E-2</v>
      </c>
      <c r="L56">
        <f t="shared" si="6"/>
        <v>4.0311838184228913E-2</v>
      </c>
      <c r="M56">
        <f t="shared" si="7"/>
        <v>67.570911830211742</v>
      </c>
      <c r="N56">
        <f t="shared" si="2"/>
        <v>4.7716645999999994</v>
      </c>
      <c r="O56">
        <f t="shared" si="3"/>
        <v>4.704184683636786</v>
      </c>
      <c r="P56">
        <f t="shared" si="8"/>
        <v>4.1135563499999988</v>
      </c>
      <c r="Q56">
        <f t="shared" si="9"/>
        <v>4.2248325965065341</v>
      </c>
    </row>
    <row r="57" spans="1:17" x14ac:dyDescent="0.25">
      <c r="A57" s="1">
        <v>38296</v>
      </c>
      <c r="B57">
        <v>4.2179399999999996</v>
      </c>
      <c r="C57">
        <v>796297573</v>
      </c>
      <c r="D57">
        <f t="shared" si="4"/>
        <v>4.4489705767481764</v>
      </c>
      <c r="E57">
        <f t="shared" si="11"/>
        <v>4.0671298704088201</v>
      </c>
      <c r="F57">
        <f t="shared" si="10"/>
        <v>0.3818407063393563</v>
      </c>
      <c r="G57">
        <f t="shared" si="12"/>
        <v>0.40216609322325753</v>
      </c>
      <c r="H57">
        <f>-(B56-B57)</f>
        <v>-0.38231700000000046</v>
      </c>
      <c r="I57">
        <f t="shared" si="0"/>
        <v>0</v>
      </c>
      <c r="J57">
        <f t="shared" si="1"/>
        <v>0.38231700000000046</v>
      </c>
      <c r="K57">
        <f t="shared" si="5"/>
        <v>7.7996113159237698E-2</v>
      </c>
      <c r="L57">
        <f t="shared" si="6"/>
        <v>6.4740778313926883E-2</v>
      </c>
      <c r="M57">
        <f t="shared" si="7"/>
        <v>54.643275718177911</v>
      </c>
      <c r="N57">
        <f t="shared" si="2"/>
        <v>4.6656120000000003</v>
      </c>
      <c r="O57">
        <f t="shared" si="3"/>
        <v>4.5421031224245239</v>
      </c>
      <c r="P57">
        <f t="shared" si="8"/>
        <v>4.1529337499999999</v>
      </c>
      <c r="Q57">
        <f t="shared" si="9"/>
        <v>4.2241761587440072</v>
      </c>
    </row>
    <row r="58" spans="1:17" x14ac:dyDescent="0.25">
      <c r="A58" s="1">
        <v>38299</v>
      </c>
      <c r="B58">
        <v>4.2976409999999996</v>
      </c>
      <c r="C58">
        <v>449349985</v>
      </c>
      <c r="D58">
        <f t="shared" si="4"/>
        <v>4.4256891034023029</v>
      </c>
      <c r="E58">
        <f t="shared" si="11"/>
        <v>4.084204768897056</v>
      </c>
      <c r="F58">
        <f t="shared" si="10"/>
        <v>0.34148433450524696</v>
      </c>
      <c r="G58">
        <f t="shared" si="12"/>
        <v>0.39002974147965541</v>
      </c>
      <c r="H58">
        <f>-(B57-B58)</f>
        <v>7.9701000000000022E-2</v>
      </c>
      <c r="I58">
        <f t="shared" si="0"/>
        <v>7.9701000000000022E-2</v>
      </c>
      <c r="J58">
        <f t="shared" si="1"/>
        <v>0</v>
      </c>
      <c r="K58">
        <f t="shared" si="5"/>
        <v>7.811789079072072E-2</v>
      </c>
      <c r="L58">
        <f t="shared" si="6"/>
        <v>6.0116437005789246E-2</v>
      </c>
      <c r="M58">
        <f t="shared" si="7"/>
        <v>56.511209650988718</v>
      </c>
      <c r="N58">
        <f t="shared" si="2"/>
        <v>4.5486503999999996</v>
      </c>
      <c r="O58">
        <f t="shared" si="3"/>
        <v>4.4606157482830158</v>
      </c>
      <c r="P58">
        <f t="shared" si="8"/>
        <v>4.1993721499999994</v>
      </c>
      <c r="Q58">
        <f t="shared" si="9"/>
        <v>4.2311728102921968</v>
      </c>
    </row>
    <row r="59" spans="1:17" x14ac:dyDescent="0.25">
      <c r="A59" s="1">
        <v>38300</v>
      </c>
      <c r="B59">
        <v>4.2017509999999998</v>
      </c>
      <c r="C59">
        <v>444226854</v>
      </c>
      <c r="D59">
        <f t="shared" si="4"/>
        <v>4.3912370874942566</v>
      </c>
      <c r="E59">
        <f t="shared" si="11"/>
        <v>4.0929118971269034</v>
      </c>
      <c r="F59">
        <f t="shared" si="10"/>
        <v>0.29832519036735317</v>
      </c>
      <c r="G59">
        <f t="shared" si="12"/>
        <v>0.37168883125719498</v>
      </c>
      <c r="H59">
        <f>-(B58-B59)</f>
        <v>-9.5889999999999809E-2</v>
      </c>
      <c r="I59">
        <f t="shared" si="0"/>
        <v>0</v>
      </c>
      <c r="J59">
        <f t="shared" si="1"/>
        <v>9.5889999999999809E-2</v>
      </c>
      <c r="K59">
        <f t="shared" si="5"/>
        <v>7.253804144852638E-2</v>
      </c>
      <c r="L59">
        <f t="shared" si="6"/>
        <v>6.2671691505375715E-2</v>
      </c>
      <c r="M59">
        <f t="shared" si="7"/>
        <v>53.648535400374783</v>
      </c>
      <c r="N59">
        <f t="shared" si="2"/>
        <v>4.4182889999999997</v>
      </c>
      <c r="O59">
        <f t="shared" si="3"/>
        <v>4.3743274988553438</v>
      </c>
      <c r="P59">
        <f t="shared" si="8"/>
        <v>4.2383510500000003</v>
      </c>
      <c r="Q59">
        <f t="shared" si="9"/>
        <v>4.228370733121511</v>
      </c>
    </row>
    <row r="60" spans="1:17" x14ac:dyDescent="0.25">
      <c r="A60" s="1">
        <v>38301</v>
      </c>
      <c r="B60">
        <v>4.1808290000000001</v>
      </c>
      <c r="C60">
        <v>427355853</v>
      </c>
      <c r="D60">
        <f t="shared" si="4"/>
        <v>4.3588666124951398</v>
      </c>
      <c r="E60">
        <f t="shared" si="11"/>
        <v>4.099424275117503</v>
      </c>
      <c r="F60">
        <f t="shared" si="10"/>
        <v>0.25944233737763689</v>
      </c>
      <c r="G60">
        <f t="shared" si="12"/>
        <v>0.34923953248128337</v>
      </c>
      <c r="H60">
        <f>-(B59-B60)</f>
        <v>-2.0921999999999663E-2</v>
      </c>
      <c r="I60">
        <f t="shared" si="0"/>
        <v>0</v>
      </c>
      <c r="J60">
        <f t="shared" si="1"/>
        <v>2.0921999999999663E-2</v>
      </c>
      <c r="K60">
        <f t="shared" si="5"/>
        <v>6.7356752773631637E-2</v>
      </c>
      <c r="L60">
        <f t="shared" si="6"/>
        <v>5.9689570683563141E-2</v>
      </c>
      <c r="M60">
        <f t="shared" si="7"/>
        <v>53.017474997083163</v>
      </c>
      <c r="N60">
        <f t="shared" si="2"/>
        <v>4.2996835999999998</v>
      </c>
      <c r="O60">
        <f t="shared" si="3"/>
        <v>4.3098279992368962</v>
      </c>
      <c r="P60">
        <f t="shared" si="8"/>
        <v>4.2719252000000001</v>
      </c>
      <c r="Q60">
        <f t="shared" si="9"/>
        <v>4.2238429490147</v>
      </c>
    </row>
    <row r="61" spans="1:17" x14ac:dyDescent="0.25">
      <c r="A61" s="1">
        <v>38302</v>
      </c>
      <c r="B61">
        <v>4.558414</v>
      </c>
      <c r="C61">
        <v>601666773</v>
      </c>
      <c r="D61">
        <f t="shared" si="4"/>
        <v>4.389566210572811</v>
      </c>
      <c r="E61">
        <f t="shared" si="11"/>
        <v>4.1334235139976876</v>
      </c>
      <c r="F61">
        <f t="shared" si="10"/>
        <v>0.25614269657512345</v>
      </c>
      <c r="G61">
        <f t="shared" si="12"/>
        <v>0.33062016530005139</v>
      </c>
      <c r="H61">
        <f>-(B60-B61)</f>
        <v>0.37758499999999984</v>
      </c>
      <c r="I61">
        <f t="shared" si="0"/>
        <v>0.37758499999999984</v>
      </c>
      <c r="J61">
        <f t="shared" si="1"/>
        <v>0</v>
      </c>
      <c r="K61">
        <f t="shared" si="5"/>
        <v>8.9515913289800797E-2</v>
      </c>
      <c r="L61">
        <f t="shared" si="6"/>
        <v>5.5426029920451488E-2</v>
      </c>
      <c r="M61">
        <f t="shared" si="7"/>
        <v>61.759840738404698</v>
      </c>
      <c r="N61">
        <f t="shared" si="2"/>
        <v>4.2913149999999991</v>
      </c>
      <c r="O61">
        <f t="shared" si="3"/>
        <v>4.3926899994912638</v>
      </c>
      <c r="P61">
        <f t="shared" si="8"/>
        <v>4.3230087500000005</v>
      </c>
      <c r="Q61">
        <f t="shared" si="9"/>
        <v>4.2557068586323474</v>
      </c>
    </row>
    <row r="62" spans="1:17" x14ac:dyDescent="0.25">
      <c r="A62" s="1">
        <v>38303</v>
      </c>
      <c r="B62">
        <v>4.5330089999999998</v>
      </c>
      <c r="C62">
        <v>672354740</v>
      </c>
      <c r="D62">
        <f t="shared" si="4"/>
        <v>4.4116343320231479</v>
      </c>
      <c r="E62">
        <f t="shared" si="11"/>
        <v>4.1630224388867481</v>
      </c>
      <c r="F62">
        <f t="shared" si="10"/>
        <v>0.24861189313639986</v>
      </c>
      <c r="G62">
        <f t="shared" si="12"/>
        <v>0.31421851086732111</v>
      </c>
      <c r="H62">
        <f>-(B61-B62)</f>
        <v>-2.5405000000000122E-2</v>
      </c>
      <c r="I62">
        <f t="shared" si="0"/>
        <v>0</v>
      </c>
      <c r="J62">
        <f t="shared" si="1"/>
        <v>2.5405000000000122E-2</v>
      </c>
      <c r="K62">
        <f t="shared" si="5"/>
        <v>8.3121919483386444E-2</v>
      </c>
      <c r="L62">
        <f t="shared" si="6"/>
        <v>5.3281670640419242E-2</v>
      </c>
      <c r="M62">
        <f t="shared" si="7"/>
        <v>60.938219740361284</v>
      </c>
      <c r="N62">
        <f t="shared" si="2"/>
        <v>4.3543287999999993</v>
      </c>
      <c r="O62">
        <f t="shared" si="3"/>
        <v>4.4394629996608428</v>
      </c>
      <c r="P62">
        <f t="shared" si="8"/>
        <v>4.3701943999999999</v>
      </c>
      <c r="Q62">
        <f t="shared" si="9"/>
        <v>4.2821165863816475</v>
      </c>
    </row>
    <row r="63" spans="1:17" x14ac:dyDescent="0.25">
      <c r="A63" s="1">
        <v>38306</v>
      </c>
      <c r="B63">
        <v>4.6044910000000003</v>
      </c>
      <c r="C63">
        <v>477844390</v>
      </c>
      <c r="D63">
        <f t="shared" si="4"/>
        <v>4.4413045886349716</v>
      </c>
      <c r="E63">
        <f t="shared" si="11"/>
        <v>4.195723813784026</v>
      </c>
      <c r="F63">
        <f t="shared" si="10"/>
        <v>0.24558077485094554</v>
      </c>
      <c r="G63">
        <f t="shared" si="12"/>
        <v>0.30049096366404598</v>
      </c>
      <c r="H63">
        <f>-(B62-B63)</f>
        <v>7.148200000000049E-2</v>
      </c>
      <c r="I63">
        <f t="shared" si="0"/>
        <v>7.148200000000049E-2</v>
      </c>
      <c r="J63">
        <f t="shared" si="1"/>
        <v>0</v>
      </c>
      <c r="K63">
        <f t="shared" si="5"/>
        <v>8.2290496663144586E-2</v>
      </c>
      <c r="L63">
        <f t="shared" si="6"/>
        <v>4.9475837023246434E-2</v>
      </c>
      <c r="M63">
        <f t="shared" si="7"/>
        <v>62.451837552829808</v>
      </c>
      <c r="N63">
        <f t="shared" si="2"/>
        <v>4.4156987999999995</v>
      </c>
      <c r="O63">
        <f t="shared" si="3"/>
        <v>4.4944723331072289</v>
      </c>
      <c r="P63">
        <f t="shared" si="8"/>
        <v>4.4146652</v>
      </c>
      <c r="Q63">
        <f t="shared" si="9"/>
        <v>4.312818911488157</v>
      </c>
    </row>
    <row r="64" spans="1:17" x14ac:dyDescent="0.25">
      <c r="A64" s="1">
        <v>38307</v>
      </c>
      <c r="B64">
        <v>4.2973920000000003</v>
      </c>
      <c r="C64">
        <v>839832142</v>
      </c>
      <c r="D64">
        <f t="shared" si="4"/>
        <v>4.4191641903834373</v>
      </c>
      <c r="E64">
        <f t="shared" si="11"/>
        <v>4.2032547905407647</v>
      </c>
      <c r="F64">
        <f t="shared" si="10"/>
        <v>0.21590939984267266</v>
      </c>
      <c r="G64">
        <f t="shared" si="12"/>
        <v>0.2835746508997713</v>
      </c>
      <c r="H64">
        <f>-(B63-B64)</f>
        <v>-0.30709900000000001</v>
      </c>
      <c r="I64">
        <f t="shared" si="0"/>
        <v>0</v>
      </c>
      <c r="J64">
        <f t="shared" si="1"/>
        <v>0.30709900000000001</v>
      </c>
      <c r="K64">
        <f t="shared" si="5"/>
        <v>7.6412604044348548E-2</v>
      </c>
      <c r="L64">
        <f t="shared" si="6"/>
        <v>6.7877491521585981E-2</v>
      </c>
      <c r="M64">
        <f t="shared" si="7"/>
        <v>52.957622451245243</v>
      </c>
      <c r="N64">
        <f t="shared" si="2"/>
        <v>4.4348270000000003</v>
      </c>
      <c r="O64">
        <f t="shared" si="3"/>
        <v>4.4287788887381527</v>
      </c>
      <c r="P64">
        <f t="shared" si="8"/>
        <v>4.4453003499999992</v>
      </c>
      <c r="Q64">
        <f t="shared" si="9"/>
        <v>4.3113496818226187</v>
      </c>
    </row>
    <row r="65" spans="1:17" x14ac:dyDescent="0.25">
      <c r="A65" s="1">
        <v>38308</v>
      </c>
      <c r="B65">
        <v>4.2963959999999997</v>
      </c>
      <c r="C65">
        <v>728034662</v>
      </c>
      <c r="D65">
        <f t="shared" si="4"/>
        <v>4.4002767764782931</v>
      </c>
      <c r="E65">
        <f t="shared" si="11"/>
        <v>4.2101541393895969</v>
      </c>
      <c r="F65">
        <f t="shared" si="10"/>
        <v>0.19012263708869614</v>
      </c>
      <c r="G65">
        <f t="shared" si="12"/>
        <v>0.26488424813755629</v>
      </c>
      <c r="H65">
        <f>-(B64-B65)</f>
        <v>-9.9600000000066302E-4</v>
      </c>
      <c r="I65">
        <f t="shared" si="0"/>
        <v>0</v>
      </c>
      <c r="J65">
        <f t="shared" si="1"/>
        <v>9.9600000000066302E-4</v>
      </c>
      <c r="K65">
        <f t="shared" si="5"/>
        <v>7.0954560898323651E-2</v>
      </c>
      <c r="L65">
        <f t="shared" si="6"/>
        <v>6.3100242127187026E-2</v>
      </c>
      <c r="M65">
        <f t="shared" si="7"/>
        <v>52.929517851606533</v>
      </c>
      <c r="N65">
        <f t="shared" si="2"/>
        <v>4.4579404</v>
      </c>
      <c r="O65">
        <f t="shared" si="3"/>
        <v>4.3846512591587681</v>
      </c>
      <c r="P65">
        <f t="shared" si="8"/>
        <v>4.4851634499999999</v>
      </c>
      <c r="Q65">
        <f t="shared" si="9"/>
        <v>4.3099255216490358</v>
      </c>
    </row>
    <row r="66" spans="1:17" x14ac:dyDescent="0.25">
      <c r="A66" s="1">
        <v>38309</v>
      </c>
      <c r="B66">
        <v>4.1728589999999999</v>
      </c>
      <c r="C66">
        <v>667677273</v>
      </c>
      <c r="D66">
        <f t="shared" si="4"/>
        <v>4.3652894262508637</v>
      </c>
      <c r="E66">
        <f t="shared" si="11"/>
        <v>4.2073915364718486</v>
      </c>
      <c r="F66">
        <f t="shared" si="10"/>
        <v>0.15789788977901509</v>
      </c>
      <c r="G66">
        <f t="shared" si="12"/>
        <v>0.24348697646584805</v>
      </c>
      <c r="H66">
        <f>-(B65-B66)</f>
        <v>-0.12353699999999979</v>
      </c>
      <c r="I66">
        <f t="shared" si="0"/>
        <v>0</v>
      </c>
      <c r="J66">
        <f t="shared" si="1"/>
        <v>0.12353699999999979</v>
      </c>
      <c r="K66">
        <f t="shared" si="5"/>
        <v>6.5886377977014826E-2</v>
      </c>
      <c r="L66">
        <f t="shared" si="6"/>
        <v>6.7417153403816515E-2</v>
      </c>
      <c r="M66">
        <f t="shared" si="7"/>
        <v>49.425830879742989</v>
      </c>
      <c r="N66">
        <f t="shared" si="2"/>
        <v>4.3808293999999997</v>
      </c>
      <c r="O66">
        <f t="shared" si="3"/>
        <v>4.314053839439179</v>
      </c>
      <c r="P66">
        <f t="shared" si="8"/>
        <v>4.5077787000000002</v>
      </c>
      <c r="Q66">
        <f t="shared" si="9"/>
        <v>4.2968715672062707</v>
      </c>
    </row>
    <row r="67" spans="1:17" x14ac:dyDescent="0.25">
      <c r="A67" s="1">
        <v>38310</v>
      </c>
      <c r="B67">
        <v>4.2191850000000004</v>
      </c>
      <c r="C67">
        <v>352086780</v>
      </c>
      <c r="D67">
        <f t="shared" si="4"/>
        <v>4.3428118222122691</v>
      </c>
      <c r="E67">
        <f t="shared" si="11"/>
        <v>4.2082651263628232</v>
      </c>
      <c r="F67">
        <f t="shared" si="10"/>
        <v>0.1345466958494459</v>
      </c>
      <c r="G67">
        <f t="shared" si="12"/>
        <v>0.22169892034256761</v>
      </c>
      <c r="H67">
        <f>-(B66-B67)</f>
        <v>4.6326000000000533E-2</v>
      </c>
      <c r="I67">
        <f t="shared" si="0"/>
        <v>4.6326000000000533E-2</v>
      </c>
      <c r="J67">
        <f t="shared" si="1"/>
        <v>0</v>
      </c>
      <c r="K67">
        <f t="shared" si="5"/>
        <v>6.4489208121513805E-2</v>
      </c>
      <c r="L67">
        <f t="shared" si="6"/>
        <v>6.2601642446401054E-2</v>
      </c>
      <c r="M67">
        <f t="shared" si="7"/>
        <v>50.742604863638114</v>
      </c>
      <c r="N67">
        <f t="shared" si="2"/>
        <v>4.3180646000000005</v>
      </c>
      <c r="O67">
        <f t="shared" si="3"/>
        <v>4.2824308929594528</v>
      </c>
      <c r="P67">
        <f t="shared" si="8"/>
        <v>4.5040053000000002</v>
      </c>
      <c r="Q67">
        <f t="shared" si="9"/>
        <v>4.289472846519959</v>
      </c>
    </row>
    <row r="68" spans="1:17" x14ac:dyDescent="0.25">
      <c r="A68" s="1">
        <v>38313</v>
      </c>
      <c r="B68">
        <v>4.1120869999999998</v>
      </c>
      <c r="C68">
        <v>496582362</v>
      </c>
      <c r="D68">
        <f t="shared" si="4"/>
        <v>4.3073156957180743</v>
      </c>
      <c r="E68">
        <f t="shared" si="11"/>
        <v>4.2011408207063177</v>
      </c>
      <c r="F68">
        <f t="shared" si="10"/>
        <v>0.1061748750117566</v>
      </c>
      <c r="G68">
        <f t="shared" si="12"/>
        <v>0.19859411127640542</v>
      </c>
      <c r="H68">
        <f>-(B67-B68)</f>
        <v>-0.10709800000000058</v>
      </c>
      <c r="I68">
        <f t="shared" ref="I68:I73" si="13">IF($H68&gt;0,$H68,0)</f>
        <v>0</v>
      </c>
      <c r="J68">
        <f t="shared" ref="J68:J73" si="14">IF($H68&lt;0,-$H68,0)</f>
        <v>0.10709800000000058</v>
      </c>
      <c r="K68">
        <f t="shared" si="5"/>
        <v>5.9882836112834244E-2</v>
      </c>
      <c r="L68">
        <f t="shared" si="6"/>
        <v>6.5779953700229585E-2</v>
      </c>
      <c r="M68">
        <f t="shared" si="7"/>
        <v>47.653594355111842</v>
      </c>
      <c r="N68">
        <f t="shared" si="2"/>
        <v>4.2195837999999997</v>
      </c>
      <c r="O68">
        <f t="shared" si="3"/>
        <v>4.2256495953063018</v>
      </c>
      <c r="P68">
        <f t="shared" si="8"/>
        <v>4.4762344000000009</v>
      </c>
      <c r="Q68">
        <f t="shared" si="9"/>
        <v>4.2725789563752006</v>
      </c>
    </row>
    <row r="69" spans="1:17" x14ac:dyDescent="0.25">
      <c r="A69" s="1">
        <v>38314</v>
      </c>
      <c r="B69">
        <v>4.1723610000000004</v>
      </c>
      <c r="C69">
        <v>498393124</v>
      </c>
      <c r="D69">
        <f t="shared" si="4"/>
        <v>4.2865534348383703</v>
      </c>
      <c r="E69">
        <f t="shared" si="11"/>
        <v>4.1990089821354797</v>
      </c>
      <c r="F69">
        <f t="shared" si="10"/>
        <v>8.7544452702890574E-2</v>
      </c>
      <c r="G69">
        <f t="shared" si="12"/>
        <v>0.17638417956170244</v>
      </c>
      <c r="H69">
        <f>-(B68-B69)</f>
        <v>6.0274000000000605E-2</v>
      </c>
      <c r="I69">
        <f t="shared" si="13"/>
        <v>6.0274000000000605E-2</v>
      </c>
      <c r="J69">
        <f t="shared" si="14"/>
        <v>0</v>
      </c>
      <c r="K69">
        <f t="shared" si="5"/>
        <v>5.991077639048898E-2</v>
      </c>
      <c r="L69">
        <f t="shared" si="6"/>
        <v>6.1081385578784612E-2</v>
      </c>
      <c r="M69">
        <f t="shared" si="7"/>
        <v>49.516245858722272</v>
      </c>
      <c r="N69">
        <f t="shared" si="2"/>
        <v>4.1945775999999997</v>
      </c>
      <c r="O69">
        <f t="shared" si="3"/>
        <v>4.2078867302042013</v>
      </c>
      <c r="P69">
        <f t="shared" si="8"/>
        <v>4.4584510499999999</v>
      </c>
      <c r="Q69">
        <f t="shared" si="9"/>
        <v>4.2630343891013718</v>
      </c>
    </row>
    <row r="70" spans="1:17" x14ac:dyDescent="0.25">
      <c r="A70" s="1">
        <v>38315</v>
      </c>
      <c r="B70">
        <v>4.3526850000000001</v>
      </c>
      <c r="C70">
        <v>613531078</v>
      </c>
      <c r="D70">
        <f t="shared" si="4"/>
        <v>4.2967275217863135</v>
      </c>
      <c r="E70">
        <f t="shared" si="11"/>
        <v>4.2103923908661853</v>
      </c>
      <c r="F70">
        <f t="shared" si="10"/>
        <v>8.6335130920128123E-2</v>
      </c>
      <c r="G70">
        <f t="shared" si="12"/>
        <v>0.15837436983338757</v>
      </c>
      <c r="H70">
        <f>-(B69-B70)</f>
        <v>0.18032399999999971</v>
      </c>
      <c r="I70">
        <f t="shared" si="13"/>
        <v>0.18032399999999971</v>
      </c>
      <c r="J70">
        <f t="shared" si="14"/>
        <v>0</v>
      </c>
      <c r="K70">
        <f t="shared" si="5"/>
        <v>6.8511720934025452E-2</v>
      </c>
      <c r="L70">
        <f t="shared" si="6"/>
        <v>5.6718429466014283E-2</v>
      </c>
      <c r="M70">
        <f t="shared" si="7"/>
        <v>54.708647011258172</v>
      </c>
      <c r="N70">
        <f t="shared" si="2"/>
        <v>4.2058354000000007</v>
      </c>
      <c r="O70">
        <f t="shared" si="3"/>
        <v>4.2561528201361343</v>
      </c>
      <c r="P70">
        <f t="shared" si="8"/>
        <v>4.4444908499999993</v>
      </c>
      <c r="Q70">
        <f t="shared" si="9"/>
        <v>4.2715725425202891</v>
      </c>
    </row>
    <row r="71" spans="1:17" x14ac:dyDescent="0.25">
      <c r="A71" s="1">
        <v>38317</v>
      </c>
      <c r="B71">
        <v>4.4680030000000004</v>
      </c>
      <c r="C71">
        <v>260175560</v>
      </c>
      <c r="D71">
        <f t="shared" si="4"/>
        <v>4.3230775953576499</v>
      </c>
      <c r="E71">
        <f t="shared" si="11"/>
        <v>4.2294746582094307</v>
      </c>
      <c r="F71">
        <f t="shared" si="10"/>
        <v>9.3602937148219212E-2</v>
      </c>
      <c r="G71">
        <f t="shared" si="12"/>
        <v>0.14542008329635389</v>
      </c>
      <c r="H71">
        <f>-(B70-B71)</f>
        <v>0.11531800000000025</v>
      </c>
      <c r="I71">
        <f t="shared" si="13"/>
        <v>0.11531800000000025</v>
      </c>
      <c r="J71">
        <f t="shared" si="14"/>
        <v>0</v>
      </c>
      <c r="K71">
        <f t="shared" si="5"/>
        <v>7.185502658159508E-2</v>
      </c>
      <c r="L71">
        <f t="shared" si="6"/>
        <v>5.2667113075584693E-2</v>
      </c>
      <c r="M71">
        <f t="shared" si="7"/>
        <v>57.704619258405117</v>
      </c>
      <c r="N71">
        <f t="shared" si="2"/>
        <v>4.2648641999999999</v>
      </c>
      <c r="O71">
        <f t="shared" si="3"/>
        <v>4.326769546757423</v>
      </c>
      <c r="P71">
        <f t="shared" si="8"/>
        <v>4.4271682999999999</v>
      </c>
      <c r="Q71">
        <f t="shared" si="9"/>
        <v>4.290280205137404</v>
      </c>
    </row>
    <row r="72" spans="1:17" x14ac:dyDescent="0.25">
      <c r="A72" s="1">
        <v>38320</v>
      </c>
      <c r="B72">
        <v>4.5093480000000001</v>
      </c>
      <c r="C72">
        <v>428263241</v>
      </c>
      <c r="D72">
        <f t="shared" si="4"/>
        <v>4.3517345806872418</v>
      </c>
      <c r="E72">
        <f t="shared" si="11"/>
        <v>4.2502060168605844</v>
      </c>
      <c r="F72">
        <f t="shared" si="10"/>
        <v>0.10152856382665743</v>
      </c>
      <c r="G72">
        <f t="shared" si="12"/>
        <v>0.13664177940241459</v>
      </c>
      <c r="H72">
        <f>-(B71-B72)</f>
        <v>4.1344999999999743E-2</v>
      </c>
      <c r="I72">
        <f t="shared" si="13"/>
        <v>4.1344999999999743E-2</v>
      </c>
      <c r="J72">
        <f t="shared" si="14"/>
        <v>0</v>
      </c>
      <c r="K72">
        <f t="shared" si="5"/>
        <v>6.9675738968623988E-2</v>
      </c>
      <c r="L72">
        <f t="shared" si="6"/>
        <v>4.8905176427328646E-2</v>
      </c>
      <c r="M72">
        <f t="shared" si="7"/>
        <v>58.757970231525242</v>
      </c>
      <c r="N72">
        <f t="shared" ref="N72:N73" si="15">AVERAGE($B68:$B72)</f>
        <v>4.3228968000000005</v>
      </c>
      <c r="O72">
        <f t="shared" ref="O72:O73" si="16">O71+(2/(5+1))*($B72-O71)</f>
        <v>4.3876290311716151</v>
      </c>
      <c r="P72">
        <f t="shared" si="8"/>
        <v>4.4152255500000006</v>
      </c>
      <c r="Q72">
        <f t="shared" si="9"/>
        <v>4.3111438046481272</v>
      </c>
    </row>
    <row r="73" spans="1:17" x14ac:dyDescent="0.25">
      <c r="A73" s="1">
        <v>38321</v>
      </c>
      <c r="B73">
        <v>4.5325110000000004</v>
      </c>
      <c r="C73">
        <v>309154460</v>
      </c>
      <c r="D73">
        <f t="shared" si="4"/>
        <v>4.3795463375045891</v>
      </c>
      <c r="E73">
        <f t="shared" si="11"/>
        <v>4.271117497093134</v>
      </c>
      <c r="F73">
        <f t="shared" si="10"/>
        <v>0.10842884041145506</v>
      </c>
      <c r="G73">
        <f t="shared" si="12"/>
        <v>0.13099919160422269</v>
      </c>
      <c r="H73">
        <f>-(B72-B73)</f>
        <v>2.3163000000000267E-2</v>
      </c>
      <c r="I73">
        <f t="shared" si="13"/>
        <v>2.3163000000000267E-2</v>
      </c>
      <c r="J73">
        <f t="shared" si="14"/>
        <v>0</v>
      </c>
      <c r="K73">
        <f t="shared" si="5"/>
        <v>6.6353400470865145E-2</v>
      </c>
      <c r="L73">
        <f t="shared" si="6"/>
        <v>4.5411949539662315E-2</v>
      </c>
      <c r="M73">
        <f t="shared" si="7"/>
        <v>59.368489844674713</v>
      </c>
      <c r="N73">
        <f t="shared" si="15"/>
        <v>4.4069815999999999</v>
      </c>
      <c r="O73">
        <f t="shared" si="16"/>
        <v>4.4359230207810771</v>
      </c>
      <c r="P73">
        <f t="shared" si="8"/>
        <v>4.3977286499999995</v>
      </c>
      <c r="Q73">
        <f t="shared" si="9"/>
        <v>4.3322263946816388</v>
      </c>
    </row>
  </sheetData>
  <pageMargins left="0.7" right="0.7" top="0.75" bottom="0.75" header="0.3" footer="0.3"/>
  <pageSetup paperSize="9" orientation="portrait" horizontalDpi="0" verticalDpi="0" r:id="rId1"/>
  <ignoredErrors>
    <ignoredError sqref="N6:N73 P21:P73 O6 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Indicator.GOOG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2023-07-02T04:35:56Z</dcterms:created>
  <dcterms:modified xsi:type="dcterms:W3CDTF">2023-07-02T19:17:40Z</dcterms:modified>
</cp:coreProperties>
</file>