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hju\Dropbox\강의\04_메디치\2022_ITP_비즈니스 데이터 분석 실무\교재백업\2_엑셀(9일)\2_1_고급함수(1일)\"/>
    </mc:Choice>
  </mc:AlternateContent>
  <xr:revisionPtr revIDLastSave="0" documentId="8_{C7EDD2C7-06A9-4989-B5CF-5203D2EEE4DD}" xr6:coauthVersionLast="47" xr6:coauthVersionMax="47" xr10:uidLastSave="{00000000-0000-0000-0000-000000000000}"/>
  <bookViews>
    <workbookView xWindow="-108" yWindow="-108" windowWidth="23256" windowHeight="12456" xr2:uid="{E8A393A9-E984-4C65-88FE-9E7D11090E95}"/>
  </bookViews>
  <sheets>
    <sheet name="상대참조절대참조" sheetId="6" r:id="rId1"/>
    <sheet name="vlookup" sheetId="1" r:id="rId2"/>
    <sheet name="hlookup" sheetId="4" r:id="rId3"/>
    <sheet name="sumproduc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1" i="3" l="1" a="1"/>
  <c r="G31" i="3" s="1"/>
  <c r="G5" i="3"/>
  <c r="G9" i="1"/>
  <c r="G8" i="1"/>
  <c r="G7" i="1"/>
  <c r="L34" i="6"/>
  <c r="L35" i="6"/>
  <c r="L33" i="6"/>
  <c r="D34" i="6"/>
  <c r="E34" i="6"/>
  <c r="D35" i="6"/>
  <c r="E35" i="6"/>
  <c r="E33" i="6"/>
  <c r="D33" i="6"/>
  <c r="L32" i="6"/>
  <c r="K32" i="6"/>
  <c r="E32" i="6"/>
  <c r="D32" i="6"/>
  <c r="J35" i="6"/>
  <c r="C35" i="6"/>
  <c r="J34" i="6"/>
  <c r="C34" i="6"/>
  <c r="J33" i="6"/>
  <c r="C33" i="6"/>
  <c r="N25" i="6"/>
  <c r="N26" i="6"/>
  <c r="N27" i="6"/>
  <c r="N28" i="6"/>
  <c r="M27" i="6"/>
  <c r="M28" i="6"/>
  <c r="L26" i="6"/>
  <c r="L27" i="6"/>
  <c r="L28" i="6"/>
  <c r="K27" i="6"/>
  <c r="K28" i="6"/>
  <c r="K26" i="6"/>
  <c r="K25" i="6" s="1"/>
  <c r="J27" i="6"/>
  <c r="J28" i="6"/>
  <c r="J26" i="6"/>
  <c r="L25" i="6"/>
  <c r="G28" i="6"/>
  <c r="G27" i="6"/>
  <c r="F28" i="6"/>
  <c r="F27" i="6"/>
  <c r="F26" i="6"/>
  <c r="E25" i="6"/>
  <c r="G21" i="6"/>
  <c r="G20" i="6"/>
  <c r="G19" i="6"/>
  <c r="G18" i="6"/>
  <c r="G14" i="6"/>
  <c r="G13" i="6"/>
  <c r="G12" i="6"/>
  <c r="G11" i="6"/>
  <c r="F25" i="6"/>
  <c r="D26" i="6"/>
  <c r="D25" i="6" s="1"/>
  <c r="E26" i="6"/>
  <c r="D27" i="6"/>
  <c r="E27" i="6"/>
  <c r="D28" i="6"/>
  <c r="E28" i="6"/>
  <c r="C27" i="6"/>
  <c r="C28" i="6"/>
  <c r="C26" i="6"/>
  <c r="C13" i="6"/>
  <c r="C14" i="6"/>
  <c r="C12" i="6"/>
  <c r="F18" i="6"/>
  <c r="E18" i="6"/>
  <c r="D18" i="6"/>
  <c r="F11" i="6"/>
  <c r="E11" i="6"/>
  <c r="D11" i="6"/>
  <c r="E4" i="6"/>
  <c r="D4" i="6"/>
  <c r="K34" i="6" s="1"/>
  <c r="C20" i="6"/>
  <c r="D20" i="6"/>
  <c r="E20" i="6"/>
  <c r="F20" i="6"/>
  <c r="C21" i="6"/>
  <c r="D21" i="6"/>
  <c r="E21" i="6"/>
  <c r="F21" i="6"/>
  <c r="D19" i="6"/>
  <c r="E19" i="6"/>
  <c r="F19" i="6"/>
  <c r="C19" i="6"/>
  <c r="F12" i="6"/>
  <c r="F13" i="6"/>
  <c r="F14" i="6"/>
  <c r="D14" i="6"/>
  <c r="D13" i="6"/>
  <c r="D12" i="6"/>
  <c r="E13" i="6"/>
  <c r="E14" i="6"/>
  <c r="E12" i="6"/>
  <c r="E10" i="3"/>
  <c r="E11" i="3"/>
  <c r="E12" i="3"/>
  <c r="E13" i="3"/>
  <c r="E14" i="3"/>
  <c r="E15" i="3"/>
  <c r="E16" i="3"/>
  <c r="E17" i="3"/>
  <c r="E9" i="3"/>
  <c r="D22" i="3"/>
  <c r="D23" i="3"/>
  <c r="D24" i="3"/>
  <c r="D25" i="3"/>
  <c r="D26" i="3"/>
  <c r="D27" i="3"/>
  <c r="D28" i="3"/>
  <c r="D29" i="3"/>
  <c r="D21" i="3"/>
  <c r="H10" i="3"/>
  <c r="I10" i="3" s="1"/>
  <c r="H11" i="3"/>
  <c r="H12" i="3"/>
  <c r="H13" i="3"/>
  <c r="H14" i="3"/>
  <c r="H15" i="3"/>
  <c r="H16" i="3"/>
  <c r="H17" i="3"/>
  <c r="H9" i="3"/>
  <c r="F10" i="3" a="1"/>
  <c r="F10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9" i="3" a="1"/>
  <c r="F9" i="3" s="1"/>
  <c r="G4" i="3"/>
  <c r="D6" i="4"/>
  <c r="E6" i="4"/>
  <c r="C6" i="4"/>
  <c r="F9" i="1"/>
  <c r="F8" i="1"/>
  <c r="F7" i="1"/>
  <c r="E8" i="1"/>
  <c r="E9" i="1"/>
  <c r="E7" i="1"/>
  <c r="D8" i="1"/>
  <c r="D9" i="1"/>
  <c r="D7" i="1"/>
  <c r="I14" i="3" l="1"/>
  <c r="I15" i="3"/>
  <c r="I11" i="3"/>
  <c r="I12" i="3"/>
  <c r="I13" i="3"/>
  <c r="I9" i="3"/>
  <c r="I17" i="3"/>
  <c r="I16" i="3"/>
  <c r="G26" i="6"/>
  <c r="M26" i="6"/>
  <c r="M25" i="6" s="1"/>
  <c r="K33" i="6"/>
  <c r="K3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<sst xmlns="http://schemas.openxmlformats.org/spreadsheetml/2006/main" count="160" uniqueCount="41">
  <si>
    <t>월</t>
    <phoneticPr fontId="2" type="noConversion"/>
  </si>
  <si>
    <t>매출</t>
    <phoneticPr fontId="2" type="noConversion"/>
  </si>
  <si>
    <t>1월</t>
    <phoneticPr fontId="2" type="noConversion"/>
  </si>
  <si>
    <t>서울</t>
    <phoneticPr fontId="2" type="noConversion"/>
  </si>
  <si>
    <t>부산</t>
    <phoneticPr fontId="2" type="noConversion"/>
  </si>
  <si>
    <t>인천</t>
    <phoneticPr fontId="2" type="noConversion"/>
  </si>
  <si>
    <t>지점</t>
    <phoneticPr fontId="2" type="noConversion"/>
  </si>
  <si>
    <t>2월</t>
    <phoneticPr fontId="2" type="noConversion"/>
  </si>
  <si>
    <t>3월</t>
    <phoneticPr fontId="2" type="noConversion"/>
  </si>
  <si>
    <t>비용</t>
    <phoneticPr fontId="2" type="noConversion"/>
  </si>
  <si>
    <t>비용/매출</t>
    <phoneticPr fontId="2" type="noConversion"/>
  </si>
  <si>
    <t>[매출]</t>
    <phoneticPr fontId="2" type="noConversion"/>
  </si>
  <si>
    <t>[비용]</t>
    <phoneticPr fontId="2" type="noConversion"/>
  </si>
  <si>
    <t>- vlookup으로 다른 테이블의 값을 가져오기</t>
    <phoneticPr fontId="2" type="noConversion"/>
  </si>
  <si>
    <t>- iferror로 수식 오류 해결하기</t>
    <phoneticPr fontId="2" type="noConversion"/>
  </si>
  <si>
    <t>- sumif로 조건을 만족하는 값 계산하기</t>
    <phoneticPr fontId="2" type="noConversion"/>
  </si>
  <si>
    <t>- sumproduct로 다중 조건을 만족하는 값 계산하기</t>
    <phoneticPr fontId="2" type="noConversion"/>
  </si>
  <si>
    <t>- if로 수식 오류 해결하기</t>
    <phoneticPr fontId="2" type="noConversion"/>
  </si>
  <si>
    <t>- hlookup으로 다른테이블의 값을 가져오기</t>
    <phoneticPr fontId="2" type="noConversion"/>
  </si>
  <si>
    <t>if</t>
    <phoneticPr fontId="2" type="noConversion"/>
  </si>
  <si>
    <t>iferror</t>
    <phoneticPr fontId="2" type="noConversion"/>
  </si>
  <si>
    <t>sumproduct</t>
    <phoneticPr fontId="2" type="noConversion"/>
  </si>
  <si>
    <t>vlookup</t>
    <phoneticPr fontId="2" type="noConversion"/>
  </si>
  <si>
    <t>월과지점</t>
    <phoneticPr fontId="2" type="noConversion"/>
  </si>
  <si>
    <t>[상대참조]</t>
    <phoneticPr fontId="2" type="noConversion"/>
  </si>
  <si>
    <t>수수료율</t>
    <phoneticPr fontId="2" type="noConversion"/>
  </si>
  <si>
    <t>[절대참조]</t>
    <phoneticPr fontId="2" type="noConversion"/>
  </si>
  <si>
    <t>[열고정]</t>
    <phoneticPr fontId="2" type="noConversion"/>
  </si>
  <si>
    <t>계</t>
    <phoneticPr fontId="2" type="noConversion"/>
  </si>
  <si>
    <t>가방</t>
    <phoneticPr fontId="2" type="noConversion"/>
  </si>
  <si>
    <t>옷</t>
    <phoneticPr fontId="2" type="noConversion"/>
  </si>
  <si>
    <t>가방수수료</t>
    <phoneticPr fontId="2" type="noConversion"/>
  </si>
  <si>
    <t>옷수수료</t>
    <phoneticPr fontId="2" type="noConversion"/>
  </si>
  <si>
    <t>[열고정 수정]</t>
    <phoneticPr fontId="2" type="noConversion"/>
  </si>
  <si>
    <t>[행고정 : 비율구하기]</t>
    <phoneticPr fontId="2" type="noConversion"/>
  </si>
  <si>
    <t>[행고정 : 비율구하기 수정]</t>
    <phoneticPr fontId="2" type="noConversion"/>
  </si>
  <si>
    <t>* 수식보기 : ctrl+` 숫자1왼쪽에 있는 기호</t>
    <phoneticPr fontId="2" type="noConversion"/>
  </si>
  <si>
    <t>* 매출 150이상 달성한 곳의 합계는?(sumif)</t>
    <phoneticPr fontId="2" type="noConversion"/>
  </si>
  <si>
    <t>* 매출 150이상 달성한 곳의 지역수는?(countif)</t>
    <phoneticPr fontId="2" type="noConversion"/>
  </si>
  <si>
    <t>* 매출 150이상 달성한 곳의 비용합계는?(sumproduct)</t>
    <phoneticPr fontId="2" type="noConversion"/>
  </si>
  <si>
    <t>[다른방법]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</si>
</sst>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9" fontId="0" fillId="0" borderId="0" xfId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9" fontId="0" fillId="0" borderId="0" xfId="1" applyFont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41" fontId="0" fillId="0" borderId="0" xfId="2" applyFont="1">
      <alignment vertical="center"/>
    </xf>
    <xf numFmtId="41" fontId="0" fillId="2" borderId="0" xfId="2" applyFont="1" applyFill="1">
      <alignment vertical="center"/>
    </xf>
    <xf numFmtId="9" fontId="0" fillId="0" borderId="0" xfId="0" applyNumberFormat="1">
      <alignment vertical="center"/>
    </xf>
    <xf numFmtId="9" fontId="0" fillId="2" borderId="0" xfId="0" applyNumberFormat="1" applyFill="1">
      <alignment vertical="center"/>
    </xf>
    <xf numFmtId="9" fontId="0" fillId="0" borderId="0" xfId="0" applyNumberFormat="1" applyFill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</cellXfs>
  <cellStyles count="3">
    <cellStyle name="백분율" xfId="1" builtinId="5"/>
    <cellStyle name="쉼표 [0]" xfId="2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9F5F-9F2B-4F5E-A1E1-6358C44255B6}">
  <dimension ref="B2:N35"/>
  <sheetViews>
    <sheetView tabSelected="1" zoomScale="130" zoomScaleNormal="13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D2" sqref="D2"/>
    </sheetView>
  </sheetViews>
  <sheetFormatPr defaultRowHeight="17.399999999999999" x14ac:dyDescent="0.4"/>
  <cols>
    <col min="2" max="2" width="8.796875" style="2"/>
  </cols>
  <sheetData>
    <row r="2" spans="2:8" x14ac:dyDescent="0.4">
      <c r="B2" s="13" t="s">
        <v>11</v>
      </c>
      <c r="G2" t="s">
        <v>36</v>
      </c>
    </row>
    <row r="3" spans="2:8" x14ac:dyDescent="0.4">
      <c r="B3" s="2" t="s">
        <v>6</v>
      </c>
      <c r="C3" s="2" t="s">
        <v>25</v>
      </c>
      <c r="D3" s="2" t="s">
        <v>29</v>
      </c>
      <c r="E3" s="2" t="s">
        <v>30</v>
      </c>
      <c r="F3" s="2"/>
      <c r="G3" s="2"/>
    </row>
    <row r="4" spans="2:8" x14ac:dyDescent="0.4">
      <c r="B4" s="2" t="s">
        <v>28</v>
      </c>
      <c r="C4" s="2"/>
      <c r="D4">
        <f>SUM(D5:D7)</f>
        <v>350</v>
      </c>
      <c r="E4">
        <f>SUM(E5:E7)</f>
        <v>150</v>
      </c>
      <c r="F4" s="2"/>
      <c r="G4" s="2"/>
    </row>
    <row r="5" spans="2:8" x14ac:dyDescent="0.4">
      <c r="B5" s="2" t="s">
        <v>3</v>
      </c>
      <c r="C5" s="10">
        <v>0.05</v>
      </c>
      <c r="D5">
        <v>0</v>
      </c>
      <c r="E5">
        <v>30</v>
      </c>
      <c r="G5" s="4"/>
    </row>
    <row r="6" spans="2:8" x14ac:dyDescent="0.4">
      <c r="B6" s="2" t="s">
        <v>4</v>
      </c>
      <c r="C6" s="10">
        <v>0.1</v>
      </c>
      <c r="D6">
        <v>150</v>
      </c>
      <c r="E6">
        <v>50</v>
      </c>
      <c r="G6" s="4"/>
    </row>
    <row r="7" spans="2:8" x14ac:dyDescent="0.4">
      <c r="B7" s="2" t="s">
        <v>5</v>
      </c>
      <c r="C7" s="10">
        <v>0.08</v>
      </c>
      <c r="D7">
        <v>200</v>
      </c>
      <c r="E7">
        <v>70</v>
      </c>
      <c r="G7" s="4"/>
    </row>
    <row r="9" spans="2:8" x14ac:dyDescent="0.4">
      <c r="B9" s="13" t="s">
        <v>24</v>
      </c>
    </row>
    <row r="10" spans="2:8" x14ac:dyDescent="0.4">
      <c r="B10" s="2" t="s">
        <v>6</v>
      </c>
      <c r="C10" s="2" t="s">
        <v>25</v>
      </c>
      <c r="D10" s="2" t="s">
        <v>29</v>
      </c>
      <c r="E10" s="2" t="s">
        <v>30</v>
      </c>
      <c r="F10" s="2" t="s">
        <v>31</v>
      </c>
      <c r="G10" s="2" t="s">
        <v>32</v>
      </c>
    </row>
    <row r="11" spans="2:8" x14ac:dyDescent="0.4">
      <c r="C11" s="12"/>
      <c r="D11">
        <f>D4</f>
        <v>350</v>
      </c>
      <c r="E11">
        <f>E4</f>
        <v>150</v>
      </c>
      <c r="F11">
        <f>F4</f>
        <v>0</v>
      </c>
      <c r="G11">
        <f>G4</f>
        <v>0</v>
      </c>
    </row>
    <row r="12" spans="2:8" x14ac:dyDescent="0.4">
      <c r="B12" s="2" t="s">
        <v>3</v>
      </c>
      <c r="C12" s="11">
        <f>C5</f>
        <v>0.05</v>
      </c>
      <c r="D12">
        <f>D5</f>
        <v>0</v>
      </c>
      <c r="E12">
        <f>E5</f>
        <v>30</v>
      </c>
      <c r="F12">
        <f>F5</f>
        <v>0</v>
      </c>
      <c r="G12">
        <f>G5</f>
        <v>0</v>
      </c>
      <c r="H12" s="10"/>
    </row>
    <row r="13" spans="2:8" x14ac:dyDescent="0.4">
      <c r="B13" s="2" t="s">
        <v>4</v>
      </c>
      <c r="C13" s="12">
        <f t="shared" ref="C13:C14" si="0">C6</f>
        <v>0.1</v>
      </c>
      <c r="D13">
        <f>D6</f>
        <v>150</v>
      </c>
      <c r="E13">
        <f>E6</f>
        <v>50</v>
      </c>
      <c r="F13">
        <f>F6</f>
        <v>0</v>
      </c>
      <c r="G13">
        <f>G6</f>
        <v>0</v>
      </c>
    </row>
    <row r="14" spans="2:8" x14ac:dyDescent="0.4">
      <c r="B14" s="2" t="s">
        <v>5</v>
      </c>
      <c r="C14" s="12">
        <f t="shared" si="0"/>
        <v>0.08</v>
      </c>
      <c r="D14">
        <f>D7</f>
        <v>200</v>
      </c>
      <c r="E14">
        <f>E7</f>
        <v>70</v>
      </c>
      <c r="F14">
        <f>F7</f>
        <v>0</v>
      </c>
      <c r="G14">
        <f>G7</f>
        <v>0</v>
      </c>
    </row>
    <row r="16" spans="2:8" x14ac:dyDescent="0.4">
      <c r="B16" s="13" t="s">
        <v>26</v>
      </c>
    </row>
    <row r="17" spans="2:14" x14ac:dyDescent="0.4">
      <c r="B17" s="2" t="s">
        <v>6</v>
      </c>
      <c r="C17" s="2" t="s">
        <v>25</v>
      </c>
      <c r="D17" s="2" t="s">
        <v>29</v>
      </c>
      <c r="E17" s="2" t="s">
        <v>30</v>
      </c>
      <c r="F17" s="2" t="s">
        <v>31</v>
      </c>
      <c r="G17" s="2" t="s">
        <v>32</v>
      </c>
    </row>
    <row r="18" spans="2:14" x14ac:dyDescent="0.4">
      <c r="C18" s="12"/>
      <c r="D18" s="10">
        <f t="shared" ref="D18:G21" si="1">$C$5</f>
        <v>0.05</v>
      </c>
      <c r="E18" s="10">
        <f t="shared" si="1"/>
        <v>0.05</v>
      </c>
      <c r="F18" s="10">
        <f t="shared" si="1"/>
        <v>0.05</v>
      </c>
      <c r="G18" s="10">
        <f t="shared" si="1"/>
        <v>0.05</v>
      </c>
    </row>
    <row r="19" spans="2:14" x14ac:dyDescent="0.4">
      <c r="B19" s="2" t="s">
        <v>3</v>
      </c>
      <c r="C19" s="12">
        <f>$C$5</f>
        <v>0.05</v>
      </c>
      <c r="D19" s="10">
        <f t="shared" si="1"/>
        <v>0.05</v>
      </c>
      <c r="E19" s="10">
        <f t="shared" si="1"/>
        <v>0.05</v>
      </c>
      <c r="F19" s="10">
        <f t="shared" si="1"/>
        <v>0.05</v>
      </c>
      <c r="G19" s="10">
        <f t="shared" si="1"/>
        <v>0.05</v>
      </c>
    </row>
    <row r="20" spans="2:14" x14ac:dyDescent="0.4">
      <c r="B20" s="2" t="s">
        <v>4</v>
      </c>
      <c r="C20" s="10">
        <f t="shared" ref="C20:C21" si="2">$C$5</f>
        <v>0.05</v>
      </c>
      <c r="D20" s="10">
        <f t="shared" si="1"/>
        <v>0.05</v>
      </c>
      <c r="E20" s="10">
        <f t="shared" si="1"/>
        <v>0.05</v>
      </c>
      <c r="F20" s="10">
        <f t="shared" si="1"/>
        <v>0.05</v>
      </c>
      <c r="G20" s="10">
        <f t="shared" si="1"/>
        <v>0.05</v>
      </c>
    </row>
    <row r="21" spans="2:14" x14ac:dyDescent="0.4">
      <c r="B21" s="2" t="s">
        <v>5</v>
      </c>
      <c r="C21" s="10">
        <f t="shared" si="2"/>
        <v>0.05</v>
      </c>
      <c r="D21" s="10">
        <f t="shared" si="1"/>
        <v>0.05</v>
      </c>
      <c r="E21" s="10">
        <f t="shared" si="1"/>
        <v>0.05</v>
      </c>
      <c r="F21" s="10">
        <f t="shared" si="1"/>
        <v>0.05</v>
      </c>
      <c r="G21" s="10">
        <f t="shared" si="1"/>
        <v>0.05</v>
      </c>
    </row>
    <row r="23" spans="2:14" x14ac:dyDescent="0.4">
      <c r="B23" s="13" t="s">
        <v>27</v>
      </c>
      <c r="I23" s="13" t="s">
        <v>33</v>
      </c>
    </row>
    <row r="24" spans="2:14" x14ac:dyDescent="0.4">
      <c r="B24" s="2" t="s">
        <v>6</v>
      </c>
      <c r="C24" s="2" t="s">
        <v>25</v>
      </c>
      <c r="D24" s="2" t="s">
        <v>29</v>
      </c>
      <c r="E24" s="2" t="s">
        <v>30</v>
      </c>
      <c r="F24" s="2" t="s">
        <v>31</v>
      </c>
      <c r="G24" s="2" t="s">
        <v>32</v>
      </c>
      <c r="I24" s="2" t="s">
        <v>6</v>
      </c>
      <c r="J24" s="2" t="s">
        <v>25</v>
      </c>
      <c r="K24" s="2" t="s">
        <v>29</v>
      </c>
      <c r="L24" s="2" t="s">
        <v>30</v>
      </c>
      <c r="M24" s="2" t="s">
        <v>31</v>
      </c>
      <c r="N24" s="2" t="s">
        <v>32</v>
      </c>
    </row>
    <row r="25" spans="2:14" x14ac:dyDescent="0.4">
      <c r="C25" s="10"/>
      <c r="D25" s="8">
        <f>SUM(D26:D28)</f>
        <v>350</v>
      </c>
      <c r="E25" s="8">
        <f>SUM(E26:E28)</f>
        <v>150</v>
      </c>
      <c r="F25" s="8">
        <f t="shared" ref="C25:F28" si="3">F4</f>
        <v>0</v>
      </c>
      <c r="I25" s="2"/>
      <c r="J25" s="10"/>
      <c r="K25" s="8">
        <f>SUM(K26:K28)</f>
        <v>350</v>
      </c>
      <c r="L25" s="8">
        <f>SUM(L26:L28)</f>
        <v>150</v>
      </c>
      <c r="M25" s="8">
        <f>SUM(M26:M28)</f>
        <v>31</v>
      </c>
      <c r="N25" s="8">
        <f>SUM(N26:N28)</f>
        <v>12.100000000000001</v>
      </c>
    </row>
    <row r="26" spans="2:14" x14ac:dyDescent="0.4">
      <c r="B26" s="2" t="s">
        <v>3</v>
      </c>
      <c r="C26" s="10">
        <f>C5</f>
        <v>0.05</v>
      </c>
      <c r="D26" s="8">
        <f t="shared" ref="D26:F26" si="4">D5</f>
        <v>0</v>
      </c>
      <c r="E26" s="8">
        <f t="shared" si="4"/>
        <v>30</v>
      </c>
      <c r="F26" s="8">
        <f>D26*C26</f>
        <v>0</v>
      </c>
      <c r="G26" s="8">
        <f>E26*D26</f>
        <v>0</v>
      </c>
      <c r="I26" s="2" t="s">
        <v>3</v>
      </c>
      <c r="J26" s="10">
        <f>C5</f>
        <v>0.05</v>
      </c>
      <c r="K26" s="8">
        <f>D5</f>
        <v>0</v>
      </c>
      <c r="L26" s="8">
        <f>E5</f>
        <v>30</v>
      </c>
      <c r="M26" s="8">
        <f>K26*$J26</f>
        <v>0</v>
      </c>
      <c r="N26" s="8">
        <f>L26*$J26</f>
        <v>1.5</v>
      </c>
    </row>
    <row r="27" spans="2:14" x14ac:dyDescent="0.4">
      <c r="B27" s="2" t="s">
        <v>4</v>
      </c>
      <c r="C27" s="10">
        <f t="shared" si="3"/>
        <v>0.1</v>
      </c>
      <c r="D27" s="8">
        <f t="shared" si="3"/>
        <v>150</v>
      </c>
      <c r="E27" s="8">
        <f t="shared" si="3"/>
        <v>50</v>
      </c>
      <c r="F27" s="8">
        <f>D27*C27</f>
        <v>15</v>
      </c>
      <c r="G27" s="8">
        <f>E27*D27</f>
        <v>7500</v>
      </c>
      <c r="I27" s="2" t="s">
        <v>4</v>
      </c>
      <c r="J27" s="10">
        <f t="shared" ref="J27:J28" si="5">C6</f>
        <v>0.1</v>
      </c>
      <c r="K27" s="8">
        <f t="shared" ref="K27:L28" si="6">D6</f>
        <v>150</v>
      </c>
      <c r="L27" s="8">
        <f t="shared" si="6"/>
        <v>50</v>
      </c>
      <c r="M27" s="8">
        <f t="shared" ref="M27:N28" si="7">K27*$J27</f>
        <v>15</v>
      </c>
      <c r="N27" s="8">
        <f t="shared" si="7"/>
        <v>5</v>
      </c>
    </row>
    <row r="28" spans="2:14" x14ac:dyDescent="0.4">
      <c r="B28" s="2" t="s">
        <v>5</v>
      </c>
      <c r="C28" s="10">
        <f t="shared" si="3"/>
        <v>0.08</v>
      </c>
      <c r="D28" s="8">
        <f t="shared" si="3"/>
        <v>200</v>
      </c>
      <c r="E28" s="8">
        <f t="shared" si="3"/>
        <v>70</v>
      </c>
      <c r="F28" s="8">
        <f>D28*C28</f>
        <v>16</v>
      </c>
      <c r="G28" s="8">
        <f>E28*D28</f>
        <v>14000</v>
      </c>
      <c r="I28" s="2" t="s">
        <v>5</v>
      </c>
      <c r="J28" s="10">
        <f t="shared" si="5"/>
        <v>0.08</v>
      </c>
      <c r="K28" s="8">
        <f t="shared" si="6"/>
        <v>200</v>
      </c>
      <c r="L28" s="8">
        <f t="shared" si="6"/>
        <v>70</v>
      </c>
      <c r="M28" s="8">
        <f t="shared" si="7"/>
        <v>16</v>
      </c>
      <c r="N28" s="8">
        <f t="shared" si="7"/>
        <v>5.6000000000000005</v>
      </c>
    </row>
    <row r="30" spans="2:14" x14ac:dyDescent="0.4">
      <c r="B30" s="13" t="s">
        <v>34</v>
      </c>
      <c r="I30" s="13" t="s">
        <v>35</v>
      </c>
    </row>
    <row r="31" spans="2:14" x14ac:dyDescent="0.4">
      <c r="B31" s="2" t="s">
        <v>6</v>
      </c>
      <c r="C31" s="2" t="s">
        <v>25</v>
      </c>
      <c r="D31" s="2" t="s">
        <v>29</v>
      </c>
      <c r="E31" s="2" t="s">
        <v>30</v>
      </c>
      <c r="F31" s="2"/>
      <c r="G31" s="2"/>
      <c r="I31" s="2" t="s">
        <v>6</v>
      </c>
      <c r="J31" s="2" t="s">
        <v>25</v>
      </c>
      <c r="K31" s="2" t="s">
        <v>29</v>
      </c>
      <c r="L31" s="2" t="s">
        <v>30</v>
      </c>
      <c r="M31" s="2"/>
      <c r="N31" s="2"/>
    </row>
    <row r="32" spans="2:14" x14ac:dyDescent="0.4">
      <c r="C32" s="10"/>
      <c r="D32" s="8">
        <f>D4</f>
        <v>350</v>
      </c>
      <c r="E32" s="8">
        <f>E4</f>
        <v>150</v>
      </c>
      <c r="F32" s="8"/>
      <c r="I32" s="2"/>
      <c r="J32" s="10"/>
      <c r="K32" s="8">
        <f>D4</f>
        <v>350</v>
      </c>
      <c r="L32" s="8">
        <f>E4</f>
        <v>150</v>
      </c>
      <c r="M32" s="8"/>
      <c r="N32" s="8"/>
    </row>
    <row r="33" spans="2:14" x14ac:dyDescent="0.4">
      <c r="B33" s="2" t="s">
        <v>3</v>
      </c>
      <c r="C33" s="10">
        <f>C12</f>
        <v>0.05</v>
      </c>
      <c r="D33" s="1">
        <f>D5/D4</f>
        <v>0</v>
      </c>
      <c r="E33" s="1">
        <f>E5/E4</f>
        <v>0.2</v>
      </c>
      <c r="F33" s="8"/>
      <c r="G33" s="8"/>
      <c r="I33" s="2" t="s">
        <v>3</v>
      </c>
      <c r="J33" s="10">
        <f>C12</f>
        <v>0.05</v>
      </c>
      <c r="K33" s="1">
        <f>D5/D$4</f>
        <v>0</v>
      </c>
      <c r="L33" s="1">
        <f>E5/E$4</f>
        <v>0.2</v>
      </c>
      <c r="M33" s="8"/>
      <c r="N33" s="8"/>
    </row>
    <row r="34" spans="2:14" x14ac:dyDescent="0.4">
      <c r="B34" s="2" t="s">
        <v>4</v>
      </c>
      <c r="C34" s="10">
        <f t="shared" ref="C34:F34" si="8">C13</f>
        <v>0.1</v>
      </c>
      <c r="D34" s="1" t="e">
        <f t="shared" ref="D34:E34" si="9">D6/D5</f>
        <v>#DIV/0!</v>
      </c>
      <c r="E34" s="1">
        <f t="shared" si="9"/>
        <v>1.6666666666666667</v>
      </c>
      <c r="F34" s="8"/>
      <c r="G34" s="8"/>
      <c r="I34" s="2" t="s">
        <v>4</v>
      </c>
      <c r="J34" s="10">
        <f t="shared" ref="J34:J35" si="10">C13</f>
        <v>0.1</v>
      </c>
      <c r="K34" s="1">
        <f t="shared" ref="K34:L34" si="11">D6/D$4</f>
        <v>0.42857142857142855</v>
      </c>
      <c r="L34" s="1">
        <f t="shared" si="11"/>
        <v>0.33333333333333331</v>
      </c>
      <c r="M34" s="8"/>
      <c r="N34" s="8"/>
    </row>
    <row r="35" spans="2:14" x14ac:dyDescent="0.4">
      <c r="B35" s="2" t="s">
        <v>5</v>
      </c>
      <c r="C35" s="10">
        <f t="shared" ref="C35:F35" si="12">C14</f>
        <v>0.08</v>
      </c>
      <c r="D35" s="1">
        <f t="shared" ref="D35:E35" si="13">D7/D6</f>
        <v>1.3333333333333333</v>
      </c>
      <c r="E35" s="1">
        <f t="shared" si="13"/>
        <v>1.4</v>
      </c>
      <c r="F35" s="8"/>
      <c r="G35" s="8"/>
      <c r="I35" s="2" t="s">
        <v>5</v>
      </c>
      <c r="J35" s="10">
        <f t="shared" si="10"/>
        <v>0.08</v>
      </c>
      <c r="K35" s="1">
        <f t="shared" ref="K35:L35" si="14">D7/D$4</f>
        <v>0.5714285714285714</v>
      </c>
      <c r="L35" s="1">
        <f t="shared" si="14"/>
        <v>0.46666666666666667</v>
      </c>
      <c r="M35" s="8"/>
      <c r="N35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7451-6AA3-4BD6-83E4-B122A3444B12}">
  <dimension ref="B1:G15"/>
  <sheetViews>
    <sheetView zoomScale="130" zoomScaleNormal="130" workbookViewId="0">
      <selection activeCell="G9" sqref="G9"/>
    </sheetView>
  </sheetViews>
  <sheetFormatPr defaultRowHeight="17.399999999999999" x14ac:dyDescent="0.4"/>
  <sheetData>
    <row r="1" spans="2:7" x14ac:dyDescent="0.4">
      <c r="B1" s="3" t="s">
        <v>13</v>
      </c>
    </row>
    <row r="2" spans="2:7" x14ac:dyDescent="0.4">
      <c r="B2" s="3" t="s">
        <v>17</v>
      </c>
    </row>
    <row r="3" spans="2:7" x14ac:dyDescent="0.4">
      <c r="B3" s="3" t="s">
        <v>14</v>
      </c>
    </row>
    <row r="5" spans="2:7" x14ac:dyDescent="0.4">
      <c r="B5" t="s">
        <v>11</v>
      </c>
      <c r="E5" t="s">
        <v>19</v>
      </c>
      <c r="F5" t="s">
        <v>20</v>
      </c>
      <c r="G5" t="s">
        <v>20</v>
      </c>
    </row>
    <row r="6" spans="2:7" x14ac:dyDescent="0.4">
      <c r="B6" s="2" t="s">
        <v>6</v>
      </c>
      <c r="C6" s="2" t="s">
        <v>1</v>
      </c>
      <c r="D6" s="2" t="s">
        <v>9</v>
      </c>
      <c r="E6" s="2" t="s">
        <v>10</v>
      </c>
      <c r="F6" s="2" t="s">
        <v>10</v>
      </c>
      <c r="G6" s="2" t="s">
        <v>10</v>
      </c>
    </row>
    <row r="7" spans="2:7" x14ac:dyDescent="0.4">
      <c r="B7" t="s">
        <v>3</v>
      </c>
      <c r="C7">
        <v>0</v>
      </c>
      <c r="D7">
        <f>VLOOKUP(B7,$B$13:$C$15,2,0)</f>
        <v>30</v>
      </c>
      <c r="E7" s="4" t="str">
        <f>IF(ISERROR(D7/C7), "ERROR", D7/C7)</f>
        <v>ERROR</v>
      </c>
      <c r="F7" s="4" t="str">
        <f>IFERROR(D7/C7,"ERROR")</f>
        <v>ERROR</v>
      </c>
      <c r="G7" s="4" t="str">
        <f>IFERROR(D7/C7,"")</f>
        <v/>
      </c>
    </row>
    <row r="8" spans="2:7" x14ac:dyDescent="0.4">
      <c r="B8" t="s">
        <v>4</v>
      </c>
      <c r="C8">
        <v>150</v>
      </c>
      <c r="D8">
        <f t="shared" ref="D8:D9" si="0">VLOOKUP(B8,$B$13:$C$15,2,0)</f>
        <v>50</v>
      </c>
      <c r="E8" s="4">
        <f t="shared" ref="E8:E9" si="1">IF(ISERROR(D8/C8), "ERROR", D8/C8)</f>
        <v>0.33333333333333331</v>
      </c>
      <c r="F8" s="4">
        <f t="shared" ref="F8:G9" si="2">IFERROR(D8/C8,"ERROR")</f>
        <v>0.33333333333333331</v>
      </c>
      <c r="G8" s="4">
        <f>IFERROR(D8/C8,"")</f>
        <v>0.33333333333333331</v>
      </c>
    </row>
    <row r="9" spans="2:7" x14ac:dyDescent="0.4">
      <c r="B9" t="s">
        <v>5</v>
      </c>
      <c r="C9">
        <v>200</v>
      </c>
      <c r="D9">
        <f t="shared" si="0"/>
        <v>70</v>
      </c>
      <c r="E9" s="4">
        <f t="shared" si="1"/>
        <v>0.35</v>
      </c>
      <c r="F9" s="4">
        <f t="shared" si="2"/>
        <v>0.35</v>
      </c>
      <c r="G9" s="4">
        <f>IFERROR(D9/C9,"")</f>
        <v>0.35</v>
      </c>
    </row>
    <row r="10" spans="2:7" x14ac:dyDescent="0.4">
      <c r="E10" s="1"/>
    </row>
    <row r="11" spans="2:7" x14ac:dyDescent="0.4">
      <c r="B11" t="s">
        <v>12</v>
      </c>
    </row>
    <row r="12" spans="2:7" x14ac:dyDescent="0.4">
      <c r="B12" s="2" t="s">
        <v>6</v>
      </c>
      <c r="C12" s="2" t="s">
        <v>9</v>
      </c>
    </row>
    <row r="13" spans="2:7" x14ac:dyDescent="0.4">
      <c r="B13" t="s">
        <v>4</v>
      </c>
      <c r="C13">
        <v>50</v>
      </c>
    </row>
    <row r="14" spans="2:7" x14ac:dyDescent="0.4">
      <c r="B14" t="s">
        <v>5</v>
      </c>
      <c r="C14">
        <v>70</v>
      </c>
    </row>
    <row r="15" spans="2:7" x14ac:dyDescent="0.4">
      <c r="B15" t="s">
        <v>3</v>
      </c>
      <c r="C15">
        <v>30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1BEA-525F-40E3-9B0F-0D4F804AF91E}">
  <dimension ref="B1:E11"/>
  <sheetViews>
    <sheetView zoomScale="130" zoomScaleNormal="130" workbookViewId="0">
      <selection activeCell="C6" sqref="C6"/>
    </sheetView>
  </sheetViews>
  <sheetFormatPr defaultRowHeight="17.399999999999999" x14ac:dyDescent="0.4"/>
  <sheetData>
    <row r="1" spans="2:5" x14ac:dyDescent="0.4">
      <c r="B1" s="3" t="s">
        <v>18</v>
      </c>
    </row>
    <row r="3" spans="2:5" x14ac:dyDescent="0.4">
      <c r="B3" t="s">
        <v>11</v>
      </c>
    </row>
    <row r="4" spans="2:5" x14ac:dyDescent="0.4">
      <c r="B4" s="2" t="s">
        <v>6</v>
      </c>
      <c r="C4" t="s">
        <v>3</v>
      </c>
      <c r="D4" t="s">
        <v>4</v>
      </c>
      <c r="E4" t="s">
        <v>5</v>
      </c>
    </row>
    <row r="5" spans="2:5" x14ac:dyDescent="0.4">
      <c r="B5" s="2" t="s">
        <v>1</v>
      </c>
      <c r="C5">
        <v>0</v>
      </c>
      <c r="D5">
        <v>150</v>
      </c>
      <c r="E5">
        <v>200</v>
      </c>
    </row>
    <row r="6" spans="2:5" x14ac:dyDescent="0.4">
      <c r="B6" s="2" t="s">
        <v>9</v>
      </c>
      <c r="C6">
        <f>HLOOKUP(C4,$C$10:$E$11,2,FALSE)</f>
        <v>30</v>
      </c>
      <c r="D6">
        <f t="shared" ref="D6:E6" si="0">HLOOKUP(D4,$C$10:$E$11,2,FALSE)</f>
        <v>50</v>
      </c>
      <c r="E6">
        <f t="shared" si="0"/>
        <v>70</v>
      </c>
    </row>
    <row r="9" spans="2:5" x14ac:dyDescent="0.4">
      <c r="B9" t="s">
        <v>12</v>
      </c>
    </row>
    <row r="10" spans="2:5" x14ac:dyDescent="0.4">
      <c r="B10" s="2" t="s">
        <v>6</v>
      </c>
      <c r="C10" t="s">
        <v>4</v>
      </c>
      <c r="D10" t="s">
        <v>5</v>
      </c>
      <c r="E10" t="s">
        <v>3</v>
      </c>
    </row>
    <row r="11" spans="2:5" x14ac:dyDescent="0.4">
      <c r="B11" s="2" t="s">
        <v>9</v>
      </c>
      <c r="C11">
        <v>50</v>
      </c>
      <c r="D11">
        <v>70</v>
      </c>
      <c r="E11">
        <v>30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AF18-C504-436B-91AE-671311BE832F}">
  <dimension ref="B1:I31"/>
  <sheetViews>
    <sheetView zoomScale="130" zoomScaleNormal="130" workbookViewId="0">
      <selection sqref="A1:XFD2"/>
    </sheetView>
  </sheetViews>
  <sheetFormatPr defaultRowHeight="17.399999999999999" x14ac:dyDescent="0.4"/>
  <cols>
    <col min="2" max="2" width="9.8984375" customWidth="1"/>
    <col min="8" max="8" width="9.5" customWidth="1"/>
  </cols>
  <sheetData>
    <row r="1" spans="2:9" x14ac:dyDescent="0.4">
      <c r="B1" s="3" t="s">
        <v>15</v>
      </c>
    </row>
    <row r="2" spans="2:9" x14ac:dyDescent="0.4">
      <c r="B2" s="3" t="s">
        <v>16</v>
      </c>
    </row>
    <row r="3" spans="2:9" x14ac:dyDescent="0.4">
      <c r="B3" s="3"/>
    </row>
    <row r="4" spans="2:9" x14ac:dyDescent="0.4">
      <c r="B4" s="3" t="s">
        <v>37</v>
      </c>
      <c r="G4">
        <f>SUMIF($D$9:$D$17,"&gt;=150")</f>
        <v>520</v>
      </c>
    </row>
    <row r="5" spans="2:9" x14ac:dyDescent="0.4">
      <c r="B5" s="3" t="s">
        <v>38</v>
      </c>
      <c r="G5">
        <f>COUNTIF($D$9:$D$17,"&gt;=150")</f>
        <v>3</v>
      </c>
    </row>
    <row r="6" spans="2:9" x14ac:dyDescent="0.4">
      <c r="B6" s="3"/>
    </row>
    <row r="7" spans="2:9" x14ac:dyDescent="0.4">
      <c r="B7" t="s">
        <v>11</v>
      </c>
      <c r="E7" t="s">
        <v>22</v>
      </c>
      <c r="F7" t="s">
        <v>21</v>
      </c>
      <c r="H7" t="s">
        <v>40</v>
      </c>
      <c r="I7" t="s">
        <v>22</v>
      </c>
    </row>
    <row r="8" spans="2:9" x14ac:dyDescent="0.4">
      <c r="B8" s="2" t="s">
        <v>0</v>
      </c>
      <c r="C8" s="2" t="s">
        <v>6</v>
      </c>
      <c r="D8" s="6" t="s">
        <v>1</v>
      </c>
      <c r="E8" s="2" t="s">
        <v>9</v>
      </c>
      <c r="F8" s="2" t="s">
        <v>9</v>
      </c>
      <c r="G8" s="2"/>
      <c r="H8" s="2" t="s">
        <v>23</v>
      </c>
      <c r="I8" s="2" t="s">
        <v>9</v>
      </c>
    </row>
    <row r="9" spans="2:9" x14ac:dyDescent="0.4">
      <c r="B9" t="s">
        <v>2</v>
      </c>
      <c r="C9" t="s">
        <v>3</v>
      </c>
      <c r="D9" s="7">
        <v>0</v>
      </c>
      <c r="E9">
        <f>VLOOKUP(C9,$C$21:$E$29,3,FALSE)</f>
        <v>30</v>
      </c>
      <c r="F9" s="8" cm="1">
        <f t="array" ref="F9">SUMPRODUCT(($B$21:$B$29=B9)*($C$21:$C$29=C9),$E$21:$E$29)</f>
        <v>30</v>
      </c>
      <c r="H9" t="str">
        <f>B9&amp;C9</f>
        <v>1월서울</v>
      </c>
      <c r="I9">
        <f>VLOOKUP(H9,$D$21:$E$29,2,FALSE)</f>
        <v>30</v>
      </c>
    </row>
    <row r="10" spans="2:9" x14ac:dyDescent="0.4">
      <c r="B10" t="s">
        <v>2</v>
      </c>
      <c r="C10" t="s">
        <v>4</v>
      </c>
      <c r="D10" s="14">
        <v>150</v>
      </c>
      <c r="E10">
        <f t="shared" ref="E10:E17" si="0">VLOOKUP(C10,$C$21:$E$29,3,FALSE)</f>
        <v>50</v>
      </c>
      <c r="F10" s="8" cm="1">
        <f t="array" ref="F10">SUMPRODUCT(($B$21:$B$29=B10)*($C$21:$C$29=C10),$E$21:$E$29)</f>
        <v>50</v>
      </c>
      <c r="H10" t="str">
        <f t="shared" ref="H10:H17" si="1">B10&amp;C10</f>
        <v>1월부산</v>
      </c>
      <c r="I10">
        <f t="shared" ref="I10:I17" si="2">VLOOKUP(H10,$D$21:$E$29,2,FALSE)</f>
        <v>50</v>
      </c>
    </row>
    <row r="11" spans="2:9" x14ac:dyDescent="0.4">
      <c r="B11" t="s">
        <v>2</v>
      </c>
      <c r="C11" t="s">
        <v>5</v>
      </c>
      <c r="D11" s="14">
        <v>200</v>
      </c>
      <c r="E11">
        <f t="shared" si="0"/>
        <v>70</v>
      </c>
      <c r="F11" s="8" cm="1">
        <f t="array" ref="F11">SUMPRODUCT(($B$21:$B$29=B11)*($C$21:$C$29=C11),$E$21:$E$29)</f>
        <v>70</v>
      </c>
      <c r="H11" t="str">
        <f t="shared" si="1"/>
        <v>1월인천</v>
      </c>
      <c r="I11">
        <f t="shared" si="2"/>
        <v>70</v>
      </c>
    </row>
    <row r="12" spans="2:9" x14ac:dyDescent="0.4">
      <c r="B12" s="5" t="s">
        <v>7</v>
      </c>
      <c r="C12" s="5" t="s">
        <v>3</v>
      </c>
      <c r="D12" s="5">
        <v>120</v>
      </c>
      <c r="E12" s="5">
        <f t="shared" si="0"/>
        <v>30</v>
      </c>
      <c r="F12" s="9" cm="1">
        <f t="array" ref="F12">SUMPRODUCT(($B$21:$B$29=B12)*($C$21:$C$29=C12),$E$21:$E$29)</f>
        <v>40</v>
      </c>
      <c r="H12" t="str">
        <f t="shared" si="1"/>
        <v>2월서울</v>
      </c>
      <c r="I12" s="5">
        <f t="shared" si="2"/>
        <v>40</v>
      </c>
    </row>
    <row r="13" spans="2:9" x14ac:dyDescent="0.4">
      <c r="B13" t="s">
        <v>7</v>
      </c>
      <c r="C13" t="s">
        <v>4</v>
      </c>
      <c r="D13" s="7">
        <v>130</v>
      </c>
      <c r="E13">
        <f t="shared" si="0"/>
        <v>50</v>
      </c>
      <c r="F13" s="8" cm="1">
        <f t="array" ref="F13">SUMPRODUCT(($B$21:$B$29=B13)*($C$21:$C$29=C13),$E$21:$E$29)</f>
        <v>35</v>
      </c>
      <c r="H13" t="str">
        <f t="shared" si="1"/>
        <v>2월부산</v>
      </c>
      <c r="I13">
        <f t="shared" si="2"/>
        <v>35</v>
      </c>
    </row>
    <row r="14" spans="2:9" x14ac:dyDescent="0.4">
      <c r="B14" t="s">
        <v>7</v>
      </c>
      <c r="C14" t="s">
        <v>5</v>
      </c>
      <c r="D14" s="7">
        <v>110</v>
      </c>
      <c r="E14">
        <f t="shared" si="0"/>
        <v>70</v>
      </c>
      <c r="F14" s="8" cm="1">
        <f t="array" ref="F14">SUMPRODUCT(($B$21:$B$29=B14)*($C$21:$C$29=C14),$E$21:$E$29)</f>
        <v>28</v>
      </c>
      <c r="H14" t="str">
        <f t="shared" si="1"/>
        <v>2월인천</v>
      </c>
      <c r="I14">
        <f t="shared" si="2"/>
        <v>28</v>
      </c>
    </row>
    <row r="15" spans="2:9" x14ac:dyDescent="0.4">
      <c r="B15" t="s">
        <v>8</v>
      </c>
      <c r="C15" t="s">
        <v>3</v>
      </c>
      <c r="D15" s="14">
        <v>170</v>
      </c>
      <c r="E15">
        <f t="shared" si="0"/>
        <v>30</v>
      </c>
      <c r="F15" s="8" cm="1">
        <f t="array" ref="F15">SUMPRODUCT(($B$21:$B$29=B15)*($C$21:$C$29=C15),$E$21:$E$29)</f>
        <v>40</v>
      </c>
      <c r="H15" t="str">
        <f t="shared" si="1"/>
        <v>3월서울</v>
      </c>
      <c r="I15">
        <f t="shared" si="2"/>
        <v>40</v>
      </c>
    </row>
    <row r="16" spans="2:9" x14ac:dyDescent="0.4">
      <c r="B16" t="s">
        <v>8</v>
      </c>
      <c r="C16" t="s">
        <v>4</v>
      </c>
      <c r="D16" s="7">
        <v>120</v>
      </c>
      <c r="E16">
        <f t="shared" si="0"/>
        <v>50</v>
      </c>
      <c r="F16" s="8" cm="1">
        <f t="array" ref="F16">SUMPRODUCT(($B$21:$B$29=B16)*($C$21:$C$29=C16),$E$21:$E$29)</f>
        <v>30</v>
      </c>
      <c r="H16" t="str">
        <f t="shared" si="1"/>
        <v>3월부산</v>
      </c>
      <c r="I16">
        <f t="shared" si="2"/>
        <v>30</v>
      </c>
    </row>
    <row r="17" spans="2:9" x14ac:dyDescent="0.4">
      <c r="B17" t="s">
        <v>8</v>
      </c>
      <c r="C17" t="s">
        <v>5</v>
      </c>
      <c r="D17" s="7">
        <v>0</v>
      </c>
      <c r="E17">
        <f t="shared" si="0"/>
        <v>70</v>
      </c>
      <c r="F17" s="8" cm="1">
        <f t="array" ref="F17">SUMPRODUCT(($B$21:$B$29=B17)*($C$21:$C$29=C17),$E$21:$E$29)</f>
        <v>10</v>
      </c>
      <c r="H17" t="str">
        <f t="shared" si="1"/>
        <v>3월인천</v>
      </c>
      <c r="I17">
        <f t="shared" si="2"/>
        <v>10</v>
      </c>
    </row>
    <row r="18" spans="2:9" x14ac:dyDescent="0.4">
      <c r="D18" s="7"/>
      <c r="F18" s="1"/>
    </row>
    <row r="19" spans="2:9" x14ac:dyDescent="0.4">
      <c r="B19" t="s">
        <v>12</v>
      </c>
    </row>
    <row r="20" spans="2:9" x14ac:dyDescent="0.4">
      <c r="B20" s="2" t="s">
        <v>0</v>
      </c>
      <c r="C20" s="2" t="s">
        <v>6</v>
      </c>
      <c r="D20" s="2" t="s">
        <v>23</v>
      </c>
      <c r="E20" s="2" t="s">
        <v>9</v>
      </c>
    </row>
    <row r="21" spans="2:9" x14ac:dyDescent="0.4">
      <c r="B21" t="s">
        <v>2</v>
      </c>
      <c r="C21" t="s">
        <v>3</v>
      </c>
      <c r="D21" t="str">
        <f>B21&amp;C21</f>
        <v>1월서울</v>
      </c>
      <c r="E21">
        <v>30</v>
      </c>
    </row>
    <row r="22" spans="2:9" x14ac:dyDescent="0.4">
      <c r="B22" t="s">
        <v>2</v>
      </c>
      <c r="C22" t="s">
        <v>4</v>
      </c>
      <c r="D22" s="14" t="str">
        <f t="shared" ref="D22:D29" si="3">B22&amp;C22</f>
        <v>1월부산</v>
      </c>
      <c r="E22" s="14">
        <v>50</v>
      </c>
    </row>
    <row r="23" spans="2:9" x14ac:dyDescent="0.4">
      <c r="B23" t="s">
        <v>2</v>
      </c>
      <c r="C23" t="s">
        <v>5</v>
      </c>
      <c r="D23" s="14" t="str">
        <f t="shared" si="3"/>
        <v>1월인천</v>
      </c>
      <c r="E23" s="14">
        <v>70</v>
      </c>
    </row>
    <row r="24" spans="2:9" x14ac:dyDescent="0.4">
      <c r="B24" s="5" t="s">
        <v>7</v>
      </c>
      <c r="C24" s="5" t="s">
        <v>3</v>
      </c>
      <c r="D24" s="5" t="str">
        <f t="shared" si="3"/>
        <v>2월서울</v>
      </c>
      <c r="E24" s="5">
        <v>40</v>
      </c>
    </row>
    <row r="25" spans="2:9" x14ac:dyDescent="0.4">
      <c r="B25" t="s">
        <v>7</v>
      </c>
      <c r="C25" t="s">
        <v>4</v>
      </c>
      <c r="D25" t="str">
        <f t="shared" si="3"/>
        <v>2월부산</v>
      </c>
      <c r="E25">
        <v>35</v>
      </c>
    </row>
    <row r="26" spans="2:9" x14ac:dyDescent="0.4">
      <c r="B26" t="s">
        <v>7</v>
      </c>
      <c r="C26" t="s">
        <v>5</v>
      </c>
      <c r="D26" t="str">
        <f t="shared" si="3"/>
        <v>2월인천</v>
      </c>
      <c r="E26">
        <v>28</v>
      </c>
    </row>
    <row r="27" spans="2:9" x14ac:dyDescent="0.4">
      <c r="B27" t="s">
        <v>8</v>
      </c>
      <c r="C27" t="s">
        <v>3</v>
      </c>
      <c r="D27" s="14" t="str">
        <f t="shared" si="3"/>
        <v>3월서울</v>
      </c>
      <c r="E27" s="14">
        <v>40</v>
      </c>
    </row>
    <row r="28" spans="2:9" x14ac:dyDescent="0.4">
      <c r="B28" t="s">
        <v>8</v>
      </c>
      <c r="C28" t="s">
        <v>4</v>
      </c>
      <c r="D28" t="str">
        <f t="shared" si="3"/>
        <v>3월부산</v>
      </c>
      <c r="E28">
        <v>30</v>
      </c>
    </row>
    <row r="29" spans="2:9" x14ac:dyDescent="0.4">
      <c r="B29" t="s">
        <v>8</v>
      </c>
      <c r="C29" t="s">
        <v>5</v>
      </c>
      <c r="D29" t="str">
        <f t="shared" si="3"/>
        <v>3월인천</v>
      </c>
      <c r="E29">
        <v>10</v>
      </c>
    </row>
    <row r="31" spans="2:9" x14ac:dyDescent="0.4">
      <c r="B31" s="3" t="s">
        <v>39</v>
      </c>
      <c r="G31" cm="1">
        <f t="array" ref="G31">SUMPRODUCT(($D$9:$D$17&gt;=150)*1,($F$9:$F$17))</f>
        <v>160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상대참조절대참조</vt:lpstr>
      <vt:lpstr>vlookup</vt:lpstr>
      <vt:lpstr>hlookup</vt:lpstr>
      <vt:lpstr>sumproduct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허주용</dc:creator>
  <cp:lastModifiedBy>허주용</cp:lastModifiedBy>
  <dcterms:created xsi:type="dcterms:W3CDTF">2021-05-27T23:34:29Z</dcterms:created>
  <dcterms:modified xsi:type="dcterms:W3CDTF">2022-07-05T02:57:24Z</dcterms:modified>
</cp:coreProperties>
</file>