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Рабочий стол\"/>
    </mc:Choice>
  </mc:AlternateContent>
  <bookViews>
    <workbookView xWindow="0" yWindow="0" windowWidth="28800" windowHeight="12435" activeTab="2"/>
  </bookViews>
  <sheets>
    <sheet name="Статистика" sheetId="1" r:id="rId1"/>
    <sheet name="Данные пользователя" sheetId="2" r:id="rId2"/>
    <sheet name="Лист2" sheetId="4" r:id="rId3"/>
    <sheet name="Данные по регистрации" sheetId="3" r:id="rId4"/>
  </sheets>
  <definedNames>
    <definedName name="_xlnm._FilterDatabase" localSheetId="1" hidden="1">'Данные пользователя'!$A$1:$H$11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2" i="4"/>
  <c r="F3" i="2"/>
  <c r="F4" i="2"/>
  <c r="F5" i="2"/>
  <c r="F6" i="2"/>
  <c r="F7" i="2"/>
  <c r="F8" i="2"/>
  <c r="F9" i="2"/>
  <c r="F10" i="2"/>
  <c r="F11" i="2"/>
  <c r="F2" i="2"/>
  <c r="E3" i="2"/>
  <c r="G3" i="2" s="1"/>
  <c r="E4" i="2"/>
  <c r="G4" i="2" s="1"/>
  <c r="E5" i="2"/>
  <c r="E6" i="2"/>
  <c r="G6" i="2" s="1"/>
  <c r="E7" i="2"/>
  <c r="G7" i="2" s="1"/>
  <c r="E8" i="2"/>
  <c r="E9" i="2"/>
  <c r="G9" i="2" s="1"/>
  <c r="E10" i="2"/>
  <c r="E11" i="2"/>
  <c r="E2" i="2"/>
  <c r="D3" i="2"/>
  <c r="H3" i="2" s="1"/>
  <c r="D4" i="2"/>
  <c r="H4" i="2" s="1"/>
  <c r="D5" i="2"/>
  <c r="D6" i="2"/>
  <c r="H6" i="2" s="1"/>
  <c r="D7" i="2"/>
  <c r="H7" i="2" s="1"/>
  <c r="D8" i="2"/>
  <c r="D9" i="2"/>
  <c r="H9" i="2" s="1"/>
  <c r="D10" i="2"/>
  <c r="D11" i="2"/>
  <c r="D2" i="2"/>
</calcChain>
</file>

<file path=xl/sharedStrings.xml><?xml version="1.0" encoding="utf-8"?>
<sst xmlns="http://schemas.openxmlformats.org/spreadsheetml/2006/main" count="51" uniqueCount="22">
  <si>
    <t>ID</t>
  </si>
  <si>
    <t>Количество убийств</t>
  </si>
  <si>
    <t>Никнейм</t>
  </si>
  <si>
    <t>Winrate(%)</t>
  </si>
  <si>
    <t>Zimar</t>
  </si>
  <si>
    <t>Vojevasio</t>
  </si>
  <si>
    <t>Bjurlandr</t>
  </si>
  <si>
    <t>Karuka</t>
  </si>
  <si>
    <t>Keac</t>
  </si>
  <si>
    <t>Chiled</t>
  </si>
  <si>
    <t>Didannal</t>
  </si>
  <si>
    <t>Hallerirc</t>
  </si>
  <si>
    <t>Kiaselee</t>
  </si>
  <si>
    <t>Xellghto</t>
  </si>
  <si>
    <t>пол</t>
  </si>
  <si>
    <t>мужской</t>
  </si>
  <si>
    <t>женский</t>
  </si>
  <si>
    <t>Страна</t>
  </si>
  <si>
    <t>Год Регистрации</t>
  </si>
  <si>
    <t>Россия</t>
  </si>
  <si>
    <t>Беларусь</t>
  </si>
  <si>
    <t>Казахстан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</si>
</sst>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D6" sqref="D6"/>
    </sheetView>
  </sheetViews>
  <sheetFormatPr defaultRowHeight="15" x14ac:dyDescent="0.25"/>
  <cols>
    <col min="1" max="1" width="11.140625" customWidth="1"/>
    <col min="2" max="2" width="21" customWidth="1"/>
    <col min="3" max="3" width="12.42578125" customWidth="1"/>
  </cols>
  <sheetData>
    <row r="1" spans="1:16" x14ac:dyDescent="0.25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>
        <v>1</v>
      </c>
      <c r="B2">
        <v>523</v>
      </c>
      <c r="C2">
        <v>47</v>
      </c>
    </row>
    <row r="3" spans="1:16" x14ac:dyDescent="0.25">
      <c r="A3">
        <v>2</v>
      </c>
      <c r="B3">
        <v>672</v>
      </c>
      <c r="C3">
        <v>44</v>
      </c>
    </row>
    <row r="4" spans="1:16" x14ac:dyDescent="0.25">
      <c r="A4">
        <v>3</v>
      </c>
      <c r="B4">
        <v>65</v>
      </c>
      <c r="C4">
        <v>52</v>
      </c>
    </row>
    <row r="5" spans="1:16" x14ac:dyDescent="0.25">
      <c r="A5">
        <v>4</v>
      </c>
      <c r="B5">
        <v>325</v>
      </c>
      <c r="C5">
        <v>47</v>
      </c>
    </row>
    <row r="6" spans="1:16" x14ac:dyDescent="0.25">
      <c r="A6">
        <v>5</v>
      </c>
      <c r="B6">
        <v>768</v>
      </c>
      <c r="C6">
        <v>55</v>
      </c>
    </row>
    <row r="7" spans="1:16" x14ac:dyDescent="0.25">
      <c r="A7">
        <v>6</v>
      </c>
      <c r="B7">
        <v>549</v>
      </c>
      <c r="C7">
        <v>40</v>
      </c>
    </row>
    <row r="8" spans="1:16" x14ac:dyDescent="0.25">
      <c r="A8">
        <v>7</v>
      </c>
      <c r="B8">
        <v>1049</v>
      </c>
      <c r="C8">
        <v>54</v>
      </c>
    </row>
    <row r="9" spans="1:16" x14ac:dyDescent="0.25">
      <c r="A9">
        <v>8</v>
      </c>
      <c r="B9">
        <v>766</v>
      </c>
      <c r="C9">
        <v>56</v>
      </c>
    </row>
    <row r="10" spans="1:16" x14ac:dyDescent="0.25">
      <c r="A10">
        <v>9</v>
      </c>
      <c r="B10">
        <v>123</v>
      </c>
      <c r="C10">
        <v>48</v>
      </c>
    </row>
    <row r="11" spans="1:16" x14ac:dyDescent="0.25">
      <c r="A11">
        <v>10</v>
      </c>
      <c r="B11">
        <v>432</v>
      </c>
      <c r="C11">
        <v>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1"/>
  <sheetViews>
    <sheetView workbookViewId="0">
      <selection sqref="A1:H1048576"/>
    </sheetView>
  </sheetViews>
  <sheetFormatPr defaultRowHeight="15" x14ac:dyDescent="0.25"/>
  <cols>
    <col min="1" max="1" width="15" customWidth="1"/>
    <col min="2" max="2" width="13.42578125" customWidth="1"/>
    <col min="3" max="3" width="18" customWidth="1"/>
    <col min="6" max="6" width="11.28515625" customWidth="1"/>
  </cols>
  <sheetData>
    <row r="1" spans="1:8" s="1" customFormat="1" x14ac:dyDescent="0.25">
      <c r="A1" s="1" t="s">
        <v>2</v>
      </c>
      <c r="B1" s="1" t="s">
        <v>0</v>
      </c>
      <c r="C1" s="1" t="s">
        <v>14</v>
      </c>
    </row>
    <row r="2" spans="1:8" hidden="1" x14ac:dyDescent="0.25">
      <c r="A2" t="s">
        <v>4</v>
      </c>
      <c r="B2">
        <v>2</v>
      </c>
      <c r="C2" t="s">
        <v>15</v>
      </c>
      <c r="D2">
        <f>VLOOKUP(B2,Статистика!$A:$C,3,0)</f>
        <v>44</v>
      </c>
      <c r="E2">
        <f>VLOOKUP(B2,'Данные по регистрации'!$A:$C,2,0)</f>
        <v>2020</v>
      </c>
      <c r="F2" t="str">
        <f>VLOOKUP(B2,'Данные по регистрации'!$A:$C,3,0)</f>
        <v>Беларусь</v>
      </c>
    </row>
    <row r="3" spans="1:8" x14ac:dyDescent="0.25">
      <c r="A3" t="s">
        <v>5</v>
      </c>
      <c r="B3">
        <v>6</v>
      </c>
      <c r="C3" t="s">
        <v>15</v>
      </c>
      <c r="D3">
        <f>VLOOKUP(B3,Статистика!$A:$C,3,0)</f>
        <v>40</v>
      </c>
      <c r="E3">
        <f>VLOOKUP(B3,'Данные по регистрации'!$A:$C,2,0)</f>
        <v>2023</v>
      </c>
      <c r="F3" t="str">
        <f>VLOOKUP(B3,'Данные по регистрации'!$A:$C,3,0)</f>
        <v>Россия</v>
      </c>
      <c r="G3">
        <f>IF(E3&gt;2021,1,0)</f>
        <v>1</v>
      </c>
      <c r="H3">
        <f>IF(D3&lt;50,1,0)</f>
        <v>1</v>
      </c>
    </row>
    <row r="4" spans="1:8" hidden="1" x14ac:dyDescent="0.25">
      <c r="A4" t="s">
        <v>6</v>
      </c>
      <c r="B4">
        <v>5</v>
      </c>
      <c r="C4" t="s">
        <v>16</v>
      </c>
      <c r="D4">
        <f>VLOOKUP(B4,Статистика!$A:$C,3,0)</f>
        <v>55</v>
      </c>
      <c r="E4">
        <f>VLOOKUP(B4,'Данные по регистрации'!$A:$C,2,0)</f>
        <v>2024</v>
      </c>
      <c r="F4" t="str">
        <f>VLOOKUP(B4,'Данные по регистрации'!$A:$C,3,0)</f>
        <v>Россия</v>
      </c>
      <c r="G4">
        <f>IF(E4&gt;2021,1,0)</f>
        <v>1</v>
      </c>
      <c r="H4">
        <f>IF(D4&lt;50,1,0)</f>
        <v>0</v>
      </c>
    </row>
    <row r="5" spans="1:8" hidden="1" x14ac:dyDescent="0.25">
      <c r="A5" t="s">
        <v>7</v>
      </c>
      <c r="B5">
        <v>4</v>
      </c>
      <c r="C5" t="s">
        <v>15</v>
      </c>
      <c r="D5">
        <f>VLOOKUP(B5,Статистика!$A:$C,3,0)</f>
        <v>47</v>
      </c>
      <c r="E5">
        <f>VLOOKUP(B5,'Данные по регистрации'!$A:$C,2,0)</f>
        <v>2021</v>
      </c>
      <c r="F5" t="str">
        <f>VLOOKUP(B5,'Данные по регистрации'!$A:$C,3,0)</f>
        <v>Казахстан</v>
      </c>
    </row>
    <row r="6" spans="1:8" x14ac:dyDescent="0.25">
      <c r="A6" t="s">
        <v>8</v>
      </c>
      <c r="B6">
        <v>1</v>
      </c>
      <c r="C6" t="s">
        <v>16</v>
      </c>
      <c r="D6">
        <f>VLOOKUP(B6,Статистика!$A:$C,3,0)</f>
        <v>47</v>
      </c>
      <c r="E6">
        <f>VLOOKUP(B6,'Данные по регистрации'!$A:$C,2,0)</f>
        <v>2022</v>
      </c>
      <c r="F6" t="str">
        <f>VLOOKUP(B6,'Данные по регистрации'!$A:$C,3,0)</f>
        <v>Россия</v>
      </c>
      <c r="G6">
        <f t="shared" ref="G6:G7" si="0">IF(E6&gt;2021,1,0)</f>
        <v>1</v>
      </c>
      <c r="H6">
        <f t="shared" ref="H6:H7" si="1">IF(D6&lt;50,1,0)</f>
        <v>1</v>
      </c>
    </row>
    <row r="7" spans="1:8" hidden="1" x14ac:dyDescent="0.25">
      <c r="A7" t="s">
        <v>9</v>
      </c>
      <c r="B7">
        <v>7</v>
      </c>
      <c r="C7" t="s">
        <v>15</v>
      </c>
      <c r="D7">
        <f>VLOOKUP(B7,Статистика!$A:$C,3,0)</f>
        <v>54</v>
      </c>
      <c r="E7">
        <f>VLOOKUP(B7,'Данные по регистрации'!$A:$C,2,0)</f>
        <v>2020</v>
      </c>
      <c r="F7" t="str">
        <f>VLOOKUP(B7,'Данные по регистрации'!$A:$C,3,0)</f>
        <v>Россия</v>
      </c>
      <c r="G7">
        <f t="shared" si="0"/>
        <v>0</v>
      </c>
      <c r="H7">
        <f t="shared" si="1"/>
        <v>0</v>
      </c>
    </row>
    <row r="8" spans="1:8" hidden="1" x14ac:dyDescent="0.25">
      <c r="A8" t="s">
        <v>10</v>
      </c>
      <c r="B8">
        <v>9</v>
      </c>
      <c r="C8" t="s">
        <v>15</v>
      </c>
      <c r="D8">
        <f>VLOOKUP(B8,Статистика!$A:$C,3,0)</f>
        <v>48</v>
      </c>
      <c r="E8">
        <f>VLOOKUP(B8,'Данные по регистрации'!$A:$C,2,0)</f>
        <v>2020</v>
      </c>
      <c r="F8" t="str">
        <f>VLOOKUP(B8,'Данные по регистрации'!$A:$C,3,0)</f>
        <v>Беларусь</v>
      </c>
    </row>
    <row r="9" spans="1:8" x14ac:dyDescent="0.25">
      <c r="A9" t="s">
        <v>12</v>
      </c>
      <c r="B9">
        <v>10</v>
      </c>
      <c r="C9" t="s">
        <v>16</v>
      </c>
      <c r="D9">
        <f>VLOOKUP(B9,Статистика!$A:$C,3,0)</f>
        <v>43</v>
      </c>
      <c r="E9">
        <f>VLOOKUP(B9,'Данные по регистрации'!$A:$C,2,0)</f>
        <v>2023</v>
      </c>
      <c r="F9" t="str">
        <f>VLOOKUP(B9,'Данные по регистрации'!$A:$C,3,0)</f>
        <v>Россия</v>
      </c>
      <c r="G9">
        <f>IF(E9&gt;2021,1,0)</f>
        <v>1</v>
      </c>
      <c r="H9">
        <f>IF(D9&lt;50,1,0)</f>
        <v>1</v>
      </c>
    </row>
    <row r="10" spans="1:8" hidden="1" x14ac:dyDescent="0.25">
      <c r="A10" t="s">
        <v>11</v>
      </c>
      <c r="B10">
        <v>8</v>
      </c>
      <c r="C10" t="s">
        <v>16</v>
      </c>
      <c r="D10">
        <f>VLOOKUP(B10,Статистика!$A:$C,3,0)</f>
        <v>56</v>
      </c>
      <c r="E10">
        <f>VLOOKUP(B10,'Данные по регистрации'!$A:$C,2,0)</f>
        <v>2022</v>
      </c>
      <c r="F10" t="str">
        <f>VLOOKUP(B10,'Данные по регистрации'!$A:$C,3,0)</f>
        <v>Казахстан</v>
      </c>
    </row>
    <row r="11" spans="1:8" hidden="1" x14ac:dyDescent="0.25">
      <c r="A11" t="s">
        <v>13</v>
      </c>
      <c r="B11">
        <v>3</v>
      </c>
      <c r="C11" t="s">
        <v>15</v>
      </c>
      <c r="D11">
        <f>VLOOKUP(B11,Статистика!$A:$C,3,0)</f>
        <v>52</v>
      </c>
      <c r="E11">
        <f>VLOOKUP(B11,'Данные по регистрации'!$A:$C,2,0)</f>
        <v>2020</v>
      </c>
      <c r="F11" t="str">
        <f>VLOOKUP(B11,'Данные по регистрации'!$A:$C,3,0)</f>
        <v>Беларусь</v>
      </c>
    </row>
  </sheetData>
  <autoFilter ref="A1:H11">
    <filterColumn colId="5">
      <filters>
        <filter val="Россия"/>
      </filters>
    </filterColumn>
    <filterColumn colId="6">
      <filters>
        <filter val="1"/>
      </filters>
    </filterColumn>
    <filterColumn colId="7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I3" sqref="I3"/>
    </sheetView>
  </sheetViews>
  <sheetFormatPr defaultRowHeight="15" x14ac:dyDescent="0.25"/>
  <sheetData>
    <row r="1" spans="1:9" x14ac:dyDescent="0.25">
      <c r="A1" s="1" t="s">
        <v>2</v>
      </c>
      <c r="B1" s="1" t="s">
        <v>0</v>
      </c>
      <c r="C1" s="1" t="s">
        <v>14</v>
      </c>
      <c r="D1" s="1"/>
      <c r="E1" s="1"/>
      <c r="F1" s="1"/>
      <c r="G1" s="1"/>
      <c r="H1" s="1"/>
    </row>
    <row r="2" spans="1:9" x14ac:dyDescent="0.25">
      <c r="A2" t="s">
        <v>5</v>
      </c>
      <c r="B2">
        <v>6</v>
      </c>
      <c r="C2" t="s">
        <v>15</v>
      </c>
      <c r="D2">
        <v>40</v>
      </c>
      <c r="E2">
        <v>2023</v>
      </c>
      <c r="F2" t="s">
        <v>19</v>
      </c>
      <c r="G2">
        <v>1</v>
      </c>
      <c r="H2">
        <v>1</v>
      </c>
      <c r="I2" s="2">
        <f>COUNTIF(C:C,"мужской")</f>
        <v>1</v>
      </c>
    </row>
    <row r="3" spans="1:9" x14ac:dyDescent="0.25">
      <c r="A3" t="s">
        <v>8</v>
      </c>
      <c r="B3">
        <v>1</v>
      </c>
      <c r="C3" t="s">
        <v>16</v>
      </c>
      <c r="D3">
        <v>47</v>
      </c>
      <c r="E3">
        <v>2022</v>
      </c>
      <c r="F3" t="s">
        <v>19</v>
      </c>
      <c r="G3">
        <v>1</v>
      </c>
      <c r="H3">
        <v>1</v>
      </c>
      <c r="I3" s="3">
        <f>COUNTIF(C:C,"женский")</f>
        <v>2</v>
      </c>
    </row>
    <row r="4" spans="1:9" x14ac:dyDescent="0.25">
      <c r="A4" t="s">
        <v>12</v>
      </c>
      <c r="B4">
        <v>10</v>
      </c>
      <c r="C4" t="s">
        <v>16</v>
      </c>
      <c r="D4">
        <v>43</v>
      </c>
      <c r="E4">
        <v>2023</v>
      </c>
      <c r="F4" t="s">
        <v>19</v>
      </c>
      <c r="G4">
        <v>1</v>
      </c>
      <c r="H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3" sqref="C23"/>
    </sheetView>
  </sheetViews>
  <sheetFormatPr defaultRowHeight="15" x14ac:dyDescent="0.25"/>
  <cols>
    <col min="2" max="2" width="21.5703125" customWidth="1"/>
    <col min="3" max="3" width="13.140625" customWidth="1"/>
  </cols>
  <sheetData>
    <row r="1" spans="1:3" s="1" customFormat="1" x14ac:dyDescent="0.25">
      <c r="A1" s="1" t="s">
        <v>0</v>
      </c>
      <c r="B1" s="1" t="s">
        <v>18</v>
      </c>
      <c r="C1" s="1" t="s">
        <v>17</v>
      </c>
    </row>
    <row r="2" spans="1:3" x14ac:dyDescent="0.25">
      <c r="A2">
        <v>1</v>
      </c>
      <c r="B2">
        <v>2022</v>
      </c>
      <c r="C2" t="s">
        <v>19</v>
      </c>
    </row>
    <row r="3" spans="1:3" x14ac:dyDescent="0.25">
      <c r="A3">
        <v>2</v>
      </c>
      <c r="B3">
        <v>2020</v>
      </c>
      <c r="C3" t="s">
        <v>20</v>
      </c>
    </row>
    <row r="4" spans="1:3" x14ac:dyDescent="0.25">
      <c r="A4">
        <v>3</v>
      </c>
      <c r="B4">
        <v>2020</v>
      </c>
      <c r="C4" t="s">
        <v>20</v>
      </c>
    </row>
    <row r="5" spans="1:3" x14ac:dyDescent="0.25">
      <c r="A5">
        <v>4</v>
      </c>
      <c r="B5">
        <v>2021</v>
      </c>
      <c r="C5" t="s">
        <v>21</v>
      </c>
    </row>
    <row r="6" spans="1:3" x14ac:dyDescent="0.25">
      <c r="A6">
        <v>5</v>
      </c>
      <c r="B6">
        <v>2024</v>
      </c>
      <c r="C6" t="s">
        <v>19</v>
      </c>
    </row>
    <row r="7" spans="1:3" x14ac:dyDescent="0.25">
      <c r="A7">
        <v>6</v>
      </c>
      <c r="B7">
        <v>2023</v>
      </c>
      <c r="C7" t="s">
        <v>19</v>
      </c>
    </row>
    <row r="8" spans="1:3" x14ac:dyDescent="0.25">
      <c r="A8">
        <v>7</v>
      </c>
      <c r="B8">
        <v>2020</v>
      </c>
      <c r="C8" t="s">
        <v>19</v>
      </c>
    </row>
    <row r="9" spans="1:3" x14ac:dyDescent="0.25">
      <c r="A9">
        <v>8</v>
      </c>
      <c r="B9">
        <v>2022</v>
      </c>
      <c r="C9" t="s">
        <v>21</v>
      </c>
    </row>
    <row r="10" spans="1:3" x14ac:dyDescent="0.25">
      <c r="A10">
        <v>9</v>
      </c>
      <c r="B10">
        <v>2020</v>
      </c>
      <c r="C10" t="s">
        <v>20</v>
      </c>
    </row>
    <row r="11" spans="1:3" x14ac:dyDescent="0.25">
      <c r="A11">
        <v>10</v>
      </c>
      <c r="B11">
        <v>2023</v>
      </c>
      <c r="C11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Статистика</vt:lpstr>
      <vt:lpstr>Данные пользователя</vt:lpstr>
      <vt:lpstr>Лист2</vt:lpstr>
      <vt:lpstr>Данные по регистрации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2024-07-31T09:23:33Z</dcterms:created>
  <dcterms:modified xsi:type="dcterms:W3CDTF">2024-07-31T12:04:16Z</dcterms:modified>
</cp:coreProperties>
</file>