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vmlDrawing3.vml" ContentType="application/vnd.openxmlformats-officedocument.vmlDrawing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vmlDrawing4.vml" ContentType="application/vnd.openxmlformats-officedocument.vmlDrawing"/>
  <Override PartName="/xl/comments4.xml" ContentType="application/vnd.openxmlformats-officedocument.spreadsheetml.comment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623"/>
  <workbookPr defaultThemeVersion="166925"/>
  <bookViews>
    <workbookView xWindow="-110" yWindow="-110" windowWidth="19420" windowHeight="11500" activeTab="0"/>
  </bookViews>
  <sheets>
    <sheet name="5.0 Lakh" sheetId="1" r:id="rId1"/>
    <sheet name="5.3Lakh" sheetId="2" r:id="rId2"/>
    <sheet name="4.2Lakh" sheetId="3" r:id="rId3"/>
    <sheet name="4.0 Lak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Arjunan, Senthilkumar</author>
    <author>Senthilkumar Arjunan</author>
  </authors>
  <commentList>
    <comment ref="F5" authorId="0">
      <text>
        <r>
          <rPr>
            <b/>
            <sz val="9"/>
            <color indexed="81"/>
            <rFont val="Tahoma"/>
            <charset val="1"/>
          </rPr>
          <t xml:space="preserve">Collected Extra - 66.66
Amount in Box - 2000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 xml:space="preserve">Collected Extra - 0
Amount in Box - 2000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 xml:space="preserve">Collected Extra - 0
Amount in Box - 2000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 xml:space="preserve">Adjusted Amount - 33.33
Amount in Box - 1000</t>
        </r>
      </text>
    </comment>
    <comment ref="F9" authorId="1">
      <text>
        <r>
          <rPr>
            <b/>
            <sz val="9"/>
            <color indexed="81"/>
            <rFont val="Tahoma"/>
            <charset val="1"/>
          </rPr>
          <t xml:space="preserve">Adjusted Amount - 0
Amount in Box - 1000</t>
        </r>
      </text>
    </comment>
    <comment ref="F10" authorId="1">
      <text>
        <r>
          <rPr>
            <b/>
            <sz val="9"/>
            <color indexed="81"/>
            <rFont val="Tahoma"/>
            <charset val="1"/>
          </rPr>
          <t xml:space="preserve">Adjusted Amount - 0
Amount in Box - 1000</t>
        </r>
      </text>
    </comment>
    <comment ref="F11" authorId="1">
      <text>
        <r>
          <rPr>
            <b/>
            <sz val="9"/>
            <color indexed="81"/>
            <rFont val="Tahoma"/>
            <charset val="1"/>
          </rPr>
          <t xml:space="preserve">Collected Extra -0
Amount in Box - 1000</t>
        </r>
      </text>
    </comment>
    <comment ref="F12" authorId="1">
      <text>
        <r>
          <rPr>
            <b/>
            <sz val="9"/>
            <color indexed="81"/>
            <rFont val="Tahoma"/>
            <family val="2"/>
          </rPr>
          <t xml:space="preserve">Collected Extra - 66.667
Amount in Box - 1000 + 2000</t>
        </r>
      </text>
    </comment>
    <comment ref="F14" authorId="1">
      <text>
        <r>
          <rPr>
            <b/>
            <sz val="9"/>
            <color indexed="81"/>
            <rFont val="Tahoma"/>
            <charset val="1"/>
          </rPr>
          <t xml:space="preserve">Adjusted Amount - 66.66
Amount in Box - 0</t>
        </r>
      </text>
    </comment>
    <comment ref="F15" authorId="1">
      <text>
        <r>
          <rPr>
            <b/>
            <sz val="9"/>
            <color indexed="81"/>
            <rFont val="Tahoma"/>
            <charset val="1"/>
          </rPr>
          <t xml:space="preserve">Collected Extra - 33.33
Amount in Box - 1000</t>
        </r>
      </text>
    </comment>
  </commentList>
</comments>
</file>

<file path=xl/comments2.xml><?xml version="1.0" encoding="utf-8"?>
<comments xmlns="http://schemas.openxmlformats.org/spreadsheetml/2006/main">
  <authors>
    <author>Arjunan, Senthilkumar</author>
    <author>Senthilkumar Arjunan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 xml:space="preserve">Collected Extra - 66.66
Amount in Box - 2000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 xml:space="preserve">Collected Extra - 0
Amount in Box - 2000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 xml:space="preserve">Collected Extra - 0
Amount in Box - 2000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 xml:space="preserve">Adjusted Amount - 33.33
Amount in Box - 1000</t>
        </r>
      </text>
    </comment>
    <comment ref="F8" authorId="1">
      <text>
        <r>
          <rPr>
            <b/>
            <sz val="9"/>
            <color indexed="81"/>
            <rFont val="Tahoma"/>
            <charset val="1"/>
          </rPr>
          <t xml:space="preserve">Adjusted Amount - 0
Amount in Box - 1000</t>
        </r>
      </text>
    </comment>
    <comment ref="F9" authorId="1">
      <text>
        <r>
          <rPr>
            <b/>
            <sz val="9"/>
            <color indexed="81"/>
            <rFont val="Tahoma"/>
            <charset val="1"/>
          </rPr>
          <t xml:space="preserve">Adjusted Amount - 0
Amount in Box - 1000</t>
        </r>
      </text>
    </comment>
    <comment ref="F10" authorId="1">
      <text>
        <r>
          <rPr>
            <b/>
            <sz val="9"/>
            <color indexed="81"/>
            <rFont val="Tahoma"/>
            <charset val="1"/>
          </rPr>
          <t xml:space="preserve">Collected Extra -0
Amount in Box - 1000</t>
        </r>
      </text>
    </comment>
    <comment ref="F11" authorId="1">
      <text>
        <r>
          <rPr>
            <b/>
            <sz val="9"/>
            <color indexed="81"/>
            <rFont val="Tahoma"/>
            <family val="2"/>
          </rPr>
          <t xml:space="preserve">Collected Extra - 66.667
Amount in Box - 1000 + 2000</t>
        </r>
      </text>
    </comment>
    <comment ref="F13" authorId="1">
      <text>
        <r>
          <rPr>
            <b/>
            <sz val="9"/>
            <color indexed="81"/>
            <rFont val="Tahoma"/>
            <charset val="1"/>
          </rPr>
          <t xml:space="preserve">Adjusted Amount - 66.66
Amount in Box - 0</t>
        </r>
      </text>
    </comment>
    <comment ref="F14" authorId="1">
      <text>
        <r>
          <rPr>
            <b/>
            <sz val="9"/>
            <color indexed="81"/>
            <rFont val="Tahoma"/>
            <charset val="1"/>
          </rPr>
          <t xml:space="preserve">Collected Extra - 33.33
Amount in Box - 1000</t>
        </r>
      </text>
    </comment>
  </commentList>
</comments>
</file>

<file path=xl/comments3.xml><?xml version="1.0" encoding="utf-8"?>
<comments xmlns="http://schemas.openxmlformats.org/spreadsheetml/2006/main">
  <authors>
    <author>Arjunan, Senthilkumar</author>
    <author>Senthilkumar Arjunan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 xml:space="preserve">Collected Extra - 41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Amount in Box - 1000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 xml:space="preserve">Collected Extra - 16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Amount in Box - 1000 + 400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 xml:space="preserve">Adjusted amount- 33.33
Amount in Box - 600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 xml:space="preserve">Adjusted amount- 8.33
Amount in Box - 400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 xml:space="preserve">Collected Extra - 33.33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Amount in Box - 400 + 800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 xml:space="preserve">Collected Extra - 25
Amount in Box - 400 + 800 + 600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 xml:space="preserve">Adjusted amount- 66.66
Amount in Box - 200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 xml:space="preserve">Collected Extra - 16.66
Amount in Box - 200 + 400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 xml:space="preserve">Collected Extra - 25
Amount in Box - 600+600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>
      <text>
        <r>
          <rPr>
            <b/>
            <sz val="9"/>
            <color indexed="81"/>
            <rFont val="Tahoma"/>
            <charset val="1"/>
          </rPr>
          <t xml:space="preserve">Collected Extra - 41.667
Amount in Box - 600+600+1000
</t>
        </r>
      </text>
    </comment>
    <comment ref="E17" authorId="1">
      <text>
        <r>
          <rPr>
            <b/>
            <sz val="9"/>
            <color indexed="81"/>
            <rFont val="Tahoma"/>
            <charset val="1"/>
          </rPr>
          <t xml:space="preserve">Adjusted amount- 66.66
Amount in Box - 600</t>
        </r>
      </text>
    </comment>
    <comment ref="E18" authorId="1">
      <text>
        <r>
          <rPr>
            <b/>
            <sz val="9"/>
            <color indexed="81"/>
            <rFont val="Tahoma"/>
            <charset val="1"/>
          </rPr>
          <t xml:space="preserve">Adjusted amount - 25
Amount in Box - 0</t>
        </r>
      </text>
    </comment>
    <comment ref="E19" authorId="1">
      <text>
        <r>
          <rPr>
            <b/>
            <sz val="9"/>
            <color indexed="81"/>
            <rFont val="Tahoma"/>
            <charset val="1"/>
          </rPr>
          <t xml:space="preserve">Adjusted amount - 41.66
Amount in Box - 1000</t>
        </r>
      </text>
    </comment>
    <comment ref="E20" authorId="1">
      <text>
        <r>
          <rPr>
            <b/>
            <sz val="9"/>
            <color indexed="81"/>
            <rFont val="Tahoma"/>
            <charset val="1"/>
          </rPr>
          <t xml:space="preserve">Adjusted amount - 8.33
Amount in Box - 1200</t>
        </r>
      </text>
    </comment>
  </commentList>
</comments>
</file>

<file path=xl/comments4.xml><?xml version="1.0" encoding="utf-8"?>
<comments xmlns="http://schemas.openxmlformats.org/spreadsheetml/2006/main">
  <authors>
    <author>Arjunan, Senthilkumar</author>
    <author>Senthilkumar Arjunan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 xml:space="preserve">Collected Extra - 41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Amount in Box - 1000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 xml:space="preserve">Collected Extra - 16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Amount in Box - 1000 + 400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 xml:space="preserve">Adjusted amount- 33.33
Amount in Box - 600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 xml:space="preserve">Adjusted amount- 8.33
Amount in Box - 400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 xml:space="preserve">Collected Extra - 33.33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Amount in Box - 400 + 800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 xml:space="preserve">Collected Extra - 25
Amount in Box - 400 + 800 + 600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 xml:space="preserve">Adjusted amount- 66.66
Amount in Box - 200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 xml:space="preserve">Collected Extra - 16.66
Amount in Box - 200 + 400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 xml:space="preserve">Collected Extra - 25
Amount in Box - 600+600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>
      <text>
        <r>
          <rPr>
            <b/>
            <sz val="9"/>
            <color indexed="81"/>
            <rFont val="Tahoma"/>
            <charset val="1"/>
          </rPr>
          <t xml:space="preserve">Collected Extra - 41.667
Amount in Box - 600+600+1000
</t>
        </r>
      </text>
    </comment>
    <comment ref="E17" authorId="1">
      <text>
        <r>
          <rPr>
            <b/>
            <sz val="9"/>
            <color indexed="81"/>
            <rFont val="Tahoma"/>
            <charset val="1"/>
          </rPr>
          <t xml:space="preserve">Adjusted amount- 66.66
Amount in Box - 600</t>
        </r>
      </text>
    </comment>
    <comment ref="E18" authorId="1">
      <text>
        <r>
          <rPr>
            <b/>
            <sz val="9"/>
            <color indexed="81"/>
            <rFont val="Tahoma"/>
            <charset val="1"/>
          </rPr>
          <t xml:space="preserve">Adjusted amount - 25
Amount in Box - 0</t>
        </r>
      </text>
    </comment>
    <comment ref="E19" authorId="1">
      <text>
        <r>
          <rPr>
            <b/>
            <sz val="9"/>
            <color indexed="81"/>
            <rFont val="Tahoma"/>
            <charset val="1"/>
          </rPr>
          <t xml:space="preserve">Adjusted amount - 41.66
Amount in Box - 1000</t>
        </r>
      </text>
    </comment>
    <comment ref="E20" authorId="1">
      <text>
        <r>
          <rPr>
            <b/>
            <sz val="9"/>
            <color indexed="81"/>
            <rFont val="Tahoma"/>
            <charset val="1"/>
          </rPr>
          <t xml:space="preserve">Adjusted amount - 8.33
Amount in Box - 1200</t>
        </r>
      </text>
    </comment>
  </commentList>
</comments>
</file>

<file path=xl/sharedStrings.xml><?xml version="1.0" encoding="utf-8"?>
<sst xmlns="http://schemas.openxmlformats.org/spreadsheetml/2006/main" uniqueCount="42" count="42">
  <si>
    <t>Chit Amount</t>
  </si>
  <si>
    <t>S.No</t>
  </si>
  <si>
    <t>Month</t>
  </si>
  <si>
    <t>Can Go</t>
  </si>
  <si>
    <t xml:space="preserve">Final Amount </t>
  </si>
  <si>
    <t>Members</t>
  </si>
  <si>
    <t>Per Head</t>
  </si>
  <si>
    <t>Chit Took</t>
  </si>
  <si>
    <t>Arunkumar</t>
  </si>
  <si>
    <t>Nanjundan K</t>
  </si>
  <si>
    <t>Madesh</t>
  </si>
  <si>
    <t>Selvam PM</t>
  </si>
  <si>
    <t>Murugan K</t>
  </si>
  <si>
    <t>Balamurugan</t>
  </si>
  <si>
    <t>Eeswaran</t>
  </si>
  <si>
    <t>Thirupathi</t>
  </si>
  <si>
    <t>Selvam N</t>
  </si>
  <si>
    <t>Karthik N</t>
  </si>
  <si>
    <t>Govindaraj M</t>
  </si>
  <si>
    <t>Marimuthu M</t>
  </si>
  <si>
    <t>Palani N</t>
  </si>
  <si>
    <t>Munivel E</t>
  </si>
  <si>
    <t>Vijaykumar</t>
  </si>
  <si>
    <t>Senthilkumar A</t>
  </si>
  <si>
    <t>Nanjundan V</t>
  </si>
  <si>
    <t>Sakthivel E</t>
  </si>
  <si>
    <t>Nagaraj T</t>
  </si>
  <si>
    <t>Prasanth M</t>
  </si>
  <si>
    <t>Nanjappan R</t>
  </si>
  <si>
    <t>Murali S</t>
  </si>
  <si>
    <t>Venkatesan</t>
  </si>
  <si>
    <t>Murugan M</t>
  </si>
  <si>
    <t>Veeramani A</t>
  </si>
  <si>
    <t>Chinnasamy S</t>
  </si>
  <si>
    <t>Ammasi A</t>
  </si>
  <si>
    <t>Parthi</t>
  </si>
  <si>
    <t>Pachaiyappan</t>
  </si>
  <si>
    <t>Chandru</t>
  </si>
  <si>
    <t>Chit Details</t>
  </si>
  <si>
    <t>Member Contacts</t>
  </si>
  <si>
    <t>Name</t>
  </si>
  <si>
    <t>Mobile Number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</si>
</sst>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m\-yyyy"/>
  </numFmts>
  <fonts count="4">
    <font>
      <name val="Calibri"/>
      <sz val="11"/>
    </font>
    <font>
      <name val="Calibri"/>
      <sz val="11"/>
      <color rgb="FF000000"/>
    </font>
    <font>
      <name val="Calibri"/>
      <b/>
      <sz val="11"/>
      <color indexed="8"/>
    </font>
    <font>
      <name val="Calibri"/>
      <b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A8D08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Border="1" applyAlignment="1">
      <alignment horizontal="center" vertical="bottom"/>
    </xf>
    <xf numFmtId="0" fontId="2" fillId="2" borderId="2" xfId="0" applyFont="1" applyFill="1" applyBorder="1" applyAlignment="1">
      <alignment horizontal="center" vertical="bottom"/>
    </xf>
    <xf numFmtId="0" fontId="1" fillId="0" borderId="2" xfId="0" applyBorder="1" applyAlignment="1">
      <alignment horizontal="center" vertical="bottom"/>
    </xf>
    <xf numFmtId="0" fontId="1" fillId="0" borderId="2" xfId="0" applyBorder="1" applyAlignment="1">
      <alignment vertical="bottom"/>
    </xf>
    <xf numFmtId="0" fontId="3" fillId="3" borderId="2" xfId="0" applyFont="1" applyFill="1" applyBorder="1" applyAlignment="1">
      <alignment horizontal="left" vertical="bottom"/>
    </xf>
    <xf numFmtId="164" fontId="1" fillId="0" borderId="2" xfId="0" applyNumberFormat="1" applyBorder="1" applyAlignment="1">
      <alignment horizontal="left" vertical="bottom"/>
    </xf>
    <xf numFmtId="0" fontId="1" fillId="0" borderId="2" xfId="0" applyBorder="1" applyAlignment="1">
      <alignment horizontal="left" vertical="bottom"/>
    </xf>
    <xf numFmtId="0" fontId="1" fillId="4" borderId="2" xfId="0" applyFill="1" applyBorder="1" applyAlignment="1">
      <alignment horizontal="left" vertical="bottom"/>
    </xf>
    <xf numFmtId="0" fontId="1" fillId="0" borderId="3" xfId="0" applyBorder="1" applyAlignment="1">
      <alignment vertical="bottom"/>
    </xf>
    <xf numFmtId="0" fontId="2" fillId="2" borderId="4" xfId="0" applyFont="1" applyFill="1" applyBorder="1" applyAlignment="1">
      <alignment horizontal="center" vertical="bottom"/>
    </xf>
    <xf numFmtId="0" fontId="2" fillId="2" borderId="5" xfId="0" applyFont="1" applyFill="1" applyBorder="1" applyAlignment="1">
      <alignment horizontal="center" vertical="bottom"/>
    </xf>
    <xf numFmtId="0" fontId="2" fillId="2" borderId="6" xfId="0" applyFont="1" applyFill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 topLeftCell="A54">
      <selection activeCell="E71" sqref="E71"/>
    </sheetView>
  </sheetViews>
  <sheetFormatPr defaultRowHeight="14.5" defaultColWidth="10"/>
  <cols>
    <col min="2" max="2" customWidth="1" bestFit="1" width="9.089844" style="0"/>
    <col min="3" max="3" customWidth="1" bestFit="1" width="12.453125" style="0"/>
    <col min="4" max="4" customWidth="1" bestFit="1" width="14.0" style="0"/>
    <col min="7" max="7" customWidth="1" bestFit="1" width="12.453125" style="0"/>
  </cols>
  <sheetData>
    <row r="1" spans="8:8">
      <c r="A1" s="1" t="s">
        <v>38</v>
      </c>
      <c r="B1" s="1"/>
      <c r="C1" s="1"/>
      <c r="D1" s="1"/>
      <c r="E1" s="1"/>
      <c r="F1" s="1"/>
      <c r="G1" s="1"/>
    </row>
    <row r="2" spans="8:8">
      <c r="A2" s="2" t="s">
        <v>0</v>
      </c>
      <c r="B2" s="2"/>
      <c r="C2" s="2">
        <v>530000.0</v>
      </c>
      <c r="D2" s="2"/>
      <c r="E2" s="2"/>
      <c r="F2" s="3"/>
      <c r="G2" s="4"/>
    </row>
    <row r="3" spans="8: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8:8">
      <c r="A4" s="4">
        <v>1.0</v>
      </c>
      <c r="B4" s="6">
        <v>45170.0</v>
      </c>
      <c r="C4" s="7">
        <v>182000.0</v>
      </c>
      <c r="D4" s="7">
        <f>C2-C4</f>
        <v>348000.0</v>
      </c>
      <c r="E4" s="7">
        <v>30.0</v>
      </c>
      <c r="F4" s="7">
        <f>D4/E4</f>
        <v>11600.0</v>
      </c>
      <c r="G4" s="7" t="s">
        <v>8</v>
      </c>
    </row>
    <row r="5" spans="8:8">
      <c r="A5" s="4">
        <v>2.0</v>
      </c>
      <c r="B5" s="6">
        <v>45200.0</v>
      </c>
      <c r="C5" s="7">
        <v>154000.0</v>
      </c>
      <c r="D5" s="7">
        <f>C2-C5</f>
        <v>376000.0</v>
      </c>
      <c r="E5" s="7">
        <v>30.0</v>
      </c>
      <c r="F5" s="7">
        <v>12600.0</v>
      </c>
      <c r="G5" s="7" t="s">
        <v>9</v>
      </c>
    </row>
    <row r="6" spans="8:8">
      <c r="A6" s="4">
        <v>3.0</v>
      </c>
      <c r="B6" s="6">
        <v>45231.0</v>
      </c>
      <c r="C6" s="7">
        <v>173000.0</v>
      </c>
      <c r="D6" s="7">
        <f>C2-C6</f>
        <v>357000.0</v>
      </c>
      <c r="E6" s="7">
        <v>30.0</v>
      </c>
      <c r="F6" s="7">
        <f>D6/E6</f>
        <v>11900.0</v>
      </c>
      <c r="G6" s="7" t="s">
        <v>10</v>
      </c>
    </row>
    <row r="7" spans="8:8">
      <c r="A7" s="4">
        <v>4.0</v>
      </c>
      <c r="B7" s="6">
        <v>45261.0</v>
      </c>
      <c r="C7" s="7">
        <v>140000.0</v>
      </c>
      <c r="D7" s="7">
        <f>C2-C7</f>
        <v>390000.0</v>
      </c>
      <c r="E7" s="7">
        <v>30.0</v>
      </c>
      <c r="F7" s="7">
        <f>D7/E7</f>
        <v>13000.0</v>
      </c>
      <c r="G7" s="7" t="s">
        <v>11</v>
      </c>
    </row>
    <row r="8" spans="8:8">
      <c r="A8" s="4">
        <v>5.0</v>
      </c>
      <c r="B8" s="6">
        <v>45292.0</v>
      </c>
      <c r="C8" s="7">
        <v>142000.0</v>
      </c>
      <c r="D8" s="7">
        <f>C2-C8</f>
        <v>388000.0</v>
      </c>
      <c r="E8" s="7">
        <v>30.0</v>
      </c>
      <c r="F8" s="7">
        <f>(D8/30)-33.33</f>
        <v>12900.0033333333</v>
      </c>
      <c r="G8" s="7" t="s">
        <v>12</v>
      </c>
    </row>
    <row r="9" spans="8:8">
      <c r="A9" s="4">
        <v>6.0</v>
      </c>
      <c r="B9" s="6">
        <v>45323.0</v>
      </c>
      <c r="C9" s="7">
        <v>149000.0</v>
      </c>
      <c r="D9" s="7">
        <f>C2-C9</f>
        <v>381000.0</v>
      </c>
      <c r="E9" s="7">
        <v>30.0</v>
      </c>
      <c r="F9" s="7">
        <f>(D9/30)</f>
        <v>12700.0</v>
      </c>
      <c r="G9" s="7" t="s">
        <v>13</v>
      </c>
    </row>
    <row r="10" spans="8:8">
      <c r="A10" s="4">
        <v>7.0</v>
      </c>
      <c r="B10" s="6">
        <v>45352.0</v>
      </c>
      <c r="C10" s="7">
        <v>146000.0</v>
      </c>
      <c r="D10" s="7">
        <f>C2-C10</f>
        <v>384000.0</v>
      </c>
      <c r="E10" s="7">
        <v>30.0</v>
      </c>
      <c r="F10" s="7">
        <f>(D10/30)</f>
        <v>12800.0</v>
      </c>
      <c r="G10" s="7" t="s">
        <v>14</v>
      </c>
    </row>
    <row r="11" spans="8:8">
      <c r="A11" s="4">
        <v>8.0</v>
      </c>
      <c r="B11" s="6">
        <v>45383.0</v>
      </c>
      <c r="C11" s="7">
        <v>140000.0</v>
      </c>
      <c r="D11" s="7">
        <f>C2-C11</f>
        <v>390000.0</v>
      </c>
      <c r="E11" s="7">
        <v>30.0</v>
      </c>
      <c r="F11" s="7">
        <f>(D11/30)</f>
        <v>13000.0</v>
      </c>
      <c r="G11" s="7" t="s">
        <v>15</v>
      </c>
    </row>
    <row r="12" spans="8:8">
      <c r="A12" s="4">
        <v>9.0</v>
      </c>
      <c r="B12" s="6">
        <v>45413.0</v>
      </c>
      <c r="C12" s="7">
        <v>151000.0</v>
      </c>
      <c r="D12" s="7">
        <f>C2-C12</f>
        <v>379000.0</v>
      </c>
      <c r="E12" s="7">
        <v>30.0</v>
      </c>
      <c r="F12" s="7">
        <f>(D12/30)+66.667</f>
        <v>12700.000333333299</v>
      </c>
      <c r="G12" s="7" t="s">
        <v>16</v>
      </c>
    </row>
    <row r="13" spans="8:8">
      <c r="A13" s="4">
        <v>10.0</v>
      </c>
      <c r="B13" s="6">
        <v>45444.0</v>
      </c>
      <c r="C13" s="7">
        <v>133000.0</v>
      </c>
      <c r="D13" s="7">
        <f>C2-C13</f>
        <v>397000.0</v>
      </c>
      <c r="E13" s="7">
        <v>30.0</v>
      </c>
      <c r="F13" s="7">
        <f>(D13/30)-33.334</f>
        <v>13199.999333333299</v>
      </c>
      <c r="G13" s="7" t="s">
        <v>17</v>
      </c>
    </row>
    <row r="14" spans="8:8">
      <c r="A14" s="4">
        <v>11.0</v>
      </c>
      <c r="B14" s="6">
        <v>45474.0</v>
      </c>
      <c r="C14" s="7">
        <v>117000.0</v>
      </c>
      <c r="D14" s="7">
        <f>C2-C14</f>
        <v>413000.0</v>
      </c>
      <c r="E14" s="7">
        <v>30.0</v>
      </c>
      <c r="F14" s="7">
        <f>(D14/30)-66.667</f>
        <v>13699.999666666701</v>
      </c>
      <c r="G14" s="7" t="s">
        <v>18</v>
      </c>
    </row>
    <row r="15" spans="8:8">
      <c r="A15" s="4">
        <v>12.0</v>
      </c>
      <c r="B15" s="6">
        <v>45505.0</v>
      </c>
      <c r="C15" s="7">
        <v>114000.0</v>
      </c>
      <c r="D15" s="7">
        <f>C2-C15</f>
        <v>416000.0</v>
      </c>
      <c r="E15" s="7">
        <v>30.0</v>
      </c>
      <c r="F15" s="7">
        <f>(D15/30)+33.33</f>
        <v>13899.9966666667</v>
      </c>
      <c r="G15" s="7" t="s">
        <v>19</v>
      </c>
    </row>
    <row r="16" spans="8:8">
      <c r="A16" s="4">
        <v>13.0</v>
      </c>
      <c r="B16" s="6">
        <v>45536.0</v>
      </c>
      <c r="C16" s="8"/>
      <c r="D16" s="7"/>
      <c r="E16" s="7"/>
      <c r="F16" s="7"/>
      <c r="G16" s="7"/>
    </row>
    <row r="17" spans="8:8">
      <c r="A17" s="4">
        <v>14.0</v>
      </c>
      <c r="B17" s="6">
        <v>45566.0</v>
      </c>
      <c r="C17" s="7"/>
      <c r="D17" s="7"/>
      <c r="E17" s="7"/>
      <c r="F17" s="7"/>
      <c r="G17" s="7"/>
    </row>
    <row r="18" spans="8:8">
      <c r="A18" s="4">
        <v>15.0</v>
      </c>
      <c r="B18" s="6">
        <v>45597.0</v>
      </c>
      <c r="C18" s="7"/>
      <c r="D18" s="7"/>
      <c r="E18" s="7"/>
      <c r="F18" s="7"/>
      <c r="G18" s="7"/>
    </row>
    <row r="19" spans="8:8">
      <c r="A19" s="4">
        <v>16.0</v>
      </c>
      <c r="B19" s="6">
        <v>45627.0</v>
      </c>
      <c r="C19" s="7"/>
      <c r="D19" s="7"/>
      <c r="E19" s="7"/>
      <c r="F19" s="7"/>
      <c r="G19" s="7"/>
    </row>
    <row r="20" spans="8:8">
      <c r="A20" s="4">
        <v>17.0</v>
      </c>
      <c r="B20" s="6">
        <v>45658.0</v>
      </c>
      <c r="C20" s="7"/>
      <c r="D20" s="7"/>
      <c r="E20" s="7"/>
      <c r="F20" s="7"/>
      <c r="G20" s="7"/>
    </row>
    <row r="21" spans="8:8">
      <c r="A21" s="4">
        <v>18.0</v>
      </c>
      <c r="B21" s="6">
        <v>45689.0</v>
      </c>
      <c r="C21" s="7"/>
      <c r="D21" s="7"/>
      <c r="E21" s="7"/>
      <c r="F21" s="7"/>
      <c r="G21" s="7"/>
    </row>
    <row r="22" spans="8:8">
      <c r="A22" s="4">
        <v>19.0</v>
      </c>
      <c r="B22" s="6">
        <v>45717.0</v>
      </c>
      <c r="C22" s="7"/>
      <c r="D22" s="7"/>
      <c r="E22" s="7"/>
      <c r="F22" s="7"/>
      <c r="G22" s="7"/>
    </row>
    <row r="23" spans="8:8">
      <c r="A23" s="4">
        <v>20.0</v>
      </c>
      <c r="B23" s="6">
        <v>45748.0</v>
      </c>
      <c r="C23" s="7"/>
      <c r="D23" s="7"/>
      <c r="E23" s="7"/>
      <c r="F23" s="7"/>
      <c r="G23" s="7"/>
    </row>
    <row r="24" spans="8:8">
      <c r="A24" s="4">
        <v>21.0</v>
      </c>
      <c r="B24" s="6">
        <v>45778.0</v>
      </c>
      <c r="C24" s="7"/>
      <c r="D24" s="7"/>
      <c r="E24" s="7"/>
      <c r="F24" s="7"/>
      <c r="G24" s="7"/>
    </row>
    <row r="25" spans="8:8">
      <c r="A25" s="4">
        <v>22.0</v>
      </c>
      <c r="B25" s="6">
        <v>45809.0</v>
      </c>
      <c r="C25" s="7"/>
      <c r="D25" s="7"/>
      <c r="E25" s="7"/>
      <c r="F25" s="7"/>
      <c r="G25" s="7"/>
    </row>
    <row r="26" spans="8:8">
      <c r="A26" s="4">
        <v>23.0</v>
      </c>
      <c r="B26" s="6">
        <v>45839.0</v>
      </c>
      <c r="C26" s="7"/>
      <c r="D26" s="7"/>
      <c r="E26" s="7"/>
      <c r="F26" s="7"/>
      <c r="G26" s="7"/>
    </row>
    <row r="27" spans="8:8">
      <c r="A27" s="4">
        <v>24.0</v>
      </c>
      <c r="B27" s="6">
        <v>45870.0</v>
      </c>
      <c r="C27" s="7"/>
      <c r="D27" s="7"/>
      <c r="E27" s="7"/>
      <c r="F27" s="7"/>
      <c r="G27" s="7"/>
    </row>
    <row r="28" spans="8:8">
      <c r="A28" s="4">
        <v>25.0</v>
      </c>
      <c r="B28" s="6">
        <v>45901.0</v>
      </c>
      <c r="C28" s="7"/>
      <c r="D28" s="7"/>
      <c r="E28" s="7"/>
      <c r="F28" s="7"/>
      <c r="G28" s="7"/>
    </row>
    <row r="29" spans="8:8">
      <c r="A29" s="4">
        <v>26.0</v>
      </c>
      <c r="B29" s="6">
        <v>45931.0</v>
      </c>
      <c r="C29" s="7"/>
      <c r="D29" s="7"/>
      <c r="E29" s="7"/>
      <c r="F29" s="7"/>
      <c r="G29" s="7"/>
    </row>
    <row r="30" spans="8:8">
      <c r="A30" s="4">
        <v>27.0</v>
      </c>
      <c r="B30" s="6">
        <v>45962.0</v>
      </c>
      <c r="C30" s="7"/>
      <c r="D30" s="7"/>
      <c r="E30" s="7"/>
      <c r="F30" s="7"/>
      <c r="G30" s="7"/>
    </row>
    <row r="31" spans="8:8">
      <c r="A31" s="4">
        <v>28.0</v>
      </c>
      <c r="B31" s="6">
        <v>45992.0</v>
      </c>
      <c r="C31" s="7"/>
      <c r="D31" s="7"/>
      <c r="E31" s="7"/>
      <c r="F31" s="7"/>
      <c r="G31" s="7"/>
    </row>
    <row r="32" spans="8:8">
      <c r="A32" s="4">
        <v>29.0</v>
      </c>
      <c r="B32" s="6">
        <v>46023.0</v>
      </c>
      <c r="C32" s="7"/>
      <c r="D32" s="7"/>
      <c r="E32" s="7"/>
      <c r="F32" s="7"/>
      <c r="G32" s="7"/>
    </row>
    <row r="33" spans="8:8">
      <c r="A33" s="4">
        <v>30.0</v>
      </c>
      <c r="B33" s="6">
        <v>46054.0</v>
      </c>
      <c r="C33" s="7"/>
      <c r="D33" s="7"/>
      <c r="E33" s="7"/>
      <c r="F33" s="7"/>
      <c r="G33" s="7"/>
    </row>
    <row r="34" spans="8:8">
      <c r="A34" s="4"/>
      <c r="B34" s="6"/>
      <c r="C34" s="7"/>
      <c r="D34" s="7"/>
      <c r="E34" s="7"/>
      <c r="F34" s="7"/>
      <c r="G34" s="7"/>
    </row>
    <row r="39" spans="8:8">
      <c r="B39" s="1" t="s">
        <v>39</v>
      </c>
      <c r="C39" s="1"/>
      <c r="D39" s="1"/>
      <c r="E39" s="1"/>
    </row>
    <row r="40" spans="8:8">
      <c r="B40" s="5" t="s">
        <v>1</v>
      </c>
      <c r="C40" s="5" t="s">
        <v>40</v>
      </c>
      <c r="D40" s="5" t="s">
        <v>41</v>
      </c>
      <c r="E40" s="5" t="s">
        <v>7</v>
      </c>
    </row>
    <row r="41" spans="8:8">
      <c r="B41" s="4">
        <v>1.0</v>
      </c>
      <c r="C41" s="7" t="s">
        <v>9</v>
      </c>
      <c r="D41" s="7">
        <v>9.87654321E8</v>
      </c>
      <c r="E41" s="7">
        <v>1.0</v>
      </c>
    </row>
    <row r="42" spans="8:8">
      <c r="B42" s="4">
        <v>2.0</v>
      </c>
      <c r="C42" s="7" t="s">
        <v>10</v>
      </c>
      <c r="D42" s="7">
        <v>1.2345678E8</v>
      </c>
      <c r="E42" s="7">
        <v>1.0</v>
      </c>
    </row>
    <row r="43" spans="8:8">
      <c r="B43" s="4">
        <v>3.0</v>
      </c>
      <c r="C43" s="7" t="s">
        <v>20</v>
      </c>
      <c r="D43" s="7">
        <v>9.85646879E8</v>
      </c>
      <c r="E43" s="7">
        <v>0.0</v>
      </c>
    </row>
    <row r="44" spans="8:8">
      <c r="B44" s="4">
        <v>4.0</v>
      </c>
      <c r="C44" s="7" t="s">
        <v>11</v>
      </c>
      <c r="D44" s="7">
        <v>9.87654321E8</v>
      </c>
      <c r="E44" s="7">
        <v>1.0</v>
      </c>
    </row>
    <row r="45" spans="8:8">
      <c r="B45" s="4">
        <v>5.0</v>
      </c>
      <c r="C45" s="7" t="s">
        <v>21</v>
      </c>
      <c r="D45" s="7">
        <v>1.2345678E8</v>
      </c>
      <c r="E45" s="7">
        <v>0.0</v>
      </c>
    </row>
    <row r="46" spans="8:8">
      <c r="B46" s="4">
        <v>6.0</v>
      </c>
      <c r="C46" s="7" t="s">
        <v>22</v>
      </c>
      <c r="D46" s="7">
        <v>9.85646879E8</v>
      </c>
      <c r="E46" s="7">
        <v>0.0</v>
      </c>
    </row>
    <row r="47" spans="8:8">
      <c r="B47" s="4">
        <v>7.0</v>
      </c>
      <c r="C47" s="7" t="s">
        <v>23</v>
      </c>
      <c r="D47" s="7">
        <v>9.87654321E8</v>
      </c>
      <c r="E47" s="7">
        <v>1.0</v>
      </c>
    </row>
    <row r="48" spans="8:8">
      <c r="B48" s="4">
        <v>8.0</v>
      </c>
      <c r="C48" s="7" t="s">
        <v>24</v>
      </c>
      <c r="D48" s="7">
        <v>1.2345678E8</v>
      </c>
      <c r="E48" s="7">
        <v>1.0</v>
      </c>
    </row>
    <row r="49" spans="8:8">
      <c r="B49" s="4">
        <v>9.0</v>
      </c>
      <c r="C49" s="7" t="s">
        <v>25</v>
      </c>
      <c r="D49" s="7">
        <v>9.85646879E8</v>
      </c>
      <c r="E49" s="7">
        <v>1.0</v>
      </c>
    </row>
    <row r="50" spans="8:8">
      <c r="B50" s="4">
        <v>10.0</v>
      </c>
      <c r="C50" s="7" t="s">
        <v>26</v>
      </c>
      <c r="D50" s="7">
        <v>9.87654321E8</v>
      </c>
      <c r="E50" s="7">
        <v>1.0</v>
      </c>
    </row>
    <row r="51" spans="8:8">
      <c r="B51" s="4">
        <v>11.0</v>
      </c>
      <c r="C51" s="7" t="s">
        <v>18</v>
      </c>
      <c r="D51" s="7">
        <v>1.2345678E8</v>
      </c>
      <c r="E51" s="7">
        <v>0.0</v>
      </c>
    </row>
    <row r="52" spans="8:8">
      <c r="B52" s="4">
        <v>12.0</v>
      </c>
      <c r="C52" s="7" t="s">
        <v>27</v>
      </c>
      <c r="D52" s="7">
        <v>9.85646879E8</v>
      </c>
      <c r="E52" s="7">
        <v>0.0</v>
      </c>
    </row>
    <row r="53" spans="8:8">
      <c r="B53" s="4">
        <v>13.0</v>
      </c>
      <c r="C53" s="7" t="s">
        <v>28</v>
      </c>
      <c r="D53" s="7">
        <v>9.87654321E8</v>
      </c>
      <c r="E53" s="7">
        <v>0.0</v>
      </c>
    </row>
    <row r="54" spans="8:8">
      <c r="B54" s="4">
        <v>14.0</v>
      </c>
      <c r="C54" s="7" t="s">
        <v>29</v>
      </c>
      <c r="D54" s="7">
        <v>1.2345678E8</v>
      </c>
      <c r="E54" s="7">
        <v>0.0</v>
      </c>
    </row>
    <row r="55" spans="8:8">
      <c r="B55" s="4">
        <v>15.0</v>
      </c>
      <c r="C55" s="7" t="s">
        <v>30</v>
      </c>
      <c r="D55" s="7">
        <v>9.85646879E8</v>
      </c>
      <c r="E55" s="7">
        <v>0.0</v>
      </c>
    </row>
    <row r="56" spans="8:8">
      <c r="B56" s="4">
        <v>16.0</v>
      </c>
      <c r="C56" s="7" t="s">
        <v>12</v>
      </c>
      <c r="D56" s="7">
        <v>9.87654321E8</v>
      </c>
      <c r="E56" s="7">
        <v>0.0</v>
      </c>
    </row>
    <row r="57" spans="8:8">
      <c r="B57" s="4">
        <v>17.0</v>
      </c>
      <c r="C57" s="7" t="s">
        <v>31</v>
      </c>
      <c r="D57" s="7">
        <v>1.2345678E8</v>
      </c>
      <c r="E57" s="7">
        <v>0.0</v>
      </c>
    </row>
    <row r="58" spans="8:8">
      <c r="B58" s="4">
        <v>18.0</v>
      </c>
      <c r="C58" s="7" t="s">
        <v>32</v>
      </c>
      <c r="D58" s="7">
        <v>9.85646879E8</v>
      </c>
      <c r="E58" s="7">
        <v>0.0</v>
      </c>
    </row>
    <row r="59" spans="8:8">
      <c r="B59" s="4">
        <v>19.0</v>
      </c>
      <c r="C59" s="7" t="s">
        <v>33</v>
      </c>
      <c r="D59" s="7">
        <v>9.87654321E8</v>
      </c>
      <c r="E59" s="7">
        <v>1.0</v>
      </c>
    </row>
    <row r="60" spans="8:8">
      <c r="B60" s="4">
        <v>20.0</v>
      </c>
      <c r="C60" s="7" t="s">
        <v>34</v>
      </c>
      <c r="D60" s="7">
        <v>1.2345678E8</v>
      </c>
      <c r="E60" s="7">
        <v>1.0</v>
      </c>
    </row>
    <row r="61" spans="8:8">
      <c r="B61" s="4">
        <v>21.0</v>
      </c>
      <c r="C61" s="7" t="s">
        <v>35</v>
      </c>
      <c r="D61" s="7">
        <v>9.85646879E8</v>
      </c>
      <c r="E61" s="7">
        <v>1.0</v>
      </c>
    </row>
    <row r="62" spans="8:8">
      <c r="B62" s="4">
        <v>22.0</v>
      </c>
      <c r="C62" s="7" t="s">
        <v>16</v>
      </c>
      <c r="D62" s="7">
        <v>9.87654321E8</v>
      </c>
      <c r="E62" s="7">
        <v>1.0</v>
      </c>
    </row>
    <row r="63" spans="8:8">
      <c r="B63" s="4">
        <v>23.0</v>
      </c>
      <c r="C63" s="7" t="s">
        <v>36</v>
      </c>
      <c r="D63" s="7">
        <v>1.2345678E8</v>
      </c>
      <c r="E63" s="7">
        <v>0.0</v>
      </c>
    </row>
    <row r="64" spans="8:8">
      <c r="B64" s="4">
        <v>24.0</v>
      </c>
      <c r="C64" s="7" t="s">
        <v>37</v>
      </c>
      <c r="D64" s="7">
        <v>9.85646879E8</v>
      </c>
      <c r="E64" s="7">
        <v>0.0</v>
      </c>
    </row>
    <row r="65" spans="8:8">
      <c r="B65" s="4">
        <v>25.0</v>
      </c>
      <c r="C65" s="7" t="s">
        <v>12</v>
      </c>
      <c r="D65" s="7">
        <v>9.87654321E8</v>
      </c>
      <c r="E65" s="7">
        <v>0.0</v>
      </c>
    </row>
    <row r="66" spans="8:8" ht="15.35">
      <c r="B66" s="4">
        <v>26.0</v>
      </c>
      <c r="C66" s="7" t="s">
        <v>31</v>
      </c>
      <c r="D66" s="7">
        <v>1.2345678E8</v>
      </c>
      <c r="E66" s="7">
        <v>1.0</v>
      </c>
    </row>
    <row r="67" spans="8:8" ht="15.35">
      <c r="B67" s="4">
        <v>27.0</v>
      </c>
      <c r="C67" s="7" t="s">
        <v>32</v>
      </c>
      <c r="D67" s="7">
        <v>9.85646879E8</v>
      </c>
      <c r="E67" s="7">
        <v>1.0</v>
      </c>
    </row>
    <row r="68" spans="8:8" ht="15.35">
      <c r="B68" s="4">
        <v>28.0</v>
      </c>
      <c r="C68" s="7" t="s">
        <v>33</v>
      </c>
      <c r="D68" s="7">
        <v>9.87654321E8</v>
      </c>
      <c r="E68" s="7">
        <v>5.0</v>
      </c>
    </row>
    <row r="69" spans="8:8" ht="15.35">
      <c r="B69" s="4">
        <v>29.0</v>
      </c>
      <c r="C69" s="7" t="s">
        <v>34</v>
      </c>
      <c r="D69" s="7">
        <v>1.2345678E8</v>
      </c>
      <c r="E69" s="7">
        <v>6.0</v>
      </c>
    </row>
    <row r="70" spans="8:8" ht="15.35">
      <c r="B70" s="4">
        <v>30.0</v>
      </c>
      <c r="C70" s="7" t="s">
        <v>22</v>
      </c>
      <c r="D70" s="7">
        <v>9.85646879E8</v>
      </c>
      <c r="E70" s="7">
        <v>9.0</v>
      </c>
    </row>
    <row r="71" spans="8:8" ht="15.35">
      <c r="B71" s="4">
        <v>31.0</v>
      </c>
      <c r="C71" s="7" t="s">
        <v>23</v>
      </c>
      <c r="D71" s="7">
        <v>9.865059779E9</v>
      </c>
      <c r="E71" s="7">
        <v>8.0</v>
      </c>
    </row>
  </sheetData>
  <mergeCells count="4">
    <mergeCell ref="A2:B2"/>
    <mergeCell ref="C2:E2"/>
    <mergeCell ref="B39:E39"/>
    <mergeCell ref="A1:G1"/>
  </mergeCells>
  <pageMargins left="0.7" right="0.7" top="0.75" bottom="0.75" header="0.3" footer="0.3"/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3"/>
  <sheetViews>
    <sheetView workbookViewId="0">
      <selection activeCell="D12" sqref="D12"/>
    </sheetView>
  </sheetViews>
  <sheetFormatPr defaultRowHeight="14.5" defaultColWidth="10"/>
  <cols>
    <col min="2" max="2" customWidth="1" bestFit="1" width="9.089844" style="0"/>
    <col min="7" max="7" customWidth="1" bestFit="1" width="12.453125" style="0"/>
  </cols>
  <sheetData>
    <row r="1" spans="8:8">
      <c r="A1" s="2" t="s">
        <v>0</v>
      </c>
      <c r="B1" s="2"/>
      <c r="C1" s="2">
        <v>530000.0</v>
      </c>
      <c r="D1" s="2"/>
      <c r="E1" s="2"/>
      <c r="F1" s="3"/>
      <c r="G1" s="4"/>
    </row>
    <row r="2" spans="8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8:8">
      <c r="A3" s="4">
        <v>1.0</v>
      </c>
      <c r="B3" s="6">
        <v>45170.0</v>
      </c>
      <c r="C3" s="7">
        <v>182000.0</v>
      </c>
      <c r="D3" s="7">
        <f>C1-C3</f>
        <v>348000.0</v>
      </c>
      <c r="E3" s="7">
        <v>30.0</v>
      </c>
      <c r="F3" s="7">
        <f>D3/E3</f>
        <v>11600.0</v>
      </c>
      <c r="G3" s="7" t="s">
        <v>8</v>
      </c>
    </row>
    <row r="4" spans="8:8">
      <c r="A4" s="4">
        <v>2.0</v>
      </c>
      <c r="B4" s="6">
        <v>45200.0</v>
      </c>
      <c r="C4" s="7">
        <v>154000.0</v>
      </c>
      <c r="D4" s="7">
        <f>C1-C4</f>
        <v>376000.0</v>
      </c>
      <c r="E4" s="7">
        <v>30.0</v>
      </c>
      <c r="F4" s="7">
        <v>12600.0</v>
      </c>
      <c r="G4" s="7" t="s">
        <v>9</v>
      </c>
    </row>
    <row r="5" spans="8:8">
      <c r="A5" s="4">
        <v>3.0</v>
      </c>
      <c r="B5" s="6">
        <v>45231.0</v>
      </c>
      <c r="C5" s="7">
        <v>173000.0</v>
      </c>
      <c r="D5" s="7">
        <f>C1-C5</f>
        <v>357000.0</v>
      </c>
      <c r="E5" s="7">
        <v>30.0</v>
      </c>
      <c r="F5" s="7">
        <f>D5/E5</f>
        <v>11900.0</v>
      </c>
      <c r="G5" s="7" t="s">
        <v>10</v>
      </c>
    </row>
    <row r="6" spans="8:8">
      <c r="A6" s="4">
        <v>4.0</v>
      </c>
      <c r="B6" s="6">
        <v>45261.0</v>
      </c>
      <c r="C6" s="7">
        <v>140000.0</v>
      </c>
      <c r="D6" s="7">
        <f>C1-C6</f>
        <v>390000.0</v>
      </c>
      <c r="E6" s="7">
        <v>30.0</v>
      </c>
      <c r="F6" s="7">
        <f>D6/E6</f>
        <v>13000.0</v>
      </c>
      <c r="G6" s="7" t="s">
        <v>11</v>
      </c>
    </row>
    <row r="7" spans="8:8">
      <c r="A7" s="4">
        <v>5.0</v>
      </c>
      <c r="B7" s="6">
        <v>45292.0</v>
      </c>
      <c r="C7" s="7">
        <v>142000.0</v>
      </c>
      <c r="D7" s="7">
        <f>C1-C7</f>
        <v>388000.0</v>
      </c>
      <c r="E7" s="7">
        <v>30.0</v>
      </c>
      <c r="F7" s="7">
        <f>(D7/30)-33.33</f>
        <v>12900.0033333333</v>
      </c>
      <c r="G7" s="7" t="s">
        <v>12</v>
      </c>
    </row>
    <row r="8" spans="8:8">
      <c r="A8" s="4">
        <v>6.0</v>
      </c>
      <c r="B8" s="6">
        <v>45323.0</v>
      </c>
      <c r="C8" s="7">
        <v>149000.0</v>
      </c>
      <c r="D8" s="7">
        <f>C1-C8</f>
        <v>381000.0</v>
      </c>
      <c r="E8" s="7">
        <v>30.0</v>
      </c>
      <c r="F8" s="7">
        <f>(D8/30)</f>
        <v>12700.0</v>
      </c>
      <c r="G8" s="7" t="s">
        <v>13</v>
      </c>
    </row>
    <row r="9" spans="8:8">
      <c r="A9" s="4">
        <v>7.0</v>
      </c>
      <c r="B9" s="6">
        <v>45352.0</v>
      </c>
      <c r="C9" s="7">
        <v>146000.0</v>
      </c>
      <c r="D9" s="7">
        <f>C1-C9</f>
        <v>384000.0</v>
      </c>
      <c r="E9" s="7">
        <v>30.0</v>
      </c>
      <c r="F9" s="7">
        <f>(D9/30)</f>
        <v>12800.0</v>
      </c>
      <c r="G9" s="7" t="s">
        <v>14</v>
      </c>
    </row>
    <row r="10" spans="8:8">
      <c r="A10" s="4">
        <v>8.0</v>
      </c>
      <c r="B10" s="6">
        <v>45383.0</v>
      </c>
      <c r="C10" s="7">
        <v>140000.0</v>
      </c>
      <c r="D10" s="7">
        <f>C1-C10</f>
        <v>390000.0</v>
      </c>
      <c r="E10" s="7">
        <v>30.0</v>
      </c>
      <c r="F10" s="7">
        <f>(D10/30)</f>
        <v>13000.0</v>
      </c>
      <c r="G10" s="7" t="s">
        <v>15</v>
      </c>
    </row>
    <row r="11" spans="8:8">
      <c r="A11" s="4">
        <v>9.0</v>
      </c>
      <c r="B11" s="6">
        <v>45413.0</v>
      </c>
      <c r="C11" s="7">
        <v>151000.0</v>
      </c>
      <c r="D11" s="7">
        <f>C1-C11</f>
        <v>379000.0</v>
      </c>
      <c r="E11" s="7">
        <v>30.0</v>
      </c>
      <c r="F11" s="7">
        <f>(D11/30)+66.667</f>
        <v>12700.000333333299</v>
      </c>
      <c r="G11" s="7" t="s">
        <v>16</v>
      </c>
    </row>
    <row r="12" spans="8:8">
      <c r="A12" s="4">
        <v>10.0</v>
      </c>
      <c r="B12" s="6">
        <v>45444.0</v>
      </c>
      <c r="C12" s="7">
        <v>133000.0</v>
      </c>
      <c r="D12" s="7">
        <f>C1-C12</f>
        <v>397000.0</v>
      </c>
      <c r="E12" s="7">
        <v>30.0</v>
      </c>
      <c r="F12" s="7">
        <f>(D12/30)-33.334</f>
        <v>13199.999333333299</v>
      </c>
      <c r="G12" s="7" t="s">
        <v>17</v>
      </c>
    </row>
    <row r="13" spans="8:8">
      <c r="A13" s="4">
        <v>11.0</v>
      </c>
      <c r="B13" s="6">
        <v>45474.0</v>
      </c>
      <c r="C13" s="7">
        <v>117000.0</v>
      </c>
      <c r="D13" s="7">
        <f>C1-C13</f>
        <v>413000.0</v>
      </c>
      <c r="E13" s="7">
        <v>30.0</v>
      </c>
      <c r="F13" s="7">
        <f>(D13/30)-66.667</f>
        <v>13699.999666666701</v>
      </c>
      <c r="G13" s="7" t="s">
        <v>18</v>
      </c>
    </row>
    <row r="14" spans="8:8">
      <c r="A14" s="4">
        <v>12.0</v>
      </c>
      <c r="B14" s="6">
        <v>45505.0</v>
      </c>
      <c r="C14" s="7">
        <v>114000.0</v>
      </c>
      <c r="D14" s="7">
        <f>C1-C14</f>
        <v>416000.0</v>
      </c>
      <c r="E14" s="7">
        <v>30.0</v>
      </c>
      <c r="F14" s="7">
        <f>(D14/30)+33.33</f>
        <v>13899.9966666667</v>
      </c>
      <c r="G14" s="7" t="s">
        <v>19</v>
      </c>
    </row>
    <row r="15" spans="8:8">
      <c r="A15" s="4">
        <v>13.0</v>
      </c>
      <c r="B15" s="6">
        <v>45536.0</v>
      </c>
      <c r="C15" s="8">
        <f>C18</f>
        <v>0.0</v>
      </c>
      <c r="D15" s="7"/>
      <c r="E15" s="7"/>
      <c r="F15" s="7"/>
      <c r="G15" s="7"/>
    </row>
    <row r="16" spans="8:8">
      <c r="A16" s="4">
        <v>14.0</v>
      </c>
      <c r="B16" s="6">
        <v>45566.0</v>
      </c>
      <c r="C16" s="7"/>
      <c r="D16" s="7"/>
      <c r="E16" s="7"/>
      <c r="F16" s="7"/>
      <c r="G16" s="7"/>
    </row>
    <row r="17" spans="8:8">
      <c r="A17" s="4">
        <v>15.0</v>
      </c>
      <c r="B17" s="6">
        <v>45597.0</v>
      </c>
      <c r="C17" s="7"/>
      <c r="D17" s="7"/>
      <c r="E17" s="7"/>
      <c r="F17" s="7"/>
      <c r="G17" s="7"/>
    </row>
    <row r="18" spans="8:8">
      <c r="A18" s="4">
        <v>16.0</v>
      </c>
      <c r="B18" s="6">
        <v>45627.0</v>
      </c>
      <c r="C18" s="7"/>
      <c r="D18" s="7"/>
      <c r="E18" s="7"/>
      <c r="F18" s="7"/>
      <c r="G18" s="7"/>
    </row>
    <row r="19" spans="8:8">
      <c r="A19" s="4">
        <v>17.0</v>
      </c>
      <c r="B19" s="6">
        <v>45658.0</v>
      </c>
      <c r="C19" s="7"/>
      <c r="D19" s="7"/>
      <c r="E19" s="7"/>
      <c r="F19" s="7"/>
      <c r="G19" s="7"/>
    </row>
    <row r="20" spans="8:8">
      <c r="A20" s="4">
        <v>18.0</v>
      </c>
      <c r="B20" s="6">
        <v>45689.0</v>
      </c>
      <c r="C20" s="7"/>
      <c r="D20" s="7"/>
      <c r="E20" s="7"/>
      <c r="F20" s="7"/>
      <c r="G20" s="7"/>
    </row>
    <row r="21" spans="8:8">
      <c r="A21" s="4">
        <v>19.0</v>
      </c>
      <c r="B21" s="6">
        <v>45717.0</v>
      </c>
      <c r="C21" s="7"/>
      <c r="D21" s="7"/>
      <c r="E21" s="7"/>
      <c r="F21" s="7"/>
      <c r="G21" s="7"/>
    </row>
    <row r="22" spans="8:8">
      <c r="A22" s="4">
        <v>20.0</v>
      </c>
      <c r="B22" s="6">
        <v>45748.0</v>
      </c>
      <c r="C22" s="7"/>
      <c r="D22" s="7"/>
      <c r="E22" s="7"/>
      <c r="F22" s="7"/>
      <c r="G22" s="7"/>
    </row>
    <row r="23" spans="8:8">
      <c r="A23" s="4">
        <v>21.0</v>
      </c>
      <c r="B23" s="6">
        <v>45778.0</v>
      </c>
      <c r="C23" s="7"/>
      <c r="D23" s="7"/>
      <c r="E23" s="7"/>
      <c r="F23" s="7"/>
      <c r="G23" s="7"/>
    </row>
    <row r="24" spans="8:8">
      <c r="A24" s="4">
        <v>22.0</v>
      </c>
      <c r="B24" s="6">
        <v>45809.0</v>
      </c>
      <c r="C24" s="7"/>
      <c r="D24" s="7"/>
      <c r="E24" s="7"/>
      <c r="F24" s="7"/>
      <c r="G24" s="7"/>
    </row>
    <row r="25" spans="8:8">
      <c r="A25" s="4">
        <v>23.0</v>
      </c>
      <c r="B25" s="6">
        <v>45839.0</v>
      </c>
      <c r="C25" s="7"/>
      <c r="D25" s="7"/>
      <c r="E25" s="7"/>
      <c r="F25" s="7"/>
      <c r="G25" s="7"/>
    </row>
    <row r="26" spans="8:8">
      <c r="A26" s="4">
        <v>24.0</v>
      </c>
      <c r="B26" s="6">
        <v>45870.0</v>
      </c>
      <c r="C26" s="7"/>
      <c r="D26" s="7"/>
      <c r="E26" s="7"/>
      <c r="F26" s="7"/>
      <c r="G26" s="7"/>
    </row>
    <row r="27" spans="8:8">
      <c r="A27" s="4">
        <v>24.0</v>
      </c>
      <c r="B27" s="6">
        <v>45901.0</v>
      </c>
      <c r="C27" s="7"/>
      <c r="D27" s="7"/>
      <c r="E27" s="7"/>
      <c r="F27" s="7"/>
      <c r="G27" s="7"/>
    </row>
    <row r="28" spans="8:8">
      <c r="A28" s="9">
        <v>25.0</v>
      </c>
      <c r="B28" s="6">
        <v>45931.0</v>
      </c>
      <c r="C28" s="7"/>
      <c r="D28" s="7"/>
      <c r="E28" s="7"/>
      <c r="F28" s="7"/>
      <c r="G28" s="7"/>
    </row>
    <row r="29" spans="8:8">
      <c r="A29" s="9">
        <v>26.0</v>
      </c>
      <c r="B29" s="6">
        <v>45962.0</v>
      </c>
      <c r="C29" s="7"/>
      <c r="D29" s="7"/>
      <c r="E29" s="7"/>
      <c r="F29" s="7"/>
      <c r="G29" s="7"/>
    </row>
    <row r="30" spans="8:8">
      <c r="A30" s="9">
        <v>27.0</v>
      </c>
      <c r="B30" s="6">
        <v>45992.0</v>
      </c>
      <c r="C30" s="7"/>
      <c r="D30" s="7"/>
      <c r="E30" s="7"/>
      <c r="F30" s="7"/>
      <c r="G30" s="7"/>
    </row>
    <row r="31" spans="8:8">
      <c r="A31" s="9">
        <v>28.0</v>
      </c>
      <c r="B31" s="6">
        <v>46023.0</v>
      </c>
      <c r="C31" s="7"/>
      <c r="D31" s="7"/>
      <c r="E31" s="7"/>
      <c r="F31" s="7"/>
      <c r="G31" s="7"/>
    </row>
    <row r="32" spans="8:8">
      <c r="A32" s="9">
        <v>29.0</v>
      </c>
      <c r="B32" s="6">
        <v>46054.0</v>
      </c>
      <c r="C32" s="7"/>
      <c r="D32" s="7"/>
      <c r="E32" s="7"/>
      <c r="F32" s="7"/>
      <c r="G32" s="7"/>
    </row>
    <row r="33" spans="8:8">
      <c r="A33" s="9">
        <v>30.0</v>
      </c>
      <c r="B33" s="6">
        <v>46082.0</v>
      </c>
      <c r="C33" s="7"/>
      <c r="D33" s="7"/>
      <c r="E33" s="7"/>
      <c r="F33" s="7"/>
      <c r="G33" s="7"/>
    </row>
  </sheetData>
  <mergeCells count="2">
    <mergeCell ref="A1:B1"/>
    <mergeCell ref="C1:E1"/>
  </mergeCells>
  <pageMargins left="0.7" right="0.7" top="0.75" bottom="0.75" header="0.3" footer="0.3"/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6"/>
  <sheetViews>
    <sheetView workbookViewId="0">
      <selection activeCell="E20" sqref="E20"/>
    </sheetView>
  </sheetViews>
  <sheetFormatPr defaultRowHeight="14.5" defaultColWidth="10"/>
  <cols>
    <col min="2" max="2" customWidth="1" bestFit="1" width="9.089844" style="0"/>
    <col min="7" max="7" customWidth="1" bestFit="1" width="13.542969" style="0"/>
  </cols>
  <sheetData>
    <row r="1" spans="8:8">
      <c r="A1" s="2" t="s">
        <v>0</v>
      </c>
      <c r="B1" s="2"/>
      <c r="C1" s="10">
        <v>420000.0</v>
      </c>
      <c r="D1" s="11"/>
      <c r="E1" s="12"/>
      <c r="F1" s="3"/>
      <c r="G1" s="4"/>
    </row>
    <row r="2" spans="8:8">
      <c r="A2" s="5" t="s">
        <v>1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5</v>
      </c>
      <c r="G2" s="5" t="s">
        <v>7</v>
      </c>
    </row>
    <row r="3" spans="8:8">
      <c r="A3" s="4">
        <v>1.0</v>
      </c>
      <c r="B3" s="6">
        <v>44941.0</v>
      </c>
      <c r="C3" s="7">
        <v>120000.0</v>
      </c>
      <c r="D3" s="7">
        <f>C1-C3</f>
        <v>300000.0</v>
      </c>
      <c r="E3" s="7">
        <f>D3/24</f>
        <v>12500.0</v>
      </c>
      <c r="F3" s="7">
        <v>24.0</v>
      </c>
      <c r="G3" s="7" t="s">
        <v>9</v>
      </c>
    </row>
    <row r="4" spans="8:8">
      <c r="A4" s="4">
        <v>2.0</v>
      </c>
      <c r="B4" s="6">
        <v>44972.0</v>
      </c>
      <c r="C4" s="7">
        <v>121000.0</v>
      </c>
      <c r="D4" s="7">
        <f>C1-C4</f>
        <v>299000.0</v>
      </c>
      <c r="E4" s="7">
        <f>(D4/24)+41.67</f>
        <v>12500.0033333333</v>
      </c>
      <c r="F4" s="7">
        <v>24.0</v>
      </c>
      <c r="G4" s="7" t="s">
        <v>10</v>
      </c>
    </row>
    <row r="5" spans="8:8">
      <c r="A5" s="4">
        <v>3.0</v>
      </c>
      <c r="B5" s="6">
        <v>45000.0</v>
      </c>
      <c r="C5" s="7">
        <v>120000.0</v>
      </c>
      <c r="D5" s="7">
        <f>C1-C5</f>
        <v>300000.0</v>
      </c>
      <c r="E5" s="7">
        <f>D5/24</f>
        <v>12500.0</v>
      </c>
      <c r="F5" s="7">
        <v>24.0</v>
      </c>
      <c r="G5" s="7" t="s">
        <v>20</v>
      </c>
    </row>
    <row r="6" spans="8:8">
      <c r="A6" s="4">
        <v>4.0</v>
      </c>
      <c r="B6" s="6">
        <v>45031.0</v>
      </c>
      <c r="C6" s="7">
        <v>94000.0</v>
      </c>
      <c r="D6" s="7">
        <f>C1-C6</f>
        <v>326000.0</v>
      </c>
      <c r="E6" s="7">
        <f>(D6/24)+16.67</f>
        <v>13600.0033333333</v>
      </c>
      <c r="F6" s="7">
        <v>24.0</v>
      </c>
      <c r="G6" s="7" t="s">
        <v>11</v>
      </c>
    </row>
    <row r="7" spans="8:8">
      <c r="A7" s="4">
        <v>5.0</v>
      </c>
      <c r="B7" s="6">
        <v>45061.0</v>
      </c>
      <c r="C7" s="7">
        <v>100000.0</v>
      </c>
      <c r="D7" s="7">
        <f>C1-C7</f>
        <v>320000.0</v>
      </c>
      <c r="E7" s="7">
        <f>(D7/24)-33.33</f>
        <v>13300.0033333333</v>
      </c>
      <c r="F7" s="7">
        <v>24.0</v>
      </c>
      <c r="G7" s="7" t="s">
        <v>21</v>
      </c>
    </row>
    <row r="8" spans="8:8">
      <c r="A8" s="4">
        <v>6.0</v>
      </c>
      <c r="B8" s="6">
        <v>45092.0</v>
      </c>
      <c r="C8" s="7">
        <v>96000.0</v>
      </c>
      <c r="D8" s="7">
        <f>C1-C8</f>
        <v>324000.0</v>
      </c>
      <c r="E8" s="7">
        <f>D8/24</f>
        <v>13500.0</v>
      </c>
      <c r="F8" s="7">
        <v>24.0</v>
      </c>
      <c r="G8" s="7" t="s">
        <v>22</v>
      </c>
    </row>
    <row r="9" spans="8:8">
      <c r="A9" s="4">
        <v>7.0</v>
      </c>
      <c r="B9" s="6">
        <v>45122.0</v>
      </c>
      <c r="C9" s="7">
        <v>91000.0</v>
      </c>
      <c r="D9" s="7">
        <f>C1-C9</f>
        <v>329000.0</v>
      </c>
      <c r="E9" s="7">
        <v>13700.0</v>
      </c>
      <c r="F9" s="7">
        <v>24.0</v>
      </c>
      <c r="G9" s="7" t="s">
        <v>23</v>
      </c>
    </row>
    <row r="10" spans="8:8">
      <c r="A10" s="4">
        <v>8.0</v>
      </c>
      <c r="B10" s="6">
        <v>45153.0</v>
      </c>
      <c r="C10" s="7">
        <v>80000.0</v>
      </c>
      <c r="D10" s="7">
        <f>C1-C10</f>
        <v>340000.0</v>
      </c>
      <c r="E10" s="7">
        <f>(D10/24)+33.33</f>
        <v>14199.9966666667</v>
      </c>
      <c r="F10" s="7">
        <v>24.0</v>
      </c>
      <c r="G10" s="7" t="s">
        <v>24</v>
      </c>
    </row>
    <row r="11" spans="8:8">
      <c r="A11" s="4">
        <v>9.0</v>
      </c>
      <c r="B11" s="6">
        <v>45184.0</v>
      </c>
      <c r="C11" s="7">
        <v>75000.0</v>
      </c>
      <c r="D11" s="7">
        <f>C1-C11</f>
        <v>345000.0</v>
      </c>
      <c r="E11" s="7">
        <f>(D11/24)+25</f>
        <v>14400.0</v>
      </c>
      <c r="F11" s="7">
        <v>24.0</v>
      </c>
      <c r="G11" s="7" t="s">
        <v>25</v>
      </c>
    </row>
    <row r="12" spans="8:8">
      <c r="A12" s="4">
        <v>10.0</v>
      </c>
      <c r="B12" s="6">
        <v>45214.0</v>
      </c>
      <c r="C12" s="7">
        <v>68000.0</v>
      </c>
      <c r="D12" s="7">
        <f>C1-C12</f>
        <v>352000.0</v>
      </c>
      <c r="E12" s="7">
        <f>(D12/24)-66.67</f>
        <v>14599.9966666667</v>
      </c>
      <c r="F12" s="7">
        <v>24.0</v>
      </c>
      <c r="G12" s="7" t="s">
        <v>26</v>
      </c>
    </row>
    <row r="13" spans="8:8">
      <c r="A13" s="4">
        <v>11.0</v>
      </c>
      <c r="B13" s="6">
        <v>45245.0</v>
      </c>
      <c r="C13" s="7">
        <v>58000.0</v>
      </c>
      <c r="D13" s="7">
        <f>C1-C13</f>
        <v>362000.0</v>
      </c>
      <c r="E13" s="7">
        <f>(D13/24)+16.67</f>
        <v>15100.0033333333</v>
      </c>
      <c r="F13" s="7">
        <v>24.0</v>
      </c>
      <c r="G13" s="7" t="s">
        <v>18</v>
      </c>
    </row>
    <row r="14" spans="8:8">
      <c r="A14" s="4">
        <v>12.0</v>
      </c>
      <c r="B14" s="6">
        <v>45275.0</v>
      </c>
      <c r="C14" s="7">
        <v>51000.0</v>
      </c>
      <c r="D14" s="7">
        <f>C1-C14</f>
        <v>369000.0</v>
      </c>
      <c r="E14" s="7">
        <f>(D14/24)+25</f>
        <v>15400.0</v>
      </c>
      <c r="F14" s="7">
        <v>24.0</v>
      </c>
      <c r="G14" s="7" t="s">
        <v>27</v>
      </c>
    </row>
    <row r="15" spans="8:8">
      <c r="A15" s="4">
        <v>13.0</v>
      </c>
      <c r="B15" s="6">
        <v>45306.0</v>
      </c>
      <c r="C15" s="7">
        <v>48000.0</v>
      </c>
      <c r="D15" s="7">
        <f>C1-C15</f>
        <v>372000.0</v>
      </c>
      <c r="E15" s="7">
        <f>(D15/24)</f>
        <v>15500.0</v>
      </c>
      <c r="F15" s="7">
        <v>24.0</v>
      </c>
      <c r="G15" s="7" t="s">
        <v>28</v>
      </c>
    </row>
    <row r="16" spans="8:8">
      <c r="A16" s="4">
        <v>14.0</v>
      </c>
      <c r="B16" s="6">
        <v>45337.0</v>
      </c>
      <c r="C16" s="7">
        <v>49000.0</v>
      </c>
      <c r="D16" s="7">
        <f>C1-C16</f>
        <v>371000.0</v>
      </c>
      <c r="E16" s="7">
        <f>(D16/24)+41.67</f>
        <v>15500.0033333333</v>
      </c>
      <c r="F16" s="7">
        <v>24.0</v>
      </c>
      <c r="G16" s="7" t="s">
        <v>29</v>
      </c>
    </row>
    <row r="17" spans="8:8">
      <c r="A17" s="4">
        <v>15.0</v>
      </c>
      <c r="B17" s="6">
        <v>45366.0</v>
      </c>
      <c r="C17" s="7">
        <v>44000.0</v>
      </c>
      <c r="D17" s="7">
        <f>C1-C17</f>
        <v>376000.0</v>
      </c>
      <c r="E17" s="7">
        <f>(D17/24)-66.67</f>
        <v>15599.9966666667</v>
      </c>
      <c r="F17" s="7">
        <v>24.0</v>
      </c>
      <c r="G17" s="7" t="s">
        <v>30</v>
      </c>
    </row>
    <row r="18" spans="8:8">
      <c r="A18" s="4">
        <v>16.0</v>
      </c>
      <c r="B18" s="6">
        <v>45397.0</v>
      </c>
      <c r="C18" s="7">
        <v>45000.0</v>
      </c>
      <c r="D18" s="7">
        <f>C1-C18</f>
        <v>375000.0</v>
      </c>
      <c r="E18" s="7">
        <f>(D18/24)-25</f>
        <v>15600.0</v>
      </c>
      <c r="F18" s="7">
        <v>24.0</v>
      </c>
      <c r="G18" s="7" t="s">
        <v>12</v>
      </c>
    </row>
    <row r="19" spans="8:8">
      <c r="A19" s="4">
        <v>17.0</v>
      </c>
      <c r="B19" s="6">
        <v>45427.0</v>
      </c>
      <c r="C19" s="7">
        <v>37000.0</v>
      </c>
      <c r="D19" s="7">
        <f>C1-C19</f>
        <v>383000.0</v>
      </c>
      <c r="E19" s="7">
        <f>(D19/24)+41.667</f>
        <v>16000.000333333299</v>
      </c>
      <c r="F19" s="7">
        <v>24.0</v>
      </c>
      <c r="G19" s="7" t="s">
        <v>31</v>
      </c>
    </row>
    <row r="20" spans="8:8">
      <c r="A20" s="4">
        <v>18.0</v>
      </c>
      <c r="B20" s="6">
        <v>45458.0</v>
      </c>
      <c r="C20" s="7">
        <v>41000.0</v>
      </c>
      <c r="D20" s="7">
        <f>C1-C20</f>
        <v>379000.0</v>
      </c>
      <c r="E20" s="7">
        <f>(D20/24)+8.33</f>
        <v>15799.9966666667</v>
      </c>
      <c r="F20" s="7">
        <v>24.0</v>
      </c>
      <c r="G20" s="7" t="s">
        <v>32</v>
      </c>
    </row>
    <row r="21" spans="8:8">
      <c r="A21" s="4">
        <v>19.0</v>
      </c>
      <c r="B21" s="6">
        <v>45488.0</v>
      </c>
      <c r="C21" s="7">
        <v>42000.0</v>
      </c>
      <c r="D21" s="7">
        <f>C1-C21</f>
        <v>378000.0</v>
      </c>
      <c r="E21" s="7">
        <f>(D21/24)-50</f>
        <v>15700.0</v>
      </c>
      <c r="F21" s="7">
        <v>24.0</v>
      </c>
      <c r="G21" s="7" t="s">
        <v>33</v>
      </c>
    </row>
    <row r="22" spans="8:8">
      <c r="A22" s="4">
        <v>20.0</v>
      </c>
      <c r="B22" s="6">
        <v>45519.0</v>
      </c>
      <c r="C22" s="7">
        <v>36000.0</v>
      </c>
      <c r="D22" s="7">
        <f>C1-C22</f>
        <v>384000.0</v>
      </c>
      <c r="E22" s="7">
        <f>(D22/24)</f>
        <v>16000.0</v>
      </c>
      <c r="F22" s="7">
        <v>24.0</v>
      </c>
      <c r="G22" s="7" t="s">
        <v>34</v>
      </c>
    </row>
    <row r="23" spans="8:8">
      <c r="A23" s="4">
        <v>21.0</v>
      </c>
      <c r="B23" s="6">
        <v>45550.0</v>
      </c>
      <c r="C23" s="8"/>
      <c r="D23" s="7"/>
      <c r="E23" s="7"/>
      <c r="F23" s="7"/>
      <c r="G23" s="7" t="s">
        <v>35</v>
      </c>
    </row>
    <row r="24" spans="8:8">
      <c r="A24" s="4">
        <v>22.0</v>
      </c>
      <c r="B24" s="6">
        <v>45580.0</v>
      </c>
      <c r="C24" s="7"/>
      <c r="D24" s="7"/>
      <c r="E24" s="7"/>
      <c r="F24" s="7"/>
      <c r="G24" s="7" t="s">
        <v>16</v>
      </c>
    </row>
    <row r="25" spans="8:8">
      <c r="A25" s="4">
        <v>23.0</v>
      </c>
      <c r="B25" s="6">
        <v>45611.0</v>
      </c>
      <c r="C25" s="7"/>
      <c r="D25" s="7"/>
      <c r="E25" s="7"/>
      <c r="F25" s="7"/>
      <c r="G25" s="7" t="s">
        <v>36</v>
      </c>
    </row>
    <row r="26" spans="8:8">
      <c r="A26" s="4">
        <v>24.0</v>
      </c>
      <c r="B26" s="6">
        <v>45641.0</v>
      </c>
      <c r="C26" s="7"/>
      <c r="D26" s="7"/>
      <c r="E26" s="7"/>
      <c r="F26" s="7"/>
      <c r="G26" s="7" t="s">
        <v>37</v>
      </c>
    </row>
  </sheetData>
  <mergeCells count="2">
    <mergeCell ref="A1:B1"/>
    <mergeCell ref="C1:E1"/>
  </mergeCells>
  <pageMargins left="0.7" right="0.7" top="0.75" bottom="0.75" header="0.3" footer="0.3"/>
  <legacy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6"/>
  <sheetViews>
    <sheetView workbookViewId="0">
      <selection activeCell="I6" sqref="I6"/>
    </sheetView>
  </sheetViews>
  <sheetFormatPr defaultRowHeight="14.5" defaultColWidth="10"/>
  <cols>
    <col min="2" max="2" customWidth="1" bestFit="1" width="9.089844" style="0"/>
    <col min="7" max="7" customWidth="1" bestFit="1" width="13.542969" style="0"/>
  </cols>
  <sheetData>
    <row r="1" spans="8:8">
      <c r="A1" s="2" t="s">
        <v>0</v>
      </c>
      <c r="B1" s="2"/>
      <c r="C1" s="10">
        <v>400000.0</v>
      </c>
      <c r="D1" s="11"/>
      <c r="E1" s="12"/>
      <c r="F1" s="3"/>
      <c r="G1" s="4"/>
    </row>
    <row r="2" spans="8:8">
      <c r="A2" s="5" t="s">
        <v>1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5</v>
      </c>
      <c r="G2" s="5" t="s">
        <v>7</v>
      </c>
    </row>
    <row r="3" spans="8:8">
      <c r="A3" s="4">
        <v>1.0</v>
      </c>
      <c r="B3" s="6">
        <v>44941.0</v>
      </c>
      <c r="C3" s="7">
        <v>120000.0</v>
      </c>
      <c r="D3" s="7">
        <f>C1-C3</f>
        <v>280000.0</v>
      </c>
      <c r="E3" s="7">
        <f>D3/24</f>
        <v>11666.666666666666</v>
      </c>
      <c r="F3" s="7">
        <v>24.0</v>
      </c>
      <c r="G3" s="7" t="s">
        <v>9</v>
      </c>
    </row>
    <row r="4" spans="8:8">
      <c r="A4" s="4">
        <v>2.0</v>
      </c>
      <c r="B4" s="6">
        <v>44972.0</v>
      </c>
      <c r="C4" s="7">
        <v>121000.0</v>
      </c>
      <c r="D4" s="7">
        <f>C1-C4</f>
        <v>279000.0</v>
      </c>
      <c r="E4" s="7">
        <f>(D4/24)+41.67</f>
        <v>11666.67</v>
      </c>
      <c r="F4" s="7">
        <v>24.0</v>
      </c>
      <c r="G4" s="7" t="s">
        <v>10</v>
      </c>
    </row>
    <row r="5" spans="8:8">
      <c r="A5" s="4">
        <v>3.0</v>
      </c>
      <c r="B5" s="6">
        <v>45000.0</v>
      </c>
      <c r="C5" s="7">
        <v>120000.0</v>
      </c>
      <c r="D5" s="7">
        <f>C1-C5</f>
        <v>280000.0</v>
      </c>
      <c r="E5" s="7">
        <f>D5/24</f>
        <v>11666.666666666666</v>
      </c>
      <c r="F5" s="7">
        <v>24.0</v>
      </c>
      <c r="G5" s="7" t="s">
        <v>20</v>
      </c>
    </row>
    <row r="6" spans="8:8">
      <c r="A6" s="4">
        <v>4.0</v>
      </c>
      <c r="B6" s="6">
        <v>45031.0</v>
      </c>
      <c r="C6" s="7">
        <v>94000.0</v>
      </c>
      <c r="D6" s="7">
        <f>C1-C6</f>
        <v>306000.0</v>
      </c>
      <c r="E6" s="7">
        <f>(D6/24)+16.67</f>
        <v>12766.67</v>
      </c>
      <c r="F6" s="7">
        <v>24.0</v>
      </c>
      <c r="G6" s="7" t="s">
        <v>11</v>
      </c>
    </row>
    <row r="7" spans="8:8">
      <c r="A7" s="4">
        <v>5.0</v>
      </c>
      <c r="B7" s="6">
        <v>45061.0</v>
      </c>
      <c r="C7" s="7">
        <v>100000.0</v>
      </c>
      <c r="D7" s="7">
        <f>C1-C7</f>
        <v>300000.0</v>
      </c>
      <c r="E7" s="7">
        <f>(D7/24)-33.33</f>
        <v>12466.67</v>
      </c>
      <c r="F7" s="7">
        <v>24.0</v>
      </c>
      <c r="G7" s="7" t="s">
        <v>21</v>
      </c>
    </row>
    <row r="8" spans="8:8">
      <c r="A8" s="4">
        <v>6.0</v>
      </c>
      <c r="B8" s="6">
        <v>45092.0</v>
      </c>
      <c r="C8" s="7">
        <v>96000.0</v>
      </c>
      <c r="D8" s="7">
        <f>C1-C8</f>
        <v>304000.0</v>
      </c>
      <c r="E8" s="7">
        <f>D8/24</f>
        <v>12666.666666666666</v>
      </c>
      <c r="F8" s="7">
        <v>24.0</v>
      </c>
      <c r="G8" s="7" t="s">
        <v>22</v>
      </c>
    </row>
    <row r="9" spans="8:8">
      <c r="A9" s="4">
        <v>7.0</v>
      </c>
      <c r="B9" s="6">
        <v>45122.0</v>
      </c>
      <c r="C9" s="7">
        <v>91000.0</v>
      </c>
      <c r="D9" s="7">
        <f>C1-C9</f>
        <v>309000.0</v>
      </c>
      <c r="E9" s="7">
        <v>13700.0</v>
      </c>
      <c r="F9" s="7">
        <v>24.0</v>
      </c>
      <c r="G9" s="7" t="s">
        <v>23</v>
      </c>
    </row>
    <row r="10" spans="8:8">
      <c r="A10" s="4">
        <v>8.0</v>
      </c>
      <c r="B10" s="6">
        <v>45153.0</v>
      </c>
      <c r="C10" s="7">
        <v>80000.0</v>
      </c>
      <c r="D10" s="7">
        <f>C1-C10</f>
        <v>320000.0</v>
      </c>
      <c r="E10" s="7">
        <f>(D10/24)+33.33</f>
        <v>13366.6633333333</v>
      </c>
      <c r="F10" s="7">
        <v>24.0</v>
      </c>
      <c r="G10" s="7" t="s">
        <v>24</v>
      </c>
    </row>
    <row r="11" spans="8:8">
      <c r="A11" s="4">
        <v>9.0</v>
      </c>
      <c r="B11" s="6">
        <v>45184.0</v>
      </c>
      <c r="C11" s="7">
        <v>75000.0</v>
      </c>
      <c r="D11" s="7">
        <f>C1-C11</f>
        <v>325000.0</v>
      </c>
      <c r="E11" s="7">
        <f>(D11/24)+25</f>
        <v>13566.6666666667</v>
      </c>
      <c r="F11" s="7">
        <v>24.0</v>
      </c>
      <c r="G11" s="7" t="s">
        <v>25</v>
      </c>
    </row>
    <row r="12" spans="8:8">
      <c r="A12" s="4">
        <v>10.0</v>
      </c>
      <c r="B12" s="6">
        <v>45214.0</v>
      </c>
      <c r="C12" s="7">
        <v>68000.0</v>
      </c>
      <c r="D12" s="7">
        <f>C1-C12</f>
        <v>332000.0</v>
      </c>
      <c r="E12" s="7">
        <f>(D12/24)-66.67</f>
        <v>13766.6633333333</v>
      </c>
      <c r="F12" s="7">
        <v>24.0</v>
      </c>
      <c r="G12" s="7" t="s">
        <v>26</v>
      </c>
    </row>
    <row r="13" spans="8:8">
      <c r="A13" s="4">
        <v>11.0</v>
      </c>
      <c r="B13" s="6">
        <v>45245.0</v>
      </c>
      <c r="C13" s="7">
        <v>58000.0</v>
      </c>
      <c r="D13" s="7">
        <f>C1-C13</f>
        <v>342000.0</v>
      </c>
      <c r="E13" s="7">
        <f>(D13/24)+16.67</f>
        <v>14266.67</v>
      </c>
      <c r="F13" s="7">
        <v>24.0</v>
      </c>
      <c r="G13" s="7" t="s">
        <v>18</v>
      </c>
    </row>
    <row r="14" spans="8:8">
      <c r="A14" s="4">
        <v>12.0</v>
      </c>
      <c r="B14" s="6">
        <v>45275.0</v>
      </c>
      <c r="C14" s="7">
        <v>51000.0</v>
      </c>
      <c r="D14" s="7">
        <f>C1-C14</f>
        <v>349000.0</v>
      </c>
      <c r="E14" s="7">
        <f>(D14/24)+25</f>
        <v>14566.6666666667</v>
      </c>
      <c r="F14" s="7">
        <v>24.0</v>
      </c>
      <c r="G14" s="7" t="s">
        <v>27</v>
      </c>
    </row>
    <row r="15" spans="8:8">
      <c r="A15" s="4">
        <v>13.0</v>
      </c>
      <c r="B15" s="6">
        <v>45306.0</v>
      </c>
      <c r="C15" s="7">
        <v>48000.0</v>
      </c>
      <c r="D15" s="7">
        <f>C1-C15</f>
        <v>352000.0</v>
      </c>
      <c r="E15" s="7">
        <f>(D15/24)</f>
        <v>14666.666666666666</v>
      </c>
      <c r="F15" s="7">
        <v>24.0</v>
      </c>
      <c r="G15" s="7" t="s">
        <v>28</v>
      </c>
    </row>
    <row r="16" spans="8:8">
      <c r="A16" s="4">
        <v>14.0</v>
      </c>
      <c r="B16" s="6">
        <v>45337.0</v>
      </c>
      <c r="C16" s="7">
        <v>49000.0</v>
      </c>
      <c r="D16" s="7">
        <f>C1-C16</f>
        <v>351000.0</v>
      </c>
      <c r="E16" s="7">
        <f>(D16/24)+41.67</f>
        <v>14666.67</v>
      </c>
      <c r="F16" s="7">
        <v>24.0</v>
      </c>
      <c r="G16" s="7" t="s">
        <v>29</v>
      </c>
    </row>
    <row r="17" spans="8:8">
      <c r="A17" s="4">
        <v>15.0</v>
      </c>
      <c r="B17" s="6">
        <v>45366.0</v>
      </c>
      <c r="C17" s="7">
        <v>44000.0</v>
      </c>
      <c r="D17" s="7">
        <f>C1-C17</f>
        <v>356000.0</v>
      </c>
      <c r="E17" s="7">
        <f>(D17/24)-66.67</f>
        <v>14766.6633333333</v>
      </c>
      <c r="F17" s="7">
        <v>24.0</v>
      </c>
      <c r="G17" s="7" t="s">
        <v>30</v>
      </c>
    </row>
    <row r="18" spans="8:8">
      <c r="A18" s="4">
        <v>16.0</v>
      </c>
      <c r="B18" s="6">
        <v>45397.0</v>
      </c>
      <c r="C18" s="7">
        <v>45000.0</v>
      </c>
      <c r="D18" s="7">
        <f>C1-C18</f>
        <v>355000.0</v>
      </c>
      <c r="E18" s="7">
        <f>(D18/24)-25</f>
        <v>14766.6666666667</v>
      </c>
      <c r="F18" s="7">
        <v>24.0</v>
      </c>
      <c r="G18" s="7" t="s">
        <v>12</v>
      </c>
    </row>
    <row r="19" spans="8:8">
      <c r="A19" s="4">
        <v>17.0</v>
      </c>
      <c r="B19" s="6">
        <v>45427.0</v>
      </c>
      <c r="C19" s="7">
        <v>37000.0</v>
      </c>
      <c r="D19" s="7">
        <f>C1-C19</f>
        <v>363000.0</v>
      </c>
      <c r="E19" s="7">
        <f>(D19/24)+41.667</f>
        <v>15166.667</v>
      </c>
      <c r="F19" s="7">
        <v>24.0</v>
      </c>
      <c r="G19" s="7" t="s">
        <v>31</v>
      </c>
    </row>
    <row r="20" spans="8:8">
      <c r="A20" s="4">
        <v>18.0</v>
      </c>
      <c r="B20" s="6">
        <v>45458.0</v>
      </c>
      <c r="C20" s="7">
        <v>41000.0</v>
      </c>
      <c r="D20" s="7">
        <f>C1-C20</f>
        <v>359000.0</v>
      </c>
      <c r="E20" s="7">
        <f>(D20/24)+8.33</f>
        <v>14966.6633333333</v>
      </c>
      <c r="F20" s="7">
        <v>24.0</v>
      </c>
      <c r="G20" s="7" t="s">
        <v>32</v>
      </c>
    </row>
    <row r="21" spans="8:8">
      <c r="A21" s="4">
        <v>19.0</v>
      </c>
      <c r="B21" s="6">
        <v>45488.0</v>
      </c>
      <c r="C21" s="7">
        <v>42000.0</v>
      </c>
      <c r="D21" s="7">
        <f>C1-C21</f>
        <v>358000.0</v>
      </c>
      <c r="E21" s="7">
        <f>(D21/24)-50</f>
        <v>14866.6666666667</v>
      </c>
      <c r="F21" s="7">
        <v>24.0</v>
      </c>
      <c r="G21" s="7" t="s">
        <v>33</v>
      </c>
    </row>
    <row r="22" spans="8:8">
      <c r="A22" s="4">
        <v>20.0</v>
      </c>
      <c r="B22" s="6">
        <v>45519.0</v>
      </c>
      <c r="C22" s="7">
        <v>36000.0</v>
      </c>
      <c r="D22" s="7">
        <f>C1-C22</f>
        <v>364000.0</v>
      </c>
      <c r="E22" s="7">
        <f>(D22/24)</f>
        <v>15166.666666666666</v>
      </c>
      <c r="F22" s="7">
        <v>24.0</v>
      </c>
      <c r="G22" s="7" t="s">
        <v>34</v>
      </c>
    </row>
    <row r="23" spans="8:8">
      <c r="A23" s="4">
        <v>21.0</v>
      </c>
      <c r="B23" s="6">
        <v>45550.0</v>
      </c>
      <c r="C23" s="8"/>
      <c r="D23" s="7"/>
      <c r="E23" s="7"/>
      <c r="F23" s="7"/>
      <c r="G23" s="7" t="s">
        <v>35</v>
      </c>
    </row>
    <row r="24" spans="8:8">
      <c r="A24" s="4">
        <v>22.0</v>
      </c>
      <c r="B24" s="6">
        <v>45580.0</v>
      </c>
      <c r="C24" s="7"/>
      <c r="D24" s="7"/>
      <c r="E24" s="7"/>
      <c r="F24" s="7"/>
      <c r="G24" s="7" t="s">
        <v>16</v>
      </c>
    </row>
    <row r="25" spans="8:8">
      <c r="A25" s="4">
        <v>23.0</v>
      </c>
      <c r="B25" s="6">
        <v>45611.0</v>
      </c>
      <c r="C25" s="7"/>
      <c r="D25" s="7"/>
      <c r="E25" s="7"/>
      <c r="F25" s="7"/>
      <c r="G25" s="7" t="s">
        <v>36</v>
      </c>
    </row>
    <row r="26" spans="8:8">
      <c r="A26" s="4">
        <v>24.0</v>
      </c>
      <c r="B26" s="6">
        <v>45641.0</v>
      </c>
      <c r="C26" s="7"/>
      <c r="D26" s="7"/>
      <c r="E26" s="7"/>
      <c r="F26" s="7"/>
      <c r="G26" s="7" t="s">
        <v>37</v>
      </c>
    </row>
  </sheetData>
  <mergeCells count="2">
    <mergeCell ref="A1:B1"/>
    <mergeCell ref="C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Senthilkumar Arjunan</dc:creator>
  <cp:lastModifiedBy>Senthilkumar Arjunan</cp:lastModifiedBy>
  <dcterms:created xsi:type="dcterms:W3CDTF">2025-04-30T23:19:31Z</dcterms:created>
  <dcterms:modified xsi:type="dcterms:W3CDTF">2025-05-19T17:46:18Z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7e0f7feb376c4fa695fa8f46b69523fa</vt:lpwstr>
  </property>
</Properties>
</file>