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its_Proj_1\"/>
    </mc:Choice>
  </mc:AlternateContent>
  <xr:revisionPtr revIDLastSave="0" documentId="13_ncr:1_{C861AA48-FA48-4998-9D83-EC5767A9A1AE}" xr6:coauthVersionLast="47" xr6:coauthVersionMax="47" xr10:uidLastSave="{00000000-0000-0000-0000-000000000000}"/>
  <bookViews>
    <workbookView xWindow="-110" yWindow="-110" windowWidth="19420" windowHeight="11500" activeTab="3" xr2:uid="{0E6AE486-E611-44E3-A7EB-2EE0E7972756}"/>
  </bookViews>
  <sheets>
    <sheet name="5.0 Lakh" sheetId="4" r:id="rId1"/>
    <sheet name="5.3Lakh" sheetId="1" r:id="rId2"/>
    <sheet name="4.2Lakh" sheetId="2" r:id="rId3"/>
    <sheet name="4.0 Lak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D5" i="4"/>
  <c r="D4" i="4"/>
  <c r="F4" i="4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D8" i="3"/>
  <c r="E8" i="3" s="1"/>
  <c r="D7" i="3"/>
  <c r="E7" i="3" s="1"/>
  <c r="D6" i="3"/>
  <c r="E6" i="3" s="1"/>
  <c r="D5" i="3"/>
  <c r="E5" i="3" s="1"/>
  <c r="E4" i="3"/>
  <c r="D4" i="3"/>
  <c r="D3" i="3"/>
  <c r="E3" i="3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D8" i="2"/>
  <c r="E8" i="2" s="1"/>
  <c r="D7" i="2"/>
  <c r="E7" i="2" s="1"/>
  <c r="E6" i="2"/>
  <c r="D6" i="2"/>
  <c r="D5" i="2"/>
  <c r="E5" i="2" s="1"/>
  <c r="D4" i="2"/>
  <c r="E4" i="2" s="1"/>
  <c r="D3" i="2"/>
  <c r="E3" i="2" s="1"/>
  <c r="C15" i="1"/>
  <c r="F14" i="1"/>
  <c r="D14" i="1"/>
  <c r="D13" i="1"/>
  <c r="F13" i="1" s="1"/>
  <c r="D12" i="1"/>
  <c r="F12" i="1" s="1"/>
  <c r="D11" i="1"/>
  <c r="F11" i="1" s="1"/>
  <c r="D10" i="1"/>
  <c r="F10" i="1" s="1"/>
  <c r="D9" i="1"/>
  <c r="F9" i="1" s="1"/>
  <c r="F8" i="1"/>
  <c r="D8" i="1"/>
  <c r="D7" i="1"/>
  <c r="F7" i="1" s="1"/>
  <c r="D6" i="1"/>
  <c r="F6" i="1" s="1"/>
  <c r="D5" i="1"/>
  <c r="F5" i="1" s="1"/>
  <c r="D4" i="1"/>
  <c r="D3" i="1"/>
  <c r="F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Arjunan, Senthilkumar</author>
    <author>Senthilkumar Arjunan</author>
  </authors>
  <commentList>
    <comment ref="F5" authorId="0" shapeId="0" xr:uid="{49A17EAD-8B33-4FD7-A993-AA9AE0FD48E2}">
      <text>
        <r>
          <rPr>
            <b/>
            <sz val="9"/>
            <color indexed="81"/>
            <rFont val="Tahoma"/>
            <charset val="1"/>
          </rPr>
          <t>Collected Extra - 66.66
Amount in Box - 2000</t>
        </r>
      </text>
    </comment>
    <comment ref="F6" authorId="0" shapeId="0" xr:uid="{2329F558-6437-410B-83DD-32408539BA0F}">
      <text>
        <r>
          <rPr>
            <b/>
            <sz val="9"/>
            <color indexed="81"/>
            <rFont val="Tahoma"/>
            <charset val="1"/>
          </rPr>
          <t>Collected Extra - 0
Amount in Box - 2000</t>
        </r>
      </text>
    </comment>
    <comment ref="F7" authorId="0" shapeId="0" xr:uid="{D601FFDC-398F-4756-8CD5-B84C457B6E5A}">
      <text>
        <r>
          <rPr>
            <b/>
            <sz val="9"/>
            <color indexed="81"/>
            <rFont val="Tahoma"/>
            <charset val="1"/>
          </rPr>
          <t>Collected Extra - 0
Amount in Box - 2000</t>
        </r>
      </text>
    </comment>
    <comment ref="F8" authorId="0" shapeId="0" xr:uid="{475E026F-76D4-4BA9-AA74-7C7415D7E1E9}">
      <text>
        <r>
          <rPr>
            <b/>
            <sz val="9"/>
            <color indexed="81"/>
            <rFont val="Tahoma"/>
            <charset val="1"/>
          </rPr>
          <t>Adjusted Amount - 33.33
Amount in Box - 1000</t>
        </r>
      </text>
    </comment>
    <comment ref="F9" authorId="1" shapeId="0" xr:uid="{9C2E961C-D1EF-49FA-B43B-8D041D644836}">
      <text>
        <r>
          <rPr>
            <b/>
            <sz val="9"/>
            <color indexed="81"/>
            <rFont val="Tahoma"/>
            <charset val="1"/>
          </rPr>
          <t>Adjusted Amount - 0
Amount in Box - 1000</t>
        </r>
      </text>
    </comment>
    <comment ref="F10" authorId="1" shapeId="0" xr:uid="{9AF01E8F-4179-46F4-B6DC-169F823C5D62}">
      <text>
        <r>
          <rPr>
            <b/>
            <sz val="9"/>
            <color indexed="81"/>
            <rFont val="Tahoma"/>
            <charset val="1"/>
          </rPr>
          <t>Adjusted Amount - 0
Amount in Box - 1000</t>
        </r>
      </text>
    </comment>
    <comment ref="F11" authorId="1" shapeId="0" xr:uid="{7356ED91-6A04-46C4-85FD-801B51241ACC}">
      <text>
        <r>
          <rPr>
            <b/>
            <sz val="9"/>
            <color indexed="81"/>
            <rFont val="Tahoma"/>
            <charset val="1"/>
          </rPr>
          <t>Collected Extra -0
Amount in Box - 1000</t>
        </r>
      </text>
    </comment>
    <comment ref="F12" authorId="1" shapeId="0" xr:uid="{358E180B-5D99-4A9B-926A-928F4C6CF965}">
      <text>
        <r>
          <rPr>
            <b/>
            <sz val="9"/>
            <color indexed="81"/>
            <rFont val="Tahoma"/>
            <family val="2"/>
          </rPr>
          <t>Collected Extra - 66.667
Amount in Box - 1000 + 2000</t>
        </r>
      </text>
    </comment>
    <comment ref="F14" authorId="1" shapeId="0" xr:uid="{1B165F32-6E97-4352-B2C7-7494C492F02F}">
      <text>
        <r>
          <rPr>
            <b/>
            <sz val="9"/>
            <color indexed="81"/>
            <rFont val="Tahoma"/>
            <charset val="1"/>
          </rPr>
          <t>Adjusted Amount - 66.66
Amount in Box - 0</t>
        </r>
      </text>
    </comment>
    <comment ref="F15" authorId="1" shapeId="0" xr:uid="{BB5FE917-71FA-4355-914D-D0470A658DDF}">
      <text>
        <r>
          <rPr>
            <b/>
            <sz val="9"/>
            <color indexed="81"/>
            <rFont val="Tahoma"/>
            <charset val="1"/>
          </rPr>
          <t>Collected Extra - 33.33
Amount in Box - 1000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Arjunan, Senthilkumar</author>
    <author>Senthilkumar Arjunan</author>
  </authors>
  <commentList>
    <comment ref="F4" authorId="0" shapeId="0" xr:uid="{F0B4A798-E257-4185-866B-54F5F21F894F}">
      <text>
        <r>
          <rPr>
            <b/>
            <sz val="9"/>
            <color indexed="81"/>
            <rFont val="Tahoma"/>
            <charset val="1"/>
          </rPr>
          <t>Collected Extra - 66.66
Amount in Box - 2000</t>
        </r>
      </text>
    </comment>
    <comment ref="F5" authorId="0" shapeId="0" xr:uid="{7DBBB40E-4DA7-4955-849F-21F3568E5D3D}">
      <text>
        <r>
          <rPr>
            <b/>
            <sz val="9"/>
            <color indexed="81"/>
            <rFont val="Tahoma"/>
            <charset val="1"/>
          </rPr>
          <t>Collected Extra - 0
Amount in Box - 2000</t>
        </r>
      </text>
    </comment>
    <comment ref="F6" authorId="0" shapeId="0" xr:uid="{A5B6C743-612E-42A5-9D2D-2EF30DF8CB95}">
      <text>
        <r>
          <rPr>
            <b/>
            <sz val="9"/>
            <color indexed="81"/>
            <rFont val="Tahoma"/>
            <charset val="1"/>
          </rPr>
          <t>Collected Extra - 0
Amount in Box - 2000</t>
        </r>
      </text>
    </comment>
    <comment ref="F7" authorId="0" shapeId="0" xr:uid="{EB6AC794-A16B-46A1-A649-895EF1D3A162}">
      <text>
        <r>
          <rPr>
            <b/>
            <sz val="9"/>
            <color indexed="81"/>
            <rFont val="Tahoma"/>
            <charset val="1"/>
          </rPr>
          <t>Adjusted Amount - 33.33
Amount in Box - 1000</t>
        </r>
      </text>
    </comment>
    <comment ref="F8" authorId="1" shapeId="0" xr:uid="{13BA711F-4954-4292-A89F-C42EDACA0C3D}">
      <text>
        <r>
          <rPr>
            <b/>
            <sz val="9"/>
            <color indexed="81"/>
            <rFont val="Tahoma"/>
            <charset val="1"/>
          </rPr>
          <t>Adjusted Amount - 0
Amount in Box - 1000</t>
        </r>
      </text>
    </comment>
    <comment ref="F9" authorId="1" shapeId="0" xr:uid="{A43EBB5C-7AA7-45E9-938D-B3D3DA0E13D6}">
      <text>
        <r>
          <rPr>
            <b/>
            <sz val="9"/>
            <color indexed="81"/>
            <rFont val="Tahoma"/>
            <charset val="1"/>
          </rPr>
          <t>Adjusted Amount - 0
Amount in Box - 1000</t>
        </r>
      </text>
    </comment>
    <comment ref="F10" authorId="1" shapeId="0" xr:uid="{A91EC00F-B863-4422-8FA0-E1495BC8FEB8}">
      <text>
        <r>
          <rPr>
            <b/>
            <sz val="9"/>
            <color indexed="81"/>
            <rFont val="Tahoma"/>
            <charset val="1"/>
          </rPr>
          <t>Collected Extra -0
Amount in Box - 1000</t>
        </r>
      </text>
    </comment>
    <comment ref="F11" authorId="1" shapeId="0" xr:uid="{71129F95-452F-4C5E-A079-8323D50035D5}">
      <text>
        <r>
          <rPr>
            <b/>
            <sz val="9"/>
            <color indexed="81"/>
            <rFont val="Tahoma"/>
            <family val="2"/>
          </rPr>
          <t>Collected Extra - 66.667
Amount in Box - 1000 + 2000</t>
        </r>
      </text>
    </comment>
    <comment ref="F13" authorId="1" shapeId="0" xr:uid="{37225BE9-73D4-4875-8AA3-57F97AE6743C}">
      <text>
        <r>
          <rPr>
            <b/>
            <sz val="9"/>
            <color indexed="81"/>
            <rFont val="Tahoma"/>
            <charset val="1"/>
          </rPr>
          <t>Adjusted Amount - 66.66
Amount in Box - 0</t>
        </r>
      </text>
    </comment>
    <comment ref="F14" authorId="1" shapeId="0" xr:uid="{7182BA77-C683-47CD-8224-42706412D47A}">
      <text>
        <r>
          <rPr>
            <b/>
            <sz val="9"/>
            <color indexed="81"/>
            <rFont val="Tahoma"/>
            <charset val="1"/>
          </rPr>
          <t>Collected Extra - 33.33
Amount in Box - 1000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Arjunan, Senthilkumar</author>
    <author>Senthilkumar Arjunan</author>
  </authors>
  <commentList>
    <comment ref="E4" authorId="0" shapeId="0" xr:uid="{5DAFDA56-4512-43C0-AD83-CDA8E110F27C}">
      <text>
        <r>
          <rPr>
            <b/>
            <sz val="9"/>
            <color indexed="81"/>
            <rFont val="Tahoma"/>
            <family val="2"/>
          </rPr>
          <t>Collected Extra - 41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Amount in Box - 1000</t>
        </r>
      </text>
    </comment>
    <comment ref="E6" authorId="0" shapeId="0" xr:uid="{F33A062A-D491-4E3D-BEA1-CA1759E21C9B}">
      <text>
        <r>
          <rPr>
            <b/>
            <sz val="9"/>
            <color indexed="81"/>
            <rFont val="Tahoma"/>
            <family val="2"/>
          </rPr>
          <t>Collected Extra - 16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Amount in Box - 1000 + 400</t>
        </r>
      </text>
    </comment>
    <comment ref="E7" authorId="0" shapeId="0" xr:uid="{B5126D37-D3A8-457A-B402-907E00D71C91}">
      <text>
        <r>
          <rPr>
            <b/>
            <sz val="9"/>
            <color indexed="81"/>
            <rFont val="Tahoma"/>
            <family val="2"/>
          </rPr>
          <t>Adjusted amount- 33.33
Amount in Box - 600</t>
        </r>
      </text>
    </comment>
    <comment ref="E9" authorId="0" shapeId="0" xr:uid="{15E287F8-CB17-4796-A196-69A69AF8996C}">
      <text>
        <r>
          <rPr>
            <b/>
            <sz val="9"/>
            <color indexed="81"/>
            <rFont val="Tahoma"/>
            <family val="2"/>
          </rPr>
          <t>Adjusted amount- 8.33
Amount in Box - 400</t>
        </r>
      </text>
    </comment>
    <comment ref="E10" authorId="0" shapeId="0" xr:uid="{6D31B33E-6359-4BB6-BBA4-4940F442353E}">
      <text>
        <r>
          <rPr>
            <b/>
            <sz val="9"/>
            <color indexed="81"/>
            <rFont val="Tahoma"/>
            <family val="2"/>
          </rPr>
          <t>Collected Extra - 33.33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Amount in Box - 400 + 800</t>
        </r>
      </text>
    </comment>
    <comment ref="E11" authorId="0" shapeId="0" xr:uid="{69891B4E-3E15-4FBE-976F-BBC1CB003ABD}">
      <text>
        <r>
          <rPr>
            <b/>
            <sz val="9"/>
            <color indexed="81"/>
            <rFont val="Tahoma"/>
            <charset val="1"/>
          </rPr>
          <t>Collected Extra - 25
Amount in Box - 400 + 800 + 600</t>
        </r>
      </text>
    </comment>
    <comment ref="E12" authorId="0" shapeId="0" xr:uid="{AFBDA370-FCA6-4F5F-900A-687F930AD8BC}">
      <text>
        <r>
          <rPr>
            <b/>
            <sz val="9"/>
            <color indexed="81"/>
            <rFont val="Tahoma"/>
            <charset val="1"/>
          </rPr>
          <t>Adjusted amount- 66.66
Amount in Box - 200</t>
        </r>
      </text>
    </comment>
    <comment ref="E13" authorId="0" shapeId="0" xr:uid="{8DB2342A-B581-45BD-AA75-59D95D97A33A}">
      <text>
        <r>
          <rPr>
            <b/>
            <sz val="9"/>
            <color indexed="81"/>
            <rFont val="Tahoma"/>
            <charset val="1"/>
          </rPr>
          <t>Collected Extra - 16.66
Amount in Box - 200 + 400</t>
        </r>
      </text>
    </comment>
    <comment ref="E14" authorId="0" shapeId="0" xr:uid="{6633E427-B692-40C7-98C6-9CC1EFA19627}">
      <text>
        <r>
          <rPr>
            <b/>
            <sz val="9"/>
            <color indexed="81"/>
            <rFont val="Tahoma"/>
            <family val="2"/>
          </rPr>
          <t>Collected Extra - 25
Amount in Box - 600+600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1" shapeId="0" xr:uid="{53728EC6-B873-4D73-8955-2D7081B90D50}">
      <text>
        <r>
          <rPr>
            <b/>
            <sz val="9"/>
            <color indexed="81"/>
            <rFont val="Tahoma"/>
            <charset val="1"/>
          </rPr>
          <t xml:space="preserve">Collected Extra - 41.667
Amount in Box - 600+600+1000
</t>
        </r>
      </text>
    </comment>
    <comment ref="E17" authorId="1" shapeId="0" xr:uid="{AD4A7430-CF14-4EEC-81F6-56AFA905E3AF}">
      <text>
        <r>
          <rPr>
            <b/>
            <sz val="9"/>
            <color indexed="81"/>
            <rFont val="Tahoma"/>
            <charset val="1"/>
          </rPr>
          <t>Adjusted amount- 66.66
Amount in Box - 600</t>
        </r>
      </text>
    </comment>
    <comment ref="E18" authorId="1" shapeId="0" xr:uid="{4615C0BA-151E-4236-99CD-8884B3C79128}">
      <text>
        <r>
          <rPr>
            <b/>
            <sz val="9"/>
            <color indexed="81"/>
            <rFont val="Tahoma"/>
            <charset val="1"/>
          </rPr>
          <t>Adjusted amount - 25
Amount in Box - 0</t>
        </r>
      </text>
    </comment>
    <comment ref="E19" authorId="1" shapeId="0" xr:uid="{88BD0880-0BEB-470A-92A8-534FB746761B}">
      <text>
        <r>
          <rPr>
            <b/>
            <sz val="9"/>
            <color indexed="81"/>
            <rFont val="Tahoma"/>
            <charset val="1"/>
          </rPr>
          <t>Adjusted amount - 41.66
Amount in Box - 1000</t>
        </r>
      </text>
    </comment>
    <comment ref="E20" authorId="1" shapeId="0" xr:uid="{12482741-5504-4301-B5AA-686B6EE7EE77}">
      <text>
        <r>
          <rPr>
            <b/>
            <sz val="9"/>
            <color indexed="81"/>
            <rFont val="Tahoma"/>
            <charset val="1"/>
          </rPr>
          <t>Adjusted amount - 8.33
Amount in Box - 1200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Arjunan, Senthilkumar</author>
    <author>Senthilkumar Arjunan</author>
  </authors>
  <commentList>
    <comment ref="E4" authorId="0" shapeId="0" xr:uid="{75C17967-AD14-4C12-BB9F-D443F39C3748}">
      <text>
        <r>
          <rPr>
            <b/>
            <sz val="9"/>
            <color indexed="81"/>
            <rFont val="Tahoma"/>
            <family val="2"/>
          </rPr>
          <t>Collected Extra - 41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Amount in Box - 1000</t>
        </r>
      </text>
    </comment>
    <comment ref="E6" authorId="0" shapeId="0" xr:uid="{72ECF9CD-5C67-436B-B240-23061462F991}">
      <text>
        <r>
          <rPr>
            <b/>
            <sz val="9"/>
            <color indexed="81"/>
            <rFont val="Tahoma"/>
            <family val="2"/>
          </rPr>
          <t>Collected Extra - 16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Amount in Box - 1000 + 400</t>
        </r>
      </text>
    </comment>
    <comment ref="E7" authorId="0" shapeId="0" xr:uid="{090F54A1-5B0E-48B0-B1CF-81C9110D3B24}">
      <text>
        <r>
          <rPr>
            <b/>
            <sz val="9"/>
            <color indexed="81"/>
            <rFont val="Tahoma"/>
            <family val="2"/>
          </rPr>
          <t>Adjusted amount- 33.33
Amount in Box - 600</t>
        </r>
      </text>
    </comment>
    <comment ref="E9" authorId="0" shapeId="0" xr:uid="{B038F4BE-432C-49B3-9775-999F6082BE7F}">
      <text>
        <r>
          <rPr>
            <b/>
            <sz val="9"/>
            <color indexed="81"/>
            <rFont val="Tahoma"/>
            <family val="2"/>
          </rPr>
          <t>Adjusted amount- 8.33
Amount in Box - 400</t>
        </r>
      </text>
    </comment>
    <comment ref="E10" authorId="0" shapeId="0" xr:uid="{1E51E112-8C32-4432-B5AA-DFE98A436AA0}">
      <text>
        <r>
          <rPr>
            <b/>
            <sz val="9"/>
            <color indexed="81"/>
            <rFont val="Tahoma"/>
            <family val="2"/>
          </rPr>
          <t>Collected Extra - 33.33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Amount in Box - 400 + 800</t>
        </r>
      </text>
    </comment>
    <comment ref="E11" authorId="0" shapeId="0" xr:uid="{F00C9537-4ED3-4A50-9EBE-F650D8E3DC15}">
      <text>
        <r>
          <rPr>
            <b/>
            <sz val="9"/>
            <color indexed="81"/>
            <rFont val="Tahoma"/>
            <charset val="1"/>
          </rPr>
          <t>Collected Extra - 25
Amount in Box - 400 + 800 + 600</t>
        </r>
      </text>
    </comment>
    <comment ref="E12" authorId="0" shapeId="0" xr:uid="{E45CB2CB-9DEF-4377-A7F9-247F83BACDC2}">
      <text>
        <r>
          <rPr>
            <b/>
            <sz val="9"/>
            <color indexed="81"/>
            <rFont val="Tahoma"/>
            <charset val="1"/>
          </rPr>
          <t>Adjusted amount- 66.66
Amount in Box - 200</t>
        </r>
      </text>
    </comment>
    <comment ref="E13" authorId="0" shapeId="0" xr:uid="{195837CA-530A-4FE1-9150-DF2EF087DDA2}">
      <text>
        <r>
          <rPr>
            <b/>
            <sz val="9"/>
            <color indexed="81"/>
            <rFont val="Tahoma"/>
            <charset val="1"/>
          </rPr>
          <t>Collected Extra - 16.66
Amount in Box - 200 + 400</t>
        </r>
      </text>
    </comment>
    <comment ref="E14" authorId="0" shapeId="0" xr:uid="{0316924E-00AE-4BB9-B1C5-9FA46DEB5875}">
      <text>
        <r>
          <rPr>
            <b/>
            <sz val="9"/>
            <color indexed="81"/>
            <rFont val="Tahoma"/>
            <family val="2"/>
          </rPr>
          <t>Collected Extra - 25
Amount in Box - 600+600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1" shapeId="0" xr:uid="{8947E34E-E597-425B-BA23-03585EA3D043}">
      <text>
        <r>
          <rPr>
            <b/>
            <sz val="9"/>
            <color indexed="81"/>
            <rFont val="Tahoma"/>
            <charset val="1"/>
          </rPr>
          <t xml:space="preserve">Collected Extra - 41.667
Amount in Box - 600+600+1000
</t>
        </r>
      </text>
    </comment>
    <comment ref="E17" authorId="1" shapeId="0" xr:uid="{8C07B0AB-1B24-40B0-9493-13E2CBE6C894}">
      <text>
        <r>
          <rPr>
            <b/>
            <sz val="9"/>
            <color indexed="81"/>
            <rFont val="Tahoma"/>
            <charset val="1"/>
          </rPr>
          <t>Adjusted amount- 66.66
Amount in Box - 600</t>
        </r>
      </text>
    </comment>
    <comment ref="E18" authorId="1" shapeId="0" xr:uid="{6499C6D9-88D7-4FEB-9007-2EE168B035FC}">
      <text>
        <r>
          <rPr>
            <b/>
            <sz val="9"/>
            <color indexed="81"/>
            <rFont val="Tahoma"/>
            <charset val="1"/>
          </rPr>
          <t>Adjusted amount - 25
Amount in Box - 0</t>
        </r>
      </text>
    </comment>
    <comment ref="E19" authorId="1" shapeId="0" xr:uid="{D7FC66CD-E719-40C5-AFB6-F61736CBA9AA}">
      <text>
        <r>
          <rPr>
            <b/>
            <sz val="9"/>
            <color indexed="81"/>
            <rFont val="Tahoma"/>
            <charset val="1"/>
          </rPr>
          <t>Adjusted amount - 41.66
Amount in Box - 1000</t>
        </r>
      </text>
    </comment>
    <comment ref="E20" authorId="1" shapeId="0" xr:uid="{EF76E589-2C50-48F5-9971-E346816EB72C}">
      <text>
        <r>
          <rPr>
            <b/>
            <sz val="9"/>
            <color indexed="81"/>
            <rFont val="Tahoma"/>
            <charset val="1"/>
          </rPr>
          <t>Adjusted amount - 8.33
Amount in Box - 1200</t>
        </r>
      </text>
    </comment>
  </commentList>
</comments>
</file>

<file path=xl/sharedStrings.xml><?xml version="1.0" encoding="utf-8"?>
<sst xmlns="http://schemas.openxmlformats.org/spreadsheetml/2006/main" count="141" uniqueCount="42">
  <si>
    <t>Chit Amount</t>
  </si>
  <si>
    <t>S.No</t>
  </si>
  <si>
    <t>Month</t>
  </si>
  <si>
    <t>Can Go</t>
  </si>
  <si>
    <t xml:space="preserve">Final Amount </t>
  </si>
  <si>
    <t>Members</t>
  </si>
  <si>
    <t>Per Head</t>
  </si>
  <si>
    <t>Chit Took</t>
  </si>
  <si>
    <t>Arunkumar</t>
  </si>
  <si>
    <t>Nanjundan K</t>
  </si>
  <si>
    <t>Madesh</t>
  </si>
  <si>
    <t>Selvam PM</t>
  </si>
  <si>
    <t>Murugan K</t>
  </si>
  <si>
    <t>Balamurugan</t>
  </si>
  <si>
    <t>Eeswaran</t>
  </si>
  <si>
    <t>Thirupathi</t>
  </si>
  <si>
    <t>Selvam N</t>
  </si>
  <si>
    <t>Karthik N</t>
  </si>
  <si>
    <t>Govindaraj M</t>
  </si>
  <si>
    <t>Marimuthu M</t>
  </si>
  <si>
    <t>Palani N</t>
  </si>
  <si>
    <t>Munivel E</t>
  </si>
  <si>
    <t>Vijaykumar</t>
  </si>
  <si>
    <t>Senthilkumar A</t>
  </si>
  <si>
    <t>Nanjundan V</t>
  </si>
  <si>
    <t>Sakthivel E</t>
  </si>
  <si>
    <t>Nagaraj T</t>
  </si>
  <si>
    <t>Prasanth M</t>
  </si>
  <si>
    <t>Nanjappan R</t>
  </si>
  <si>
    <t>Murali S</t>
  </si>
  <si>
    <t>Venkatesan</t>
  </si>
  <si>
    <t>Murugan M</t>
  </si>
  <si>
    <t>Veeramani A</t>
  </si>
  <si>
    <t>Chinnasamy S</t>
  </si>
  <si>
    <t>Ammasi A</t>
  </si>
  <si>
    <t>Parthi</t>
  </si>
  <si>
    <t>Pachaiyappan</t>
  </si>
  <si>
    <t>Chandru</t>
  </si>
  <si>
    <t>Chit Details</t>
  </si>
  <si>
    <t>Member Contacts</t>
  </si>
  <si>
    <t>Name</t>
  </si>
  <si>
    <t>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</si>
</sst>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5ED3-A33B-4669-A2B4-83850B8CBDFA}">
  <dimension ref="A1:G71"/>
  <sheetViews>
    <sheetView topLeftCell="B27" workbookViewId="0">
      <selection activeCell="G38" sqref="G38"/>
    </sheetView>
  </sheetViews>
  <sheetFormatPr defaultRowHeight="14.5" x14ac:dyDescent="0.35"/>
  <cols>
    <col min="2" max="2" width="9.08984375" bestFit="1" customWidth="1"/>
    <col min="3" max="3" width="12.453125" bestFit="1" customWidth="1"/>
    <col min="4" max="4" width="14" bestFit="1" customWidth="1"/>
    <col min="7" max="7" width="12.453125" bestFit="1" customWidth="1"/>
  </cols>
  <sheetData>
    <row r="1" spans="1:7" x14ac:dyDescent="0.35">
      <c r="A1" s="9" t="s">
        <v>38</v>
      </c>
      <c r="B1" s="9"/>
      <c r="C1" s="9"/>
      <c r="D1" s="9"/>
      <c r="E1" s="9"/>
      <c r="F1" s="9"/>
      <c r="G1" s="9"/>
    </row>
    <row r="2" spans="1:7" x14ac:dyDescent="0.35">
      <c r="A2" s="8" t="s">
        <v>0</v>
      </c>
      <c r="B2" s="8"/>
      <c r="C2" s="8">
        <v>530000</v>
      </c>
      <c r="D2" s="8"/>
      <c r="E2" s="8"/>
      <c r="F2" s="1"/>
      <c r="G2" s="2"/>
    </row>
    <row r="3" spans="1:7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x14ac:dyDescent="0.35">
      <c r="A4" s="2">
        <v>1</v>
      </c>
      <c r="B4" s="4">
        <v>45170</v>
      </c>
      <c r="C4" s="5">
        <v>182000</v>
      </c>
      <c r="D4" s="5">
        <f>C2-C4</f>
        <v>348000</v>
      </c>
      <c r="E4" s="5">
        <v>30</v>
      </c>
      <c r="F4" s="5">
        <f>D4/E4</f>
        <v>11600</v>
      </c>
      <c r="G4" s="5" t="s">
        <v>8</v>
      </c>
    </row>
    <row r="5" spans="1:7" x14ac:dyDescent="0.35">
      <c r="A5" s="2">
        <v>2</v>
      </c>
      <c r="B5" s="4">
        <v>45200</v>
      </c>
      <c r="C5" s="5">
        <v>154000</v>
      </c>
      <c r="D5" s="5">
        <f>C2-C5</f>
        <v>376000</v>
      </c>
      <c r="E5" s="5">
        <v>30</v>
      </c>
      <c r="F5" s="5">
        <v>12600</v>
      </c>
      <c r="G5" s="5" t="s">
        <v>9</v>
      </c>
    </row>
    <row r="6" spans="1:7" x14ac:dyDescent="0.35">
      <c r="A6" s="2">
        <v>3</v>
      </c>
      <c r="B6" s="4">
        <v>45231</v>
      </c>
      <c r="C6" s="5">
        <v>173000</v>
      </c>
      <c r="D6" s="5">
        <f>C2-C6</f>
        <v>357000</v>
      </c>
      <c r="E6" s="5">
        <v>30</v>
      </c>
      <c r="F6" s="5">
        <f>D6/E6</f>
        <v>11900</v>
      </c>
      <c r="G6" s="5" t="s">
        <v>10</v>
      </c>
    </row>
    <row r="7" spans="1:7" x14ac:dyDescent="0.35">
      <c r="A7" s="2">
        <v>4</v>
      </c>
      <c r="B7" s="4">
        <v>45261</v>
      </c>
      <c r="C7" s="5">
        <v>140000</v>
      </c>
      <c r="D7" s="5">
        <f>C2-C7</f>
        <v>390000</v>
      </c>
      <c r="E7" s="5">
        <v>30</v>
      </c>
      <c r="F7" s="5">
        <f>D7/E7</f>
        <v>13000</v>
      </c>
      <c r="G7" s="5" t="s">
        <v>11</v>
      </c>
    </row>
    <row r="8" spans="1:7" x14ac:dyDescent="0.35">
      <c r="A8" s="2">
        <v>5</v>
      </c>
      <c r="B8" s="4">
        <v>45292</v>
      </c>
      <c r="C8" s="5">
        <v>142000</v>
      </c>
      <c r="D8" s="5">
        <f>C2-C8</f>
        <v>388000</v>
      </c>
      <c r="E8" s="5">
        <v>30</v>
      </c>
      <c r="F8" s="5">
        <f>(D8/30)-33.33</f>
        <v>12900.003333333334</v>
      </c>
      <c r="G8" s="5" t="s">
        <v>12</v>
      </c>
    </row>
    <row r="9" spans="1:7" x14ac:dyDescent="0.35">
      <c r="A9" s="2">
        <v>6</v>
      </c>
      <c r="B9" s="4">
        <v>45323</v>
      </c>
      <c r="C9" s="5">
        <v>149000</v>
      </c>
      <c r="D9" s="5">
        <f>C2-C9</f>
        <v>381000</v>
      </c>
      <c r="E9" s="5">
        <v>30</v>
      </c>
      <c r="F9" s="5">
        <f>(D9/30)</f>
        <v>12700</v>
      </c>
      <c r="G9" s="5" t="s">
        <v>13</v>
      </c>
    </row>
    <row r="10" spans="1:7" x14ac:dyDescent="0.35">
      <c r="A10" s="2">
        <v>7</v>
      </c>
      <c r="B10" s="4">
        <v>45352</v>
      </c>
      <c r="C10" s="5">
        <v>146000</v>
      </c>
      <c r="D10" s="5">
        <f>C2-C10</f>
        <v>384000</v>
      </c>
      <c r="E10" s="5">
        <v>30</v>
      </c>
      <c r="F10" s="5">
        <f>(D10/30)</f>
        <v>12800</v>
      </c>
      <c r="G10" s="5" t="s">
        <v>14</v>
      </c>
    </row>
    <row r="11" spans="1:7" x14ac:dyDescent="0.35">
      <c r="A11" s="2">
        <v>8</v>
      </c>
      <c r="B11" s="4">
        <v>45383</v>
      </c>
      <c r="C11" s="5">
        <v>140000</v>
      </c>
      <c r="D11" s="5">
        <f>C2-C11</f>
        <v>390000</v>
      </c>
      <c r="E11" s="5">
        <v>30</v>
      </c>
      <c r="F11" s="5">
        <f>(D11/30)</f>
        <v>13000</v>
      </c>
      <c r="G11" s="5" t="s">
        <v>15</v>
      </c>
    </row>
    <row r="12" spans="1:7" x14ac:dyDescent="0.35">
      <c r="A12" s="2">
        <v>9</v>
      </c>
      <c r="B12" s="4">
        <v>45413</v>
      </c>
      <c r="C12" s="5">
        <v>151000</v>
      </c>
      <c r="D12" s="5">
        <f>C2-C12</f>
        <v>379000</v>
      </c>
      <c r="E12" s="5">
        <v>30</v>
      </c>
      <c r="F12" s="5">
        <f>(D12/30)+66.667</f>
        <v>12700.000333333333</v>
      </c>
      <c r="G12" s="5" t="s">
        <v>16</v>
      </c>
    </row>
    <row r="13" spans="1:7" x14ac:dyDescent="0.35">
      <c r="A13" s="2">
        <v>10</v>
      </c>
      <c r="B13" s="4">
        <v>45444</v>
      </c>
      <c r="C13" s="5">
        <v>133000</v>
      </c>
      <c r="D13" s="5">
        <f>C2-C13</f>
        <v>397000</v>
      </c>
      <c r="E13" s="5">
        <v>30</v>
      </c>
      <c r="F13" s="5">
        <f>(D13/30)-33.334</f>
        <v>13199.999333333333</v>
      </c>
      <c r="G13" s="5" t="s">
        <v>17</v>
      </c>
    </row>
    <row r="14" spans="1:7" x14ac:dyDescent="0.35">
      <c r="A14" s="2">
        <v>11</v>
      </c>
      <c r="B14" s="4">
        <v>45474</v>
      </c>
      <c r="C14" s="5">
        <v>117000</v>
      </c>
      <c r="D14" s="5">
        <f>C2-C14</f>
        <v>413000</v>
      </c>
      <c r="E14" s="5">
        <v>30</v>
      </c>
      <c r="F14" s="5">
        <f>(D14/30)-66.667</f>
        <v>13699.999666666667</v>
      </c>
      <c r="G14" s="5" t="s">
        <v>18</v>
      </c>
    </row>
    <row r="15" spans="1:7" x14ac:dyDescent="0.35">
      <c r="A15" s="2">
        <v>12</v>
      </c>
      <c r="B15" s="4">
        <v>45505</v>
      </c>
      <c r="C15" s="5">
        <v>114000</v>
      </c>
      <c r="D15" s="5">
        <f>C2-C15</f>
        <v>416000</v>
      </c>
      <c r="E15" s="5">
        <v>30</v>
      </c>
      <c r="F15" s="5">
        <f>(D15/30)+33.33</f>
        <v>13899.996666666666</v>
      </c>
      <c r="G15" s="5" t="s">
        <v>19</v>
      </c>
    </row>
    <row r="16" spans="1:7" x14ac:dyDescent="0.35">
      <c r="A16" s="2">
        <v>13</v>
      </c>
      <c r="B16" s="4">
        <v>45536</v>
      </c>
      <c r="C16" s="6"/>
      <c r="D16" s="5"/>
      <c r="E16" s="5"/>
      <c r="F16" s="5"/>
      <c r="G16" s="5"/>
    </row>
    <row r="17" spans="1:7" x14ac:dyDescent="0.35">
      <c r="A17" s="2">
        <v>14</v>
      </c>
      <c r="B17" s="4">
        <v>45566</v>
      </c>
      <c r="C17" s="5"/>
      <c r="D17" s="5"/>
      <c r="E17" s="5"/>
      <c r="F17" s="5"/>
      <c r="G17" s="5"/>
    </row>
    <row r="18" spans="1:7" x14ac:dyDescent="0.35">
      <c r="A18" s="2">
        <v>15</v>
      </c>
      <c r="B18" s="4">
        <v>45597</v>
      </c>
      <c r="C18" s="5"/>
      <c r="D18" s="5"/>
      <c r="E18" s="5"/>
      <c r="F18" s="5"/>
      <c r="G18" s="5"/>
    </row>
    <row r="19" spans="1:7" x14ac:dyDescent="0.35">
      <c r="A19" s="2">
        <v>16</v>
      </c>
      <c r="B19" s="4">
        <v>45627</v>
      </c>
      <c r="C19" s="5"/>
      <c r="D19" s="5"/>
      <c r="E19" s="5"/>
      <c r="F19" s="5"/>
      <c r="G19" s="5"/>
    </row>
    <row r="20" spans="1:7" x14ac:dyDescent="0.35">
      <c r="A20" s="2">
        <v>17</v>
      </c>
      <c r="B20" s="4">
        <v>45658</v>
      </c>
      <c r="C20" s="5"/>
      <c r="D20" s="5"/>
      <c r="E20" s="5"/>
      <c r="F20" s="5"/>
      <c r="G20" s="5"/>
    </row>
    <row r="21" spans="1:7" x14ac:dyDescent="0.35">
      <c r="A21" s="2">
        <v>18</v>
      </c>
      <c r="B21" s="4">
        <v>45689</v>
      </c>
      <c r="C21" s="5"/>
      <c r="D21" s="5"/>
      <c r="E21" s="5"/>
      <c r="F21" s="5"/>
      <c r="G21" s="5"/>
    </row>
    <row r="22" spans="1:7" x14ac:dyDescent="0.35">
      <c r="A22" s="2">
        <v>19</v>
      </c>
      <c r="B22" s="4">
        <v>45717</v>
      </c>
      <c r="C22" s="5"/>
      <c r="D22" s="5"/>
      <c r="E22" s="5"/>
      <c r="F22" s="5"/>
      <c r="G22" s="5"/>
    </row>
    <row r="23" spans="1:7" x14ac:dyDescent="0.35">
      <c r="A23" s="2">
        <v>20</v>
      </c>
      <c r="B23" s="4">
        <v>45748</v>
      </c>
      <c r="C23" s="5"/>
      <c r="D23" s="5"/>
      <c r="E23" s="5"/>
      <c r="F23" s="5"/>
      <c r="G23" s="5"/>
    </row>
    <row r="24" spans="1:7" x14ac:dyDescent="0.35">
      <c r="A24" s="2">
        <v>21</v>
      </c>
      <c r="B24" s="4">
        <v>45778</v>
      </c>
      <c r="C24" s="5"/>
      <c r="D24" s="5"/>
      <c r="E24" s="5"/>
      <c r="F24" s="5"/>
      <c r="G24" s="5"/>
    </row>
    <row r="25" spans="1:7" x14ac:dyDescent="0.35">
      <c r="A25" s="2">
        <v>22</v>
      </c>
      <c r="B25" s="4">
        <v>45809</v>
      </c>
      <c r="C25" s="5"/>
      <c r="D25" s="5"/>
      <c r="E25" s="5"/>
      <c r="F25" s="5"/>
      <c r="G25" s="5"/>
    </row>
    <row r="26" spans="1:7" x14ac:dyDescent="0.35">
      <c r="A26" s="2">
        <v>23</v>
      </c>
      <c r="B26" s="4">
        <v>45839</v>
      </c>
      <c r="C26" s="5"/>
      <c r="D26" s="5"/>
      <c r="E26" s="5"/>
      <c r="F26" s="5"/>
      <c r="G26" s="5"/>
    </row>
    <row r="27" spans="1:7" x14ac:dyDescent="0.35">
      <c r="A27" s="2">
        <v>24</v>
      </c>
      <c r="B27" s="4">
        <v>45870</v>
      </c>
      <c r="C27" s="5"/>
      <c r="D27" s="5"/>
      <c r="E27" s="5"/>
      <c r="F27" s="5"/>
      <c r="G27" s="5"/>
    </row>
    <row r="28" spans="1:7" x14ac:dyDescent="0.35">
      <c r="A28" s="2">
        <v>25</v>
      </c>
      <c r="B28" s="4">
        <v>45901</v>
      </c>
      <c r="C28" s="5"/>
      <c r="D28" s="5"/>
      <c r="E28" s="5"/>
      <c r="F28" s="5"/>
      <c r="G28" s="5"/>
    </row>
    <row r="29" spans="1:7" x14ac:dyDescent="0.35">
      <c r="A29" s="2">
        <v>26</v>
      </c>
      <c r="B29" s="4">
        <v>45931</v>
      </c>
      <c r="C29" s="5"/>
      <c r="D29" s="5"/>
      <c r="E29" s="5"/>
      <c r="F29" s="5"/>
      <c r="G29" s="5"/>
    </row>
    <row r="30" spans="1:7" x14ac:dyDescent="0.35">
      <c r="A30" s="2">
        <v>27</v>
      </c>
      <c r="B30" s="4">
        <v>45962</v>
      </c>
      <c r="C30" s="5"/>
      <c r="D30" s="5"/>
      <c r="E30" s="5"/>
      <c r="F30" s="5"/>
      <c r="G30" s="5"/>
    </row>
    <row r="31" spans="1:7" x14ac:dyDescent="0.35">
      <c r="A31" s="2">
        <v>28</v>
      </c>
      <c r="B31" s="4">
        <v>45992</v>
      </c>
      <c r="C31" s="5"/>
      <c r="D31" s="5"/>
      <c r="E31" s="5"/>
      <c r="F31" s="5"/>
      <c r="G31" s="5"/>
    </row>
    <row r="32" spans="1:7" x14ac:dyDescent="0.35">
      <c r="A32" s="2">
        <v>29</v>
      </c>
      <c r="B32" s="4">
        <v>46023</v>
      </c>
      <c r="C32" s="5"/>
      <c r="D32" s="5"/>
      <c r="E32" s="5"/>
      <c r="F32" s="5"/>
      <c r="G32" s="5"/>
    </row>
    <row r="33" spans="1:7" x14ac:dyDescent="0.35">
      <c r="A33" s="2">
        <v>30</v>
      </c>
      <c r="B33" s="4">
        <v>46054</v>
      </c>
      <c r="C33" s="5"/>
      <c r="D33" s="5"/>
      <c r="E33" s="5"/>
      <c r="F33" s="5"/>
      <c r="G33" s="5"/>
    </row>
    <row r="34" spans="1:7" x14ac:dyDescent="0.35">
      <c r="A34" s="2"/>
      <c r="B34" s="4"/>
      <c r="C34" s="5"/>
      <c r="D34" s="5"/>
      <c r="E34" s="5"/>
      <c r="F34" s="5"/>
      <c r="G34" s="5"/>
    </row>
    <row r="39" spans="1:7" x14ac:dyDescent="0.35">
      <c r="B39" s="9" t="s">
        <v>39</v>
      </c>
      <c r="C39" s="9"/>
      <c r="D39" s="9"/>
      <c r="E39" s="9"/>
    </row>
    <row r="40" spans="1:7" x14ac:dyDescent="0.35">
      <c r="B40" s="3" t="s">
        <v>1</v>
      </c>
      <c r="C40" s="3" t="s">
        <v>40</v>
      </c>
      <c r="D40" s="3" t="s">
        <v>41</v>
      </c>
      <c r="E40" s="3" t="s">
        <v>7</v>
      </c>
    </row>
    <row r="41" spans="1:7" x14ac:dyDescent="0.35">
      <c r="B41" s="2">
        <v>1</v>
      </c>
      <c r="C41" s="5" t="s">
        <v>9</v>
      </c>
      <c r="D41" s="5">
        <v>987654321</v>
      </c>
      <c r="E41" s="5">
        <v>1</v>
      </c>
    </row>
    <row r="42" spans="1:7" x14ac:dyDescent="0.35">
      <c r="B42" s="2">
        <v>2</v>
      </c>
      <c r="C42" s="5" t="s">
        <v>10</v>
      </c>
      <c r="D42" s="5">
        <v>123456780</v>
      </c>
      <c r="E42" s="5">
        <v>1</v>
      </c>
    </row>
    <row r="43" spans="1:7" x14ac:dyDescent="0.35">
      <c r="B43" s="2">
        <v>3</v>
      </c>
      <c r="C43" s="5" t="s">
        <v>20</v>
      </c>
      <c r="D43" s="5">
        <v>985646879</v>
      </c>
      <c r="E43" s="5">
        <v>0</v>
      </c>
    </row>
    <row r="44" spans="1:7" x14ac:dyDescent="0.35">
      <c r="B44" s="2">
        <v>4</v>
      </c>
      <c r="C44" s="5" t="s">
        <v>11</v>
      </c>
      <c r="D44" s="5">
        <v>987654321</v>
      </c>
      <c r="E44" s="5">
        <v>1</v>
      </c>
    </row>
    <row r="45" spans="1:7" x14ac:dyDescent="0.35">
      <c r="B45" s="2">
        <v>5</v>
      </c>
      <c r="C45" s="5" t="s">
        <v>21</v>
      </c>
      <c r="D45" s="5">
        <v>123456780</v>
      </c>
      <c r="E45" s="5">
        <v>0</v>
      </c>
    </row>
    <row r="46" spans="1:7" x14ac:dyDescent="0.35">
      <c r="B46" s="2">
        <v>6</v>
      </c>
      <c r="C46" s="5" t="s">
        <v>22</v>
      </c>
      <c r="D46" s="5">
        <v>985646879</v>
      </c>
      <c r="E46" s="5">
        <v>0</v>
      </c>
    </row>
    <row r="47" spans="1:7" x14ac:dyDescent="0.35">
      <c r="B47" s="2">
        <v>7</v>
      </c>
      <c r="C47" s="5" t="s">
        <v>23</v>
      </c>
      <c r="D47" s="5">
        <v>987654321</v>
      </c>
      <c r="E47" s="5">
        <v>1</v>
      </c>
    </row>
    <row r="48" spans="1:7" x14ac:dyDescent="0.35">
      <c r="B48" s="2">
        <v>8</v>
      </c>
      <c r="C48" s="5" t="s">
        <v>24</v>
      </c>
      <c r="D48" s="5">
        <v>123456780</v>
      </c>
      <c r="E48" s="5">
        <v>1</v>
      </c>
    </row>
    <row r="49" spans="2:5" x14ac:dyDescent="0.35">
      <c r="B49" s="2">
        <v>9</v>
      </c>
      <c r="C49" s="5" t="s">
        <v>25</v>
      </c>
      <c r="D49" s="5">
        <v>985646879</v>
      </c>
      <c r="E49" s="5">
        <v>1</v>
      </c>
    </row>
    <row r="50" spans="2:5" x14ac:dyDescent="0.35">
      <c r="B50" s="2">
        <v>10</v>
      </c>
      <c r="C50" s="5" t="s">
        <v>26</v>
      </c>
      <c r="D50" s="5">
        <v>987654321</v>
      </c>
      <c r="E50" s="5">
        <v>1</v>
      </c>
    </row>
    <row r="51" spans="2:5" x14ac:dyDescent="0.35">
      <c r="B51" s="2">
        <v>11</v>
      </c>
      <c r="C51" s="5" t="s">
        <v>18</v>
      </c>
      <c r="D51" s="5">
        <v>123456780</v>
      </c>
      <c r="E51" s="5">
        <v>0</v>
      </c>
    </row>
    <row r="52" spans="2:5" x14ac:dyDescent="0.35">
      <c r="B52" s="2">
        <v>12</v>
      </c>
      <c r="C52" s="5" t="s">
        <v>27</v>
      </c>
      <c r="D52" s="5">
        <v>985646879</v>
      </c>
      <c r="E52" s="5">
        <v>0</v>
      </c>
    </row>
    <row r="53" spans="2:5" x14ac:dyDescent="0.35">
      <c r="B53" s="2">
        <v>13</v>
      </c>
      <c r="C53" s="5" t="s">
        <v>28</v>
      </c>
      <c r="D53" s="5">
        <v>987654321</v>
      </c>
      <c r="E53" s="5">
        <v>0</v>
      </c>
    </row>
    <row r="54" spans="2:5" x14ac:dyDescent="0.35">
      <c r="B54" s="2">
        <v>14</v>
      </c>
      <c r="C54" s="5" t="s">
        <v>29</v>
      </c>
      <c r="D54" s="5">
        <v>123456780</v>
      </c>
      <c r="E54" s="5">
        <v>0</v>
      </c>
    </row>
    <row r="55" spans="2:5" x14ac:dyDescent="0.35">
      <c r="B55" s="2">
        <v>15</v>
      </c>
      <c r="C55" s="5" t="s">
        <v>30</v>
      </c>
      <c r="D55" s="5">
        <v>985646879</v>
      </c>
      <c r="E55" s="5">
        <v>0</v>
      </c>
    </row>
    <row r="56" spans="2:5" x14ac:dyDescent="0.35">
      <c r="B56" s="2">
        <v>16</v>
      </c>
      <c r="C56" s="5" t="s">
        <v>12</v>
      </c>
      <c r="D56" s="5">
        <v>987654321</v>
      </c>
      <c r="E56" s="5">
        <v>0</v>
      </c>
    </row>
    <row r="57" spans="2:5" x14ac:dyDescent="0.35">
      <c r="B57" s="2">
        <v>17</v>
      </c>
      <c r="C57" s="5" t="s">
        <v>31</v>
      </c>
      <c r="D57" s="5">
        <v>123456780</v>
      </c>
      <c r="E57" s="5">
        <v>0</v>
      </c>
    </row>
    <row r="58" spans="2:5" x14ac:dyDescent="0.35">
      <c r="B58" s="2">
        <v>18</v>
      </c>
      <c r="C58" s="5" t="s">
        <v>32</v>
      </c>
      <c r="D58" s="5">
        <v>985646879</v>
      </c>
      <c r="E58" s="5">
        <v>0</v>
      </c>
    </row>
    <row r="59" spans="2:5" x14ac:dyDescent="0.35">
      <c r="B59" s="2">
        <v>19</v>
      </c>
      <c r="C59" s="5" t="s">
        <v>33</v>
      </c>
      <c r="D59" s="5">
        <v>987654321</v>
      </c>
      <c r="E59" s="5">
        <v>1</v>
      </c>
    </row>
    <row r="60" spans="2:5" x14ac:dyDescent="0.35">
      <c r="B60" s="2">
        <v>20</v>
      </c>
      <c r="C60" s="5" t="s">
        <v>34</v>
      </c>
      <c r="D60" s="5">
        <v>123456780</v>
      </c>
      <c r="E60" s="5">
        <v>1</v>
      </c>
    </row>
    <row r="61" spans="2:5" x14ac:dyDescent="0.35">
      <c r="B61" s="2">
        <v>21</v>
      </c>
      <c r="C61" s="5" t="s">
        <v>35</v>
      </c>
      <c r="D61" s="5">
        <v>985646879</v>
      </c>
      <c r="E61" s="5">
        <v>1</v>
      </c>
    </row>
    <row r="62" spans="2:5" x14ac:dyDescent="0.35">
      <c r="B62" s="2">
        <v>22</v>
      </c>
      <c r="C62" s="5" t="s">
        <v>16</v>
      </c>
      <c r="D62" s="5">
        <v>987654321</v>
      </c>
      <c r="E62" s="5">
        <v>1</v>
      </c>
    </row>
    <row r="63" spans="2:5" x14ac:dyDescent="0.35">
      <c r="B63" s="2">
        <v>23</v>
      </c>
      <c r="C63" s="5" t="s">
        <v>36</v>
      </c>
      <c r="D63" s="5">
        <v>123456780</v>
      </c>
      <c r="E63" s="5">
        <v>0</v>
      </c>
    </row>
    <row r="64" spans="2:5" x14ac:dyDescent="0.35">
      <c r="B64" s="2">
        <v>24</v>
      </c>
      <c r="C64" s="5" t="s">
        <v>37</v>
      </c>
      <c r="D64" s="5">
        <v>985646879</v>
      </c>
      <c r="E64" s="5">
        <v>0</v>
      </c>
    </row>
    <row r="65" spans="2:5" x14ac:dyDescent="0.35">
      <c r="B65" s="2">
        <v>25</v>
      </c>
      <c r="C65" s="5" t="s">
        <v>12</v>
      </c>
      <c r="D65" s="5">
        <v>987654321</v>
      </c>
      <c r="E65" s="5">
        <v>0</v>
      </c>
    </row>
    <row r="66" spans="2:5" x14ac:dyDescent="0.35">
      <c r="B66" s="2">
        <v>26</v>
      </c>
      <c r="C66" s="5" t="s">
        <v>31</v>
      </c>
      <c r="D66" s="5">
        <v>123456780</v>
      </c>
      <c r="E66" s="5">
        <v>0</v>
      </c>
    </row>
    <row r="67" spans="2:5" x14ac:dyDescent="0.35">
      <c r="B67" s="2">
        <v>27</v>
      </c>
      <c r="C67" s="5" t="s">
        <v>32</v>
      </c>
      <c r="D67" s="5">
        <v>985646879</v>
      </c>
      <c r="E67" s="5">
        <v>0</v>
      </c>
    </row>
    <row r="68" spans="2:5" x14ac:dyDescent="0.35">
      <c r="B68" s="2">
        <v>28</v>
      </c>
      <c r="C68" s="5" t="s">
        <v>33</v>
      </c>
      <c r="D68" s="5">
        <v>987654321</v>
      </c>
      <c r="E68" s="5">
        <v>0</v>
      </c>
    </row>
    <row r="69" spans="2:5" x14ac:dyDescent="0.35">
      <c r="B69" s="2">
        <v>29</v>
      </c>
      <c r="C69" s="5" t="s">
        <v>34</v>
      </c>
      <c r="D69" s="5">
        <v>123456780</v>
      </c>
      <c r="E69" s="5">
        <v>0</v>
      </c>
    </row>
    <row r="70" spans="2:5" x14ac:dyDescent="0.35">
      <c r="B70" s="2">
        <v>30</v>
      </c>
      <c r="C70" s="5" t="s">
        <v>22</v>
      </c>
      <c r="D70" s="5">
        <v>985646879</v>
      </c>
      <c r="E70" s="5">
        <v>0</v>
      </c>
    </row>
    <row r="71" spans="2:5" x14ac:dyDescent="0.35">
      <c r="B71" s="2">
        <v>31</v>
      </c>
      <c r="C71" s="5" t="s">
        <v>23</v>
      </c>
      <c r="D71" s="5">
        <v>9865059779</v>
      </c>
      <c r="E71" s="5">
        <v>0</v>
      </c>
    </row>
  </sheetData>
  <mergeCells count="4">
    <mergeCell ref="A2:B2"/>
    <mergeCell ref="C2:E2"/>
    <mergeCell ref="A1:G1"/>
    <mergeCell ref="B39:E3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27B5-C469-4866-97F2-2EF65B45902C}">
  <dimension ref="A1:G33"/>
  <sheetViews>
    <sheetView workbookViewId="0">
      <selection activeCell="D12" sqref="D12"/>
    </sheetView>
  </sheetViews>
  <sheetFormatPr defaultRowHeight="14.5" x14ac:dyDescent="0.35"/>
  <cols>
    <col min="2" max="2" width="9.08984375" bestFit="1" customWidth="1"/>
    <col min="7" max="7" width="12.453125" bestFit="1" customWidth="1"/>
  </cols>
  <sheetData>
    <row r="1" spans="1:7" x14ac:dyDescent="0.35">
      <c r="A1" s="8" t="s">
        <v>0</v>
      </c>
      <c r="B1" s="8"/>
      <c r="C1" s="8">
        <v>530000</v>
      </c>
      <c r="D1" s="8"/>
      <c r="E1" s="8"/>
      <c r="F1" s="1"/>
      <c r="G1" s="2"/>
    </row>
    <row r="2" spans="1:7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35">
      <c r="A3" s="2">
        <v>1</v>
      </c>
      <c r="B3" s="4">
        <v>45170</v>
      </c>
      <c r="C3" s="5">
        <v>182000</v>
      </c>
      <c r="D3" s="5">
        <f>C1-C3</f>
        <v>348000</v>
      </c>
      <c r="E3" s="5">
        <v>30</v>
      </c>
      <c r="F3" s="5">
        <f>D3/E3</f>
        <v>11600</v>
      </c>
      <c r="G3" s="5" t="s">
        <v>8</v>
      </c>
    </row>
    <row r="4" spans="1:7" x14ac:dyDescent="0.35">
      <c r="A4" s="2">
        <v>2</v>
      </c>
      <c r="B4" s="4">
        <v>45200</v>
      </c>
      <c r="C4" s="5">
        <v>154000</v>
      </c>
      <c r="D4" s="5">
        <f>C1-C4</f>
        <v>376000</v>
      </c>
      <c r="E4" s="5">
        <v>30</v>
      </c>
      <c r="F4" s="5">
        <v>12600</v>
      </c>
      <c r="G4" s="5" t="s">
        <v>9</v>
      </c>
    </row>
    <row r="5" spans="1:7" x14ac:dyDescent="0.35">
      <c r="A5" s="2">
        <v>3</v>
      </c>
      <c r="B5" s="4">
        <v>45231</v>
      </c>
      <c r="C5" s="5">
        <v>173000</v>
      </c>
      <c r="D5" s="5">
        <f>C1-C5</f>
        <v>357000</v>
      </c>
      <c r="E5" s="5">
        <v>30</v>
      </c>
      <c r="F5" s="5">
        <f>D5/E5</f>
        <v>11900</v>
      </c>
      <c r="G5" s="5" t="s">
        <v>10</v>
      </c>
    </row>
    <row r="6" spans="1:7" x14ac:dyDescent="0.35">
      <c r="A6" s="2">
        <v>4</v>
      </c>
      <c r="B6" s="4">
        <v>45261</v>
      </c>
      <c r="C6" s="5">
        <v>140000</v>
      </c>
      <c r="D6" s="5">
        <f>C1-C6</f>
        <v>390000</v>
      </c>
      <c r="E6" s="5">
        <v>30</v>
      </c>
      <c r="F6" s="5">
        <f>D6/E6</f>
        <v>13000</v>
      </c>
      <c r="G6" s="5" t="s">
        <v>11</v>
      </c>
    </row>
    <row r="7" spans="1:7" x14ac:dyDescent="0.35">
      <c r="A7" s="2">
        <v>5</v>
      </c>
      <c r="B7" s="4">
        <v>45292</v>
      </c>
      <c r="C7" s="5">
        <v>142000</v>
      </c>
      <c r="D7" s="5">
        <f>C1-C7</f>
        <v>388000</v>
      </c>
      <c r="E7" s="5">
        <v>30</v>
      </c>
      <c r="F7" s="5">
        <f>(D7/30)-33.33</f>
        <v>12900.003333333334</v>
      </c>
      <c r="G7" s="5" t="s">
        <v>12</v>
      </c>
    </row>
    <row r="8" spans="1:7" x14ac:dyDescent="0.35">
      <c r="A8" s="2">
        <v>6</v>
      </c>
      <c r="B8" s="4">
        <v>45323</v>
      </c>
      <c r="C8" s="5">
        <v>149000</v>
      </c>
      <c r="D8" s="5">
        <f>C1-C8</f>
        <v>381000</v>
      </c>
      <c r="E8" s="5">
        <v>30</v>
      </c>
      <c r="F8" s="5">
        <f>(D8/30)</f>
        <v>12700</v>
      </c>
      <c r="G8" s="5" t="s">
        <v>13</v>
      </c>
    </row>
    <row r="9" spans="1:7" x14ac:dyDescent="0.35">
      <c r="A9" s="2">
        <v>7</v>
      </c>
      <c r="B9" s="4">
        <v>45352</v>
      </c>
      <c r="C9" s="5">
        <v>146000</v>
      </c>
      <c r="D9" s="5">
        <f>C1-C9</f>
        <v>384000</v>
      </c>
      <c r="E9" s="5">
        <v>30</v>
      </c>
      <c r="F9" s="5">
        <f>(D9/30)</f>
        <v>12800</v>
      </c>
      <c r="G9" s="5" t="s">
        <v>14</v>
      </c>
    </row>
    <row r="10" spans="1:7" x14ac:dyDescent="0.35">
      <c r="A10" s="2">
        <v>8</v>
      </c>
      <c r="B10" s="4">
        <v>45383</v>
      </c>
      <c r="C10" s="5">
        <v>140000</v>
      </c>
      <c r="D10" s="5">
        <f>C1-C10</f>
        <v>390000</v>
      </c>
      <c r="E10" s="5">
        <v>30</v>
      </c>
      <c r="F10" s="5">
        <f>(D10/30)</f>
        <v>13000</v>
      </c>
      <c r="G10" s="5" t="s">
        <v>15</v>
      </c>
    </row>
    <row r="11" spans="1:7" x14ac:dyDescent="0.35">
      <c r="A11" s="2">
        <v>9</v>
      </c>
      <c r="B11" s="4">
        <v>45413</v>
      </c>
      <c r="C11" s="5">
        <v>151000</v>
      </c>
      <c r="D11" s="5">
        <f>C1-C11</f>
        <v>379000</v>
      </c>
      <c r="E11" s="5">
        <v>30</v>
      </c>
      <c r="F11" s="5">
        <f>(D11/30)+66.667</f>
        <v>12700.000333333333</v>
      </c>
      <c r="G11" s="5" t="s">
        <v>16</v>
      </c>
    </row>
    <row r="12" spans="1:7" x14ac:dyDescent="0.35">
      <c r="A12" s="2">
        <v>10</v>
      </c>
      <c r="B12" s="4">
        <v>45444</v>
      </c>
      <c r="C12" s="5">
        <v>133000</v>
      </c>
      <c r="D12" s="5">
        <f>C1-C12</f>
        <v>397000</v>
      </c>
      <c r="E12" s="5">
        <v>30</v>
      </c>
      <c r="F12" s="5">
        <f>(D12/30)-33.334</f>
        <v>13199.999333333333</v>
      </c>
      <c r="G12" s="5" t="s">
        <v>17</v>
      </c>
    </row>
    <row r="13" spans="1:7" x14ac:dyDescent="0.35">
      <c r="A13" s="2">
        <v>11</v>
      </c>
      <c r="B13" s="4">
        <v>45474</v>
      </c>
      <c r="C13" s="5">
        <v>117000</v>
      </c>
      <c r="D13" s="5">
        <f>C1-C13</f>
        <v>413000</v>
      </c>
      <c r="E13" s="5">
        <v>30</v>
      </c>
      <c r="F13" s="5">
        <f>(D13/30)-66.667</f>
        <v>13699.999666666667</v>
      </c>
      <c r="G13" s="5" t="s">
        <v>18</v>
      </c>
    </row>
    <row r="14" spans="1:7" x14ac:dyDescent="0.35">
      <c r="A14" s="2">
        <v>12</v>
      </c>
      <c r="B14" s="4">
        <v>45505</v>
      </c>
      <c r="C14" s="5">
        <v>114000</v>
      </c>
      <c r="D14" s="5">
        <f>C1-C14</f>
        <v>416000</v>
      </c>
      <c r="E14" s="5">
        <v>30</v>
      </c>
      <c r="F14" s="5">
        <f>(D14/30)+33.33</f>
        <v>13899.996666666666</v>
      </c>
      <c r="G14" s="5" t="s">
        <v>19</v>
      </c>
    </row>
    <row r="15" spans="1:7" x14ac:dyDescent="0.35">
      <c r="A15" s="2">
        <v>13</v>
      </c>
      <c r="B15" s="4">
        <v>45536</v>
      </c>
      <c r="C15" s="6">
        <f>C18</f>
        <v>0</v>
      </c>
      <c r="D15" s="5"/>
      <c r="E15" s="5"/>
      <c r="F15" s="5"/>
      <c r="G15" s="5"/>
    </row>
    <row r="16" spans="1:7" x14ac:dyDescent="0.35">
      <c r="A16" s="2">
        <v>14</v>
      </c>
      <c r="B16" s="4">
        <v>45566</v>
      </c>
      <c r="C16" s="5"/>
      <c r="D16" s="5"/>
      <c r="E16" s="5"/>
      <c r="F16" s="5"/>
      <c r="G16" s="5"/>
    </row>
    <row r="17" spans="1:7" x14ac:dyDescent="0.35">
      <c r="A17" s="2">
        <v>15</v>
      </c>
      <c r="B17" s="4">
        <v>45597</v>
      </c>
      <c r="C17" s="5"/>
      <c r="D17" s="5"/>
      <c r="E17" s="5"/>
      <c r="F17" s="5"/>
      <c r="G17" s="5"/>
    </row>
    <row r="18" spans="1:7" x14ac:dyDescent="0.35">
      <c r="A18" s="2">
        <v>16</v>
      </c>
      <c r="B18" s="4">
        <v>45627</v>
      </c>
      <c r="C18" s="5"/>
      <c r="D18" s="5"/>
      <c r="E18" s="5"/>
      <c r="F18" s="5"/>
      <c r="G18" s="5"/>
    </row>
    <row r="19" spans="1:7" x14ac:dyDescent="0.35">
      <c r="A19" s="2">
        <v>17</v>
      </c>
      <c r="B19" s="4">
        <v>45658</v>
      </c>
      <c r="C19" s="5"/>
      <c r="D19" s="5"/>
      <c r="E19" s="5"/>
      <c r="F19" s="5"/>
      <c r="G19" s="5"/>
    </row>
    <row r="20" spans="1:7" x14ac:dyDescent="0.35">
      <c r="A20" s="2">
        <v>18</v>
      </c>
      <c r="B20" s="4">
        <v>45689</v>
      </c>
      <c r="C20" s="5"/>
      <c r="D20" s="5"/>
      <c r="E20" s="5"/>
      <c r="F20" s="5"/>
      <c r="G20" s="5"/>
    </row>
    <row r="21" spans="1:7" x14ac:dyDescent="0.35">
      <c r="A21" s="2">
        <v>19</v>
      </c>
      <c r="B21" s="4">
        <v>45717</v>
      </c>
      <c r="C21" s="5"/>
      <c r="D21" s="5"/>
      <c r="E21" s="5"/>
      <c r="F21" s="5"/>
      <c r="G21" s="5"/>
    </row>
    <row r="22" spans="1:7" x14ac:dyDescent="0.35">
      <c r="A22" s="2">
        <v>20</v>
      </c>
      <c r="B22" s="4">
        <v>45748</v>
      </c>
      <c r="C22" s="5"/>
      <c r="D22" s="5"/>
      <c r="E22" s="5"/>
      <c r="F22" s="5"/>
      <c r="G22" s="5"/>
    </row>
    <row r="23" spans="1:7" x14ac:dyDescent="0.35">
      <c r="A23" s="2">
        <v>21</v>
      </c>
      <c r="B23" s="4">
        <v>45778</v>
      </c>
      <c r="C23" s="5"/>
      <c r="D23" s="5"/>
      <c r="E23" s="5"/>
      <c r="F23" s="5"/>
      <c r="G23" s="5"/>
    </row>
    <row r="24" spans="1:7" x14ac:dyDescent="0.35">
      <c r="A24" s="2">
        <v>22</v>
      </c>
      <c r="B24" s="4">
        <v>45809</v>
      </c>
      <c r="C24" s="5"/>
      <c r="D24" s="5"/>
      <c r="E24" s="5"/>
      <c r="F24" s="5"/>
      <c r="G24" s="5"/>
    </row>
    <row r="25" spans="1:7" x14ac:dyDescent="0.35">
      <c r="A25" s="2">
        <v>23</v>
      </c>
      <c r="B25" s="4">
        <v>45839</v>
      </c>
      <c r="C25" s="5"/>
      <c r="D25" s="5"/>
      <c r="E25" s="5"/>
      <c r="F25" s="5"/>
      <c r="G25" s="5"/>
    </row>
    <row r="26" spans="1:7" x14ac:dyDescent="0.35">
      <c r="A26" s="2">
        <v>24</v>
      </c>
      <c r="B26" s="4">
        <v>45870</v>
      </c>
      <c r="C26" s="5"/>
      <c r="D26" s="5"/>
      <c r="E26" s="5"/>
      <c r="F26" s="5"/>
      <c r="G26" s="5"/>
    </row>
    <row r="27" spans="1:7" x14ac:dyDescent="0.35">
      <c r="A27" s="2">
        <v>24</v>
      </c>
      <c r="B27" s="4">
        <v>45901</v>
      </c>
      <c r="C27" s="5"/>
      <c r="D27" s="5"/>
      <c r="E27" s="5"/>
      <c r="F27" s="5"/>
      <c r="G27" s="5"/>
    </row>
    <row r="28" spans="1:7" x14ac:dyDescent="0.35">
      <c r="A28" s="7">
        <v>25</v>
      </c>
      <c r="B28" s="4">
        <v>45931</v>
      </c>
      <c r="C28" s="5"/>
      <c r="D28" s="5"/>
      <c r="E28" s="5"/>
      <c r="F28" s="5"/>
      <c r="G28" s="5"/>
    </row>
    <row r="29" spans="1:7" x14ac:dyDescent="0.35">
      <c r="A29" s="7">
        <v>26</v>
      </c>
      <c r="B29" s="4">
        <v>45962</v>
      </c>
      <c r="C29" s="5"/>
      <c r="D29" s="5"/>
      <c r="E29" s="5"/>
      <c r="F29" s="5"/>
      <c r="G29" s="5"/>
    </row>
    <row r="30" spans="1:7" x14ac:dyDescent="0.35">
      <c r="A30" s="7">
        <v>27</v>
      </c>
      <c r="B30" s="4">
        <v>45992</v>
      </c>
      <c r="C30" s="5"/>
      <c r="D30" s="5"/>
      <c r="E30" s="5"/>
      <c r="F30" s="5"/>
      <c r="G30" s="5"/>
    </row>
    <row r="31" spans="1:7" x14ac:dyDescent="0.35">
      <c r="A31" s="7">
        <v>28</v>
      </c>
      <c r="B31" s="4">
        <v>46023</v>
      </c>
      <c r="C31" s="5"/>
      <c r="D31" s="5"/>
      <c r="E31" s="5"/>
      <c r="F31" s="5"/>
      <c r="G31" s="5"/>
    </row>
    <row r="32" spans="1:7" x14ac:dyDescent="0.35">
      <c r="A32" s="7">
        <v>29</v>
      </c>
      <c r="B32" s="4">
        <v>46054</v>
      </c>
      <c r="C32" s="5"/>
      <c r="D32" s="5"/>
      <c r="E32" s="5"/>
      <c r="F32" s="5"/>
      <c r="G32" s="5"/>
    </row>
    <row r="33" spans="1:7" x14ac:dyDescent="0.35">
      <c r="A33" s="7">
        <v>30</v>
      </c>
      <c r="B33" s="4">
        <v>46082</v>
      </c>
      <c r="C33" s="5"/>
      <c r="D33" s="5"/>
      <c r="E33" s="5"/>
      <c r="F33" s="5"/>
      <c r="G33" s="5"/>
    </row>
  </sheetData>
  <mergeCells count="2">
    <mergeCell ref="A1:B1"/>
    <mergeCell ref="C1:E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0EA7-E47A-4F23-8B2D-E5FA677B2E53}">
  <dimension ref="A1:G26"/>
  <sheetViews>
    <sheetView workbookViewId="0">
      <selection activeCell="E20" sqref="E20"/>
    </sheetView>
  </sheetViews>
  <sheetFormatPr defaultRowHeight="14.5" x14ac:dyDescent="0.35"/>
  <cols>
    <col min="2" max="2" width="9.08984375" bestFit="1" customWidth="1"/>
    <col min="7" max="7" width="13.54296875" bestFit="1" customWidth="1"/>
  </cols>
  <sheetData>
    <row r="1" spans="1:7" x14ac:dyDescent="0.35">
      <c r="A1" s="8" t="s">
        <v>0</v>
      </c>
      <c r="B1" s="8"/>
      <c r="C1" s="10">
        <v>420000</v>
      </c>
      <c r="D1" s="11"/>
      <c r="E1" s="12"/>
      <c r="F1" s="1"/>
      <c r="G1" s="2"/>
    </row>
    <row r="2" spans="1:7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6</v>
      </c>
      <c r="F2" s="3" t="s">
        <v>5</v>
      </c>
      <c r="G2" s="3" t="s">
        <v>7</v>
      </c>
    </row>
    <row r="3" spans="1:7" x14ac:dyDescent="0.35">
      <c r="A3" s="2">
        <v>1</v>
      </c>
      <c r="B3" s="4">
        <v>44941</v>
      </c>
      <c r="C3" s="5">
        <v>120000</v>
      </c>
      <c r="D3" s="5">
        <f>C1-C3</f>
        <v>300000</v>
      </c>
      <c r="E3" s="5">
        <f>D3/24</f>
        <v>12500</v>
      </c>
      <c r="F3" s="5">
        <v>24</v>
      </c>
      <c r="G3" s="5" t="s">
        <v>9</v>
      </c>
    </row>
    <row r="4" spans="1:7" x14ac:dyDescent="0.35">
      <c r="A4" s="2">
        <v>2</v>
      </c>
      <c r="B4" s="4">
        <v>44972</v>
      </c>
      <c r="C4" s="5">
        <v>121000</v>
      </c>
      <c r="D4" s="5">
        <f>C1-C4</f>
        <v>299000</v>
      </c>
      <c r="E4" s="5">
        <f>(D4/24)+41.67</f>
        <v>12500.003333333334</v>
      </c>
      <c r="F4" s="5">
        <v>24</v>
      </c>
      <c r="G4" s="5" t="s">
        <v>10</v>
      </c>
    </row>
    <row r="5" spans="1:7" x14ac:dyDescent="0.35">
      <c r="A5" s="2">
        <v>3</v>
      </c>
      <c r="B5" s="4">
        <v>45000</v>
      </c>
      <c r="C5" s="5">
        <v>120000</v>
      </c>
      <c r="D5" s="5">
        <f>C1-C5</f>
        <v>300000</v>
      </c>
      <c r="E5" s="5">
        <f>D5/24</f>
        <v>12500</v>
      </c>
      <c r="F5" s="5">
        <v>24</v>
      </c>
      <c r="G5" s="5" t="s">
        <v>20</v>
      </c>
    </row>
    <row r="6" spans="1:7" x14ac:dyDescent="0.35">
      <c r="A6" s="2">
        <v>4</v>
      </c>
      <c r="B6" s="4">
        <v>45031</v>
      </c>
      <c r="C6" s="5">
        <v>94000</v>
      </c>
      <c r="D6" s="5">
        <f>C1-C6</f>
        <v>326000</v>
      </c>
      <c r="E6" s="5">
        <f>(D6/24)+16.67</f>
        <v>13600.003333333334</v>
      </c>
      <c r="F6" s="5">
        <v>24</v>
      </c>
      <c r="G6" s="5" t="s">
        <v>11</v>
      </c>
    </row>
    <row r="7" spans="1:7" x14ac:dyDescent="0.35">
      <c r="A7" s="2">
        <v>5</v>
      </c>
      <c r="B7" s="4">
        <v>45061</v>
      </c>
      <c r="C7" s="5">
        <v>100000</v>
      </c>
      <c r="D7" s="5">
        <f>C1-C7</f>
        <v>320000</v>
      </c>
      <c r="E7" s="5">
        <f>(D7/24)-33.33</f>
        <v>13300.003333333334</v>
      </c>
      <c r="F7" s="5">
        <v>24</v>
      </c>
      <c r="G7" s="5" t="s">
        <v>21</v>
      </c>
    </row>
    <row r="8" spans="1:7" x14ac:dyDescent="0.35">
      <c r="A8" s="2">
        <v>6</v>
      </c>
      <c r="B8" s="4">
        <v>45092</v>
      </c>
      <c r="C8" s="5">
        <v>96000</v>
      </c>
      <c r="D8" s="5">
        <f>C1-C8</f>
        <v>324000</v>
      </c>
      <c r="E8" s="5">
        <f>D8/24</f>
        <v>13500</v>
      </c>
      <c r="F8" s="5">
        <v>24</v>
      </c>
      <c r="G8" s="5" t="s">
        <v>22</v>
      </c>
    </row>
    <row r="9" spans="1:7" x14ac:dyDescent="0.35">
      <c r="A9" s="2">
        <v>7</v>
      </c>
      <c r="B9" s="4">
        <v>45122</v>
      </c>
      <c r="C9" s="5">
        <v>91000</v>
      </c>
      <c r="D9" s="5">
        <f>C1-C9</f>
        <v>329000</v>
      </c>
      <c r="E9" s="5">
        <v>13700</v>
      </c>
      <c r="F9" s="5">
        <v>24</v>
      </c>
      <c r="G9" s="5" t="s">
        <v>23</v>
      </c>
    </row>
    <row r="10" spans="1:7" x14ac:dyDescent="0.35">
      <c r="A10" s="2">
        <v>8</v>
      </c>
      <c r="B10" s="4">
        <v>45153</v>
      </c>
      <c r="C10" s="5">
        <v>80000</v>
      </c>
      <c r="D10" s="5">
        <f>C1-C10</f>
        <v>340000</v>
      </c>
      <c r="E10" s="5">
        <f>(D10/24)+33.33</f>
        <v>14199.996666666666</v>
      </c>
      <c r="F10" s="5">
        <v>24</v>
      </c>
      <c r="G10" s="5" t="s">
        <v>24</v>
      </c>
    </row>
    <row r="11" spans="1:7" x14ac:dyDescent="0.35">
      <c r="A11" s="2">
        <v>9</v>
      </c>
      <c r="B11" s="4">
        <v>45184</v>
      </c>
      <c r="C11" s="5">
        <v>75000</v>
      </c>
      <c r="D11" s="5">
        <f>C1-C11</f>
        <v>345000</v>
      </c>
      <c r="E11" s="5">
        <f>(D11/24)+25</f>
        <v>14400</v>
      </c>
      <c r="F11" s="5">
        <v>24</v>
      </c>
      <c r="G11" s="5" t="s">
        <v>25</v>
      </c>
    </row>
    <row r="12" spans="1:7" x14ac:dyDescent="0.35">
      <c r="A12" s="2">
        <v>10</v>
      </c>
      <c r="B12" s="4">
        <v>45214</v>
      </c>
      <c r="C12" s="5">
        <v>68000</v>
      </c>
      <c r="D12" s="5">
        <f>C1-C12</f>
        <v>352000</v>
      </c>
      <c r="E12" s="5">
        <f>(D12/24)-66.67</f>
        <v>14599.996666666666</v>
      </c>
      <c r="F12" s="5">
        <v>24</v>
      </c>
      <c r="G12" s="5" t="s">
        <v>26</v>
      </c>
    </row>
    <row r="13" spans="1:7" x14ac:dyDescent="0.35">
      <c r="A13" s="2">
        <v>11</v>
      </c>
      <c r="B13" s="4">
        <v>45245</v>
      </c>
      <c r="C13" s="5">
        <v>58000</v>
      </c>
      <c r="D13" s="5">
        <f>C1-C13</f>
        <v>362000</v>
      </c>
      <c r="E13" s="5">
        <f>(D13/24)+16.67</f>
        <v>15100.003333333334</v>
      </c>
      <c r="F13" s="5">
        <v>24</v>
      </c>
      <c r="G13" s="5" t="s">
        <v>18</v>
      </c>
    </row>
    <row r="14" spans="1:7" x14ac:dyDescent="0.35">
      <c r="A14" s="2">
        <v>12</v>
      </c>
      <c r="B14" s="4">
        <v>45275</v>
      </c>
      <c r="C14" s="5">
        <v>51000</v>
      </c>
      <c r="D14" s="5">
        <f>C1-C14</f>
        <v>369000</v>
      </c>
      <c r="E14" s="5">
        <f>(D14/24)+25</f>
        <v>15400</v>
      </c>
      <c r="F14" s="5">
        <v>24</v>
      </c>
      <c r="G14" s="5" t="s">
        <v>27</v>
      </c>
    </row>
    <row r="15" spans="1:7" x14ac:dyDescent="0.35">
      <c r="A15" s="2">
        <v>13</v>
      </c>
      <c r="B15" s="4">
        <v>45306</v>
      </c>
      <c r="C15" s="5">
        <v>48000</v>
      </c>
      <c r="D15" s="5">
        <f>C1-C15</f>
        <v>372000</v>
      </c>
      <c r="E15" s="5">
        <f>(D15/24)</f>
        <v>15500</v>
      </c>
      <c r="F15" s="5">
        <v>24</v>
      </c>
      <c r="G15" s="5" t="s">
        <v>28</v>
      </c>
    </row>
    <row r="16" spans="1:7" x14ac:dyDescent="0.35">
      <c r="A16" s="2">
        <v>14</v>
      </c>
      <c r="B16" s="4">
        <v>45337</v>
      </c>
      <c r="C16" s="5">
        <v>49000</v>
      </c>
      <c r="D16" s="5">
        <f>C1-C16</f>
        <v>371000</v>
      </c>
      <c r="E16" s="5">
        <f>(D16/24)+41.67</f>
        <v>15500.003333333334</v>
      </c>
      <c r="F16" s="5">
        <v>24</v>
      </c>
      <c r="G16" s="5" t="s">
        <v>29</v>
      </c>
    </row>
    <row r="17" spans="1:7" x14ac:dyDescent="0.35">
      <c r="A17" s="2">
        <v>15</v>
      </c>
      <c r="B17" s="4">
        <v>45366</v>
      </c>
      <c r="C17" s="5">
        <v>44000</v>
      </c>
      <c r="D17" s="5">
        <f>C1-C17</f>
        <v>376000</v>
      </c>
      <c r="E17" s="5">
        <f>(D17/24)-66.67</f>
        <v>15599.996666666666</v>
      </c>
      <c r="F17" s="5">
        <v>24</v>
      </c>
      <c r="G17" s="5" t="s">
        <v>30</v>
      </c>
    </row>
    <row r="18" spans="1:7" x14ac:dyDescent="0.35">
      <c r="A18" s="2">
        <v>16</v>
      </c>
      <c r="B18" s="4">
        <v>45397</v>
      </c>
      <c r="C18" s="5">
        <v>45000</v>
      </c>
      <c r="D18" s="5">
        <f>C1-C18</f>
        <v>375000</v>
      </c>
      <c r="E18" s="5">
        <f>(D18/24)-25</f>
        <v>15600</v>
      </c>
      <c r="F18" s="5">
        <v>24</v>
      </c>
      <c r="G18" s="5" t="s">
        <v>12</v>
      </c>
    </row>
    <row r="19" spans="1:7" x14ac:dyDescent="0.35">
      <c r="A19" s="2">
        <v>17</v>
      </c>
      <c r="B19" s="4">
        <v>45427</v>
      </c>
      <c r="C19" s="5">
        <v>37000</v>
      </c>
      <c r="D19" s="5">
        <f>C1-C19</f>
        <v>383000</v>
      </c>
      <c r="E19" s="5">
        <f>(D19/24)+41.667</f>
        <v>16000.000333333333</v>
      </c>
      <c r="F19" s="5">
        <v>24</v>
      </c>
      <c r="G19" s="5" t="s">
        <v>31</v>
      </c>
    </row>
    <row r="20" spans="1:7" x14ac:dyDescent="0.35">
      <c r="A20" s="2">
        <v>18</v>
      </c>
      <c r="B20" s="4">
        <v>45458</v>
      </c>
      <c r="C20" s="5">
        <v>41000</v>
      </c>
      <c r="D20" s="5">
        <f>C1-C20</f>
        <v>379000</v>
      </c>
      <c r="E20" s="5">
        <f>(D20/24)+8.33</f>
        <v>15799.996666666666</v>
      </c>
      <c r="F20" s="5">
        <v>24</v>
      </c>
      <c r="G20" s="5" t="s">
        <v>32</v>
      </c>
    </row>
    <row r="21" spans="1:7" x14ac:dyDescent="0.35">
      <c r="A21" s="2">
        <v>19</v>
      </c>
      <c r="B21" s="4">
        <v>45488</v>
      </c>
      <c r="C21" s="5">
        <v>42000</v>
      </c>
      <c r="D21" s="5">
        <f>C1-C21</f>
        <v>378000</v>
      </c>
      <c r="E21" s="5">
        <f>(D21/24)-50</f>
        <v>15700</v>
      </c>
      <c r="F21" s="5">
        <v>24</v>
      </c>
      <c r="G21" s="5" t="s">
        <v>33</v>
      </c>
    </row>
    <row r="22" spans="1:7" x14ac:dyDescent="0.35">
      <c r="A22" s="2">
        <v>20</v>
      </c>
      <c r="B22" s="4">
        <v>45519</v>
      </c>
      <c r="C22" s="5">
        <v>36000</v>
      </c>
      <c r="D22" s="5">
        <f>C1-C22</f>
        <v>384000</v>
      </c>
      <c r="E22" s="5">
        <f>(D22/24)</f>
        <v>16000</v>
      </c>
      <c r="F22" s="5">
        <v>24</v>
      </c>
      <c r="G22" s="5" t="s">
        <v>34</v>
      </c>
    </row>
    <row r="23" spans="1:7" x14ac:dyDescent="0.35">
      <c r="A23" s="2">
        <v>21</v>
      </c>
      <c r="B23" s="4">
        <v>45550</v>
      </c>
      <c r="C23" s="6"/>
      <c r="D23" s="5"/>
      <c r="E23" s="5"/>
      <c r="F23" s="5"/>
      <c r="G23" s="5" t="s">
        <v>35</v>
      </c>
    </row>
    <row r="24" spans="1:7" x14ac:dyDescent="0.35">
      <c r="A24" s="2">
        <v>22</v>
      </c>
      <c r="B24" s="4">
        <v>45580</v>
      </c>
      <c r="C24" s="5"/>
      <c r="D24" s="5"/>
      <c r="E24" s="5"/>
      <c r="F24" s="5"/>
      <c r="G24" s="5" t="s">
        <v>16</v>
      </c>
    </row>
    <row r="25" spans="1:7" x14ac:dyDescent="0.35">
      <c r="A25" s="2">
        <v>23</v>
      </c>
      <c r="B25" s="4">
        <v>45611</v>
      </c>
      <c r="C25" s="5"/>
      <c r="D25" s="5"/>
      <c r="E25" s="5"/>
      <c r="F25" s="5"/>
      <c r="G25" s="5" t="s">
        <v>36</v>
      </c>
    </row>
    <row r="26" spans="1:7" x14ac:dyDescent="0.35">
      <c r="A26" s="2">
        <v>24</v>
      </c>
      <c r="B26" s="4">
        <v>45641</v>
      </c>
      <c r="C26" s="5"/>
      <c r="D26" s="5"/>
      <c r="E26" s="5"/>
      <c r="F26" s="5"/>
      <c r="G26" s="5" t="s">
        <v>37</v>
      </c>
    </row>
  </sheetData>
  <mergeCells count="2">
    <mergeCell ref="A1:B1"/>
    <mergeCell ref="C1:E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5243-7BAB-4B6F-87CD-81A52A2C4070}">
  <dimension ref="A1:G26"/>
  <sheetViews>
    <sheetView tabSelected="1" workbookViewId="0">
      <selection activeCell="I6" sqref="I6"/>
    </sheetView>
  </sheetViews>
  <sheetFormatPr defaultRowHeight="14.5" x14ac:dyDescent="0.35"/>
  <cols>
    <col min="2" max="2" width="9.08984375" bestFit="1" customWidth="1"/>
    <col min="7" max="7" width="13.54296875" bestFit="1" customWidth="1"/>
  </cols>
  <sheetData>
    <row r="1" spans="1:7" x14ac:dyDescent="0.35">
      <c r="A1" s="8" t="s">
        <v>0</v>
      </c>
      <c r="B1" s="8"/>
      <c r="C1" s="10">
        <v>400000</v>
      </c>
      <c r="D1" s="11"/>
      <c r="E1" s="12"/>
      <c r="F1" s="1"/>
      <c r="G1" s="2"/>
    </row>
    <row r="2" spans="1:7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6</v>
      </c>
      <c r="F2" s="3" t="s">
        <v>5</v>
      </c>
      <c r="G2" s="3" t="s">
        <v>7</v>
      </c>
    </row>
    <row r="3" spans="1:7" x14ac:dyDescent="0.35">
      <c r="A3" s="2">
        <v>1</v>
      </c>
      <c r="B3" s="4">
        <v>44941</v>
      </c>
      <c r="C3" s="5">
        <v>120000</v>
      </c>
      <c r="D3" s="5">
        <f>C1-C3</f>
        <v>280000</v>
      </c>
      <c r="E3" s="5">
        <f>D3/24</f>
        <v>11666.666666666666</v>
      </c>
      <c r="F3" s="5">
        <v>24</v>
      </c>
      <c r="G3" s="5" t="s">
        <v>9</v>
      </c>
    </row>
    <row r="4" spans="1:7" x14ac:dyDescent="0.35">
      <c r="A4" s="2">
        <v>2</v>
      </c>
      <c r="B4" s="4">
        <v>44972</v>
      </c>
      <c r="C4" s="5">
        <v>121000</v>
      </c>
      <c r="D4" s="5">
        <f>C1-C4</f>
        <v>279000</v>
      </c>
      <c r="E4" s="5">
        <f>(D4/24)+41.67</f>
        <v>11666.67</v>
      </c>
      <c r="F4" s="5">
        <v>24</v>
      </c>
      <c r="G4" s="5" t="s">
        <v>10</v>
      </c>
    </row>
    <row r="5" spans="1:7" x14ac:dyDescent="0.35">
      <c r="A5" s="2">
        <v>3</v>
      </c>
      <c r="B5" s="4">
        <v>45000</v>
      </c>
      <c r="C5" s="5">
        <v>120000</v>
      </c>
      <c r="D5" s="5">
        <f>C1-C5</f>
        <v>280000</v>
      </c>
      <c r="E5" s="5">
        <f>D5/24</f>
        <v>11666.666666666666</v>
      </c>
      <c r="F5" s="5">
        <v>24</v>
      </c>
      <c r="G5" s="5" t="s">
        <v>20</v>
      </c>
    </row>
    <row r="6" spans="1:7" x14ac:dyDescent="0.35">
      <c r="A6" s="2">
        <v>4</v>
      </c>
      <c r="B6" s="4">
        <v>45031</v>
      </c>
      <c r="C6" s="5">
        <v>94000</v>
      </c>
      <c r="D6" s="5">
        <f>C1-C6</f>
        <v>306000</v>
      </c>
      <c r="E6" s="5">
        <f>(D6/24)+16.67</f>
        <v>12766.67</v>
      </c>
      <c r="F6" s="5">
        <v>24</v>
      </c>
      <c r="G6" s="5" t="s">
        <v>11</v>
      </c>
    </row>
    <row r="7" spans="1:7" x14ac:dyDescent="0.35">
      <c r="A7" s="2">
        <v>5</v>
      </c>
      <c r="B7" s="4">
        <v>45061</v>
      </c>
      <c r="C7" s="5">
        <v>100000</v>
      </c>
      <c r="D7" s="5">
        <f>C1-C7</f>
        <v>300000</v>
      </c>
      <c r="E7" s="5">
        <f>(D7/24)-33.33</f>
        <v>12466.67</v>
      </c>
      <c r="F7" s="5">
        <v>24</v>
      </c>
      <c r="G7" s="5" t="s">
        <v>21</v>
      </c>
    </row>
    <row r="8" spans="1:7" x14ac:dyDescent="0.35">
      <c r="A8" s="2">
        <v>6</v>
      </c>
      <c r="B8" s="4">
        <v>45092</v>
      </c>
      <c r="C8" s="5">
        <v>96000</v>
      </c>
      <c r="D8" s="5">
        <f>C1-C8</f>
        <v>304000</v>
      </c>
      <c r="E8" s="5">
        <f>D8/24</f>
        <v>12666.666666666666</v>
      </c>
      <c r="F8" s="5">
        <v>24</v>
      </c>
      <c r="G8" s="5" t="s">
        <v>22</v>
      </c>
    </row>
    <row r="9" spans="1:7" x14ac:dyDescent="0.35">
      <c r="A9" s="2">
        <v>7</v>
      </c>
      <c r="B9" s="4">
        <v>45122</v>
      </c>
      <c r="C9" s="5">
        <v>91000</v>
      </c>
      <c r="D9" s="5">
        <f>C1-C9</f>
        <v>309000</v>
      </c>
      <c r="E9" s="5">
        <v>13700</v>
      </c>
      <c r="F9" s="5">
        <v>24</v>
      </c>
      <c r="G9" s="5" t="s">
        <v>23</v>
      </c>
    </row>
    <row r="10" spans="1:7" x14ac:dyDescent="0.35">
      <c r="A10" s="2">
        <v>8</v>
      </c>
      <c r="B10" s="4">
        <v>45153</v>
      </c>
      <c r="C10" s="5">
        <v>80000</v>
      </c>
      <c r="D10" s="5">
        <f>C1-C10</f>
        <v>320000</v>
      </c>
      <c r="E10" s="5">
        <f>(D10/24)+33.33</f>
        <v>13366.663333333334</v>
      </c>
      <c r="F10" s="5">
        <v>24</v>
      </c>
      <c r="G10" s="5" t="s">
        <v>24</v>
      </c>
    </row>
    <row r="11" spans="1:7" x14ac:dyDescent="0.35">
      <c r="A11" s="2">
        <v>9</v>
      </c>
      <c r="B11" s="4">
        <v>45184</v>
      </c>
      <c r="C11" s="5">
        <v>75000</v>
      </c>
      <c r="D11" s="5">
        <f>C1-C11</f>
        <v>325000</v>
      </c>
      <c r="E11" s="5">
        <f>(D11/24)+25</f>
        <v>13566.666666666666</v>
      </c>
      <c r="F11" s="5">
        <v>24</v>
      </c>
      <c r="G11" s="5" t="s">
        <v>25</v>
      </c>
    </row>
    <row r="12" spans="1:7" x14ac:dyDescent="0.35">
      <c r="A12" s="2">
        <v>10</v>
      </c>
      <c r="B12" s="4">
        <v>45214</v>
      </c>
      <c r="C12" s="5">
        <v>68000</v>
      </c>
      <c r="D12" s="5">
        <f>C1-C12</f>
        <v>332000</v>
      </c>
      <c r="E12" s="5">
        <f>(D12/24)-66.67</f>
        <v>13766.663333333334</v>
      </c>
      <c r="F12" s="5">
        <v>24</v>
      </c>
      <c r="G12" s="5" t="s">
        <v>26</v>
      </c>
    </row>
    <row r="13" spans="1:7" x14ac:dyDescent="0.35">
      <c r="A13" s="2">
        <v>11</v>
      </c>
      <c r="B13" s="4">
        <v>45245</v>
      </c>
      <c r="C13" s="5">
        <v>58000</v>
      </c>
      <c r="D13" s="5">
        <f>C1-C13</f>
        <v>342000</v>
      </c>
      <c r="E13" s="5">
        <f>(D13/24)+16.67</f>
        <v>14266.67</v>
      </c>
      <c r="F13" s="5">
        <v>24</v>
      </c>
      <c r="G13" s="5" t="s">
        <v>18</v>
      </c>
    </row>
    <row r="14" spans="1:7" x14ac:dyDescent="0.35">
      <c r="A14" s="2">
        <v>12</v>
      </c>
      <c r="B14" s="4">
        <v>45275</v>
      </c>
      <c r="C14" s="5">
        <v>51000</v>
      </c>
      <c r="D14" s="5">
        <f>C1-C14</f>
        <v>349000</v>
      </c>
      <c r="E14" s="5">
        <f>(D14/24)+25</f>
        <v>14566.666666666666</v>
      </c>
      <c r="F14" s="5">
        <v>24</v>
      </c>
      <c r="G14" s="5" t="s">
        <v>27</v>
      </c>
    </row>
    <row r="15" spans="1:7" x14ac:dyDescent="0.35">
      <c r="A15" s="2">
        <v>13</v>
      </c>
      <c r="B15" s="4">
        <v>45306</v>
      </c>
      <c r="C15" s="5">
        <v>48000</v>
      </c>
      <c r="D15" s="5">
        <f>C1-C15</f>
        <v>352000</v>
      </c>
      <c r="E15" s="5">
        <f>(D15/24)</f>
        <v>14666.666666666666</v>
      </c>
      <c r="F15" s="5">
        <v>24</v>
      </c>
      <c r="G15" s="5" t="s">
        <v>28</v>
      </c>
    </row>
    <row r="16" spans="1:7" x14ac:dyDescent="0.35">
      <c r="A16" s="2">
        <v>14</v>
      </c>
      <c r="B16" s="4">
        <v>45337</v>
      </c>
      <c r="C16" s="5">
        <v>49000</v>
      </c>
      <c r="D16" s="5">
        <f>C1-C16</f>
        <v>351000</v>
      </c>
      <c r="E16" s="5">
        <f>(D16/24)+41.67</f>
        <v>14666.67</v>
      </c>
      <c r="F16" s="5">
        <v>24</v>
      </c>
      <c r="G16" s="5" t="s">
        <v>29</v>
      </c>
    </row>
    <row r="17" spans="1:7" x14ac:dyDescent="0.35">
      <c r="A17" s="2">
        <v>15</v>
      </c>
      <c r="B17" s="4">
        <v>45366</v>
      </c>
      <c r="C17" s="5">
        <v>44000</v>
      </c>
      <c r="D17" s="5">
        <f>C1-C17</f>
        <v>356000</v>
      </c>
      <c r="E17" s="5">
        <f>(D17/24)-66.67</f>
        <v>14766.663333333334</v>
      </c>
      <c r="F17" s="5">
        <v>24</v>
      </c>
      <c r="G17" s="5" t="s">
        <v>30</v>
      </c>
    </row>
    <row r="18" spans="1:7" x14ac:dyDescent="0.35">
      <c r="A18" s="2">
        <v>16</v>
      </c>
      <c r="B18" s="4">
        <v>45397</v>
      </c>
      <c r="C18" s="5">
        <v>45000</v>
      </c>
      <c r="D18" s="5">
        <f>C1-C18</f>
        <v>355000</v>
      </c>
      <c r="E18" s="5">
        <f>(D18/24)-25</f>
        <v>14766.666666666666</v>
      </c>
      <c r="F18" s="5">
        <v>24</v>
      </c>
      <c r="G18" s="5" t="s">
        <v>12</v>
      </c>
    </row>
    <row r="19" spans="1:7" x14ac:dyDescent="0.35">
      <c r="A19" s="2">
        <v>17</v>
      </c>
      <c r="B19" s="4">
        <v>45427</v>
      </c>
      <c r="C19" s="5">
        <v>37000</v>
      </c>
      <c r="D19" s="5">
        <f>C1-C19</f>
        <v>363000</v>
      </c>
      <c r="E19" s="5">
        <f>(D19/24)+41.667</f>
        <v>15166.666999999999</v>
      </c>
      <c r="F19" s="5">
        <v>24</v>
      </c>
      <c r="G19" s="5" t="s">
        <v>31</v>
      </c>
    </row>
    <row r="20" spans="1:7" x14ac:dyDescent="0.35">
      <c r="A20" s="2">
        <v>18</v>
      </c>
      <c r="B20" s="4">
        <v>45458</v>
      </c>
      <c r="C20" s="5">
        <v>41000</v>
      </c>
      <c r="D20" s="5">
        <f>C1-C20</f>
        <v>359000</v>
      </c>
      <c r="E20" s="5">
        <f>(D20/24)+8.33</f>
        <v>14966.663333333334</v>
      </c>
      <c r="F20" s="5">
        <v>24</v>
      </c>
      <c r="G20" s="5" t="s">
        <v>32</v>
      </c>
    </row>
    <row r="21" spans="1:7" x14ac:dyDescent="0.35">
      <c r="A21" s="2">
        <v>19</v>
      </c>
      <c r="B21" s="4">
        <v>45488</v>
      </c>
      <c r="C21" s="5">
        <v>42000</v>
      </c>
      <c r="D21" s="5">
        <f>C1-C21</f>
        <v>358000</v>
      </c>
      <c r="E21" s="5">
        <f>(D21/24)-50</f>
        <v>14866.666666666666</v>
      </c>
      <c r="F21" s="5">
        <v>24</v>
      </c>
      <c r="G21" s="5" t="s">
        <v>33</v>
      </c>
    </row>
    <row r="22" spans="1:7" x14ac:dyDescent="0.35">
      <c r="A22" s="2">
        <v>20</v>
      </c>
      <c r="B22" s="4">
        <v>45519</v>
      </c>
      <c r="C22" s="5">
        <v>36000</v>
      </c>
      <c r="D22" s="5">
        <f>C1-C22</f>
        <v>364000</v>
      </c>
      <c r="E22" s="5">
        <f>(D22/24)</f>
        <v>15166.666666666666</v>
      </c>
      <c r="F22" s="5">
        <v>24</v>
      </c>
      <c r="G22" s="5" t="s">
        <v>34</v>
      </c>
    </row>
    <row r="23" spans="1:7" x14ac:dyDescent="0.35">
      <c r="A23" s="2">
        <v>21</v>
      </c>
      <c r="B23" s="4">
        <v>45550</v>
      </c>
      <c r="C23" s="6"/>
      <c r="D23" s="5"/>
      <c r="E23" s="5"/>
      <c r="F23" s="5"/>
      <c r="G23" s="5" t="s">
        <v>35</v>
      </c>
    </row>
    <row r="24" spans="1:7" x14ac:dyDescent="0.35">
      <c r="A24" s="2">
        <v>22</v>
      </c>
      <c r="B24" s="4">
        <v>45580</v>
      </c>
      <c r="C24" s="5"/>
      <c r="D24" s="5"/>
      <c r="E24" s="5"/>
      <c r="F24" s="5"/>
      <c r="G24" s="5" t="s">
        <v>16</v>
      </c>
    </row>
    <row r="25" spans="1:7" x14ac:dyDescent="0.35">
      <c r="A25" s="2">
        <v>23</v>
      </c>
      <c r="B25" s="4">
        <v>45611</v>
      </c>
      <c r="C25" s="5"/>
      <c r="D25" s="5"/>
      <c r="E25" s="5"/>
      <c r="F25" s="5"/>
      <c r="G25" s="5" t="s">
        <v>36</v>
      </c>
    </row>
    <row r="26" spans="1:7" x14ac:dyDescent="0.35">
      <c r="A26" s="2">
        <v>24</v>
      </c>
      <c r="B26" s="4">
        <v>45641</v>
      </c>
      <c r="C26" s="5"/>
      <c r="D26" s="5"/>
      <c r="E26" s="5"/>
      <c r="F26" s="5"/>
      <c r="G26" s="5" t="s">
        <v>37</v>
      </c>
    </row>
  </sheetData>
  <mergeCells count="2">
    <mergeCell ref="A1:B1"/>
    <mergeCell ref="C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5.0 Lakh</vt:lpstr>
      <vt:lpstr>5.3Lakh</vt:lpstr>
      <vt:lpstr>4.2Lakh</vt:lpstr>
      <vt:lpstr>4.0 Lakh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Senthilkumar Arjunan</dc:creator>
  <cp:lastModifiedBy>Senthilkumar Arjunan</cp:lastModifiedBy>
  <dcterms:created xsi:type="dcterms:W3CDTF">2025-05-01T04:49:31Z</dcterms:created>
  <dcterms:modified xsi:type="dcterms:W3CDTF">2025-05-19T17:36:41Z</dcterms:modified>
</cp:coreProperties>
</file>