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0720" windowHeight="13300" tabRatio="600" firstSheet="14" activeTab="21" autoFilterDateGrouping="1"/>
  </bookViews>
  <sheets>
    <sheet xmlns:r="http://schemas.openxmlformats.org/officeDocument/2006/relationships" name="Guidelines" sheetId="1" state="visible" r:id="rId1"/>
    <sheet xmlns:r="http://schemas.openxmlformats.org/officeDocument/2006/relationships" name="LO 1" sheetId="2" state="visible" r:id="rId2"/>
    <sheet xmlns:r="http://schemas.openxmlformats.org/officeDocument/2006/relationships" name="LO 2" sheetId="3" state="visible" r:id="rId3"/>
    <sheet xmlns:r="http://schemas.openxmlformats.org/officeDocument/2006/relationships" name="LO 3" sheetId="4" state="visible" r:id="rId4"/>
    <sheet xmlns:r="http://schemas.openxmlformats.org/officeDocument/2006/relationships" name="LO 4" sheetId="5" state="visible" r:id="rId5"/>
    <sheet xmlns:r="http://schemas.openxmlformats.org/officeDocument/2006/relationships" name="LO 5" sheetId="6" state="visible" r:id="rId6"/>
    <sheet xmlns:r="http://schemas.openxmlformats.org/officeDocument/2006/relationships" name="LO 6" sheetId="7" state="visible" r:id="rId7"/>
    <sheet xmlns:r="http://schemas.openxmlformats.org/officeDocument/2006/relationships" name="LO 7" sheetId="8" state="visible" r:id="rId8"/>
    <sheet xmlns:r="http://schemas.openxmlformats.org/officeDocument/2006/relationships" name="LO 8" sheetId="9" state="visible" r:id="rId9"/>
    <sheet xmlns:r="http://schemas.openxmlformats.org/officeDocument/2006/relationships" name="LO 9" sheetId="10" state="visible" r:id="rId10"/>
    <sheet xmlns:r="http://schemas.openxmlformats.org/officeDocument/2006/relationships" name="LO 10" sheetId="11" state="visible" r:id="rId11"/>
    <sheet xmlns:r="http://schemas.openxmlformats.org/officeDocument/2006/relationships" name="LO 11" sheetId="12" state="visible" r:id="rId12"/>
    <sheet xmlns:r="http://schemas.openxmlformats.org/officeDocument/2006/relationships" name="LO 12" sheetId="13" state="visible" r:id="rId13"/>
    <sheet xmlns:r="http://schemas.openxmlformats.org/officeDocument/2006/relationships" name="LO 13" sheetId="14" state="visible" r:id="rId14"/>
    <sheet xmlns:r="http://schemas.openxmlformats.org/officeDocument/2006/relationships" name="LO 14" sheetId="15" state="visible" r:id="rId15"/>
    <sheet xmlns:r="http://schemas.openxmlformats.org/officeDocument/2006/relationships" name="LO 15" sheetId="16" state="visible" r:id="rId16"/>
    <sheet xmlns:r="http://schemas.openxmlformats.org/officeDocument/2006/relationships" name="LO 16" sheetId="17" state="visible" r:id="rId17"/>
    <sheet xmlns:r="http://schemas.openxmlformats.org/officeDocument/2006/relationships" name="LO 17" sheetId="18" state="visible" r:id="rId18"/>
    <sheet xmlns:r="http://schemas.openxmlformats.org/officeDocument/2006/relationships" name="LO 18" sheetId="19" state="visible" r:id="rId19"/>
    <sheet xmlns:r="http://schemas.openxmlformats.org/officeDocument/2006/relationships" name="LO 19" sheetId="20" state="visible" r:id="rId20"/>
    <sheet xmlns:r="http://schemas.openxmlformats.org/officeDocument/2006/relationships" name="LO 20" sheetId="21" state="visible" r:id="rId21"/>
    <sheet xmlns:r="http://schemas.openxmlformats.org/officeDocument/2006/relationships" name="School Summary" sheetId="22" state="visible" r:id="rId22"/>
    <sheet xmlns:r="http://schemas.openxmlformats.org/officeDocument/2006/relationships" name="Summary" sheetId="23" state="visible" r:id="rId23"/>
    <sheet xmlns:r="http://schemas.openxmlformats.org/officeDocument/2006/relationships" name="By Subject" sheetId="24" state="visible" r:id="rId24"/>
    <sheet xmlns:r="http://schemas.openxmlformats.org/officeDocument/2006/relationships" name="Sheet1" sheetId="25" state="hidden" r:id="rId25"/>
  </sheets>
  <definedNames/>
  <calcPr calcId="191028" fullCalcOnLoad="1"/>
</workbook>
</file>

<file path=xl/styles.xml><?xml version="1.0" encoding="utf-8"?>
<styleSheet xmlns="http://schemas.openxmlformats.org/spreadsheetml/2006/main">
  <numFmts count="1">
    <numFmt numFmtId="164" formatCode="0.0"/>
  </numFmts>
  <fonts count="26">
    <font>
      <name val="Aptos Narrow"/>
      <family val="2"/>
      <color theme="1"/>
      <sz val="11"/>
      <scheme val="minor"/>
    </font>
    <font>
      <name val="Gopher"/>
      <family val="3"/>
      <color theme="1"/>
      <sz val="11"/>
    </font>
    <font>
      <name val="Gopher"/>
      <family val="3"/>
      <color rgb="FF000000"/>
      <sz val="11"/>
    </font>
    <font>
      <name val="Gopher"/>
      <family val="3"/>
      <b val="1"/>
      <color rgb="FFFFFFFF"/>
      <sz val="11"/>
    </font>
    <font>
      <name val="Gopher"/>
      <family val="3"/>
      <b val="1"/>
      <color theme="1"/>
      <sz val="11"/>
    </font>
    <font>
      <name val="Gopher"/>
      <family val="3"/>
      <b val="1"/>
      <color theme="0"/>
      <sz val="11"/>
    </font>
    <font>
      <name val="Gopher"/>
      <family val="3"/>
      <b val="1"/>
      <sz val="12"/>
    </font>
    <font>
      <name val="Gopher"/>
      <family val="3"/>
      <color theme="0"/>
      <sz val="11"/>
    </font>
    <font>
      <name val="Gopher"/>
      <family val="3"/>
      <b val="1"/>
      <color rgb="FF000000"/>
      <sz val="11"/>
    </font>
    <font>
      <name val="Aptos Narrow"/>
      <family val="2"/>
      <sz val="8"/>
      <scheme val="minor"/>
    </font>
    <font>
      <name val="Graphik Arabic Semibold"/>
      <family val="3"/>
      <color theme="1"/>
      <sz val="12"/>
    </font>
    <font>
      <name val="Gopher"/>
      <family val="3"/>
      <color rgb="FFFFFFFF"/>
      <sz val="12"/>
    </font>
    <font>
      <name val="Gopher"/>
      <family val="3"/>
      <color rgb="FF000000"/>
      <sz val="12"/>
    </font>
    <font>
      <name val="Gopher"/>
      <family val="3"/>
      <sz val="11"/>
    </font>
    <font>
      <name val="Gopher"/>
      <family val="3"/>
      <b val="1"/>
      <color rgb="FFFFFFFF"/>
      <sz val="18"/>
    </font>
    <font>
      <name val="Inherit"/>
      <color rgb="FF000000"/>
      <sz val="11"/>
    </font>
    <font>
      <name val="Inherit"/>
      <color rgb="FF242424"/>
      <sz val="11"/>
    </font>
    <font>
      <name val="Aptos Narrow"/>
      <family val="2"/>
      <b val="1"/>
      <color theme="0"/>
      <sz val="11"/>
      <scheme val="minor"/>
    </font>
    <font>
      <name val="Aptos Narrow"/>
      <family val="2"/>
      <color theme="0"/>
      <sz val="11"/>
      <scheme val="minor"/>
    </font>
    <font>
      <name val="Graphik Arabic Semibold"/>
      <family val="3"/>
      <color theme="0"/>
      <sz val="10"/>
    </font>
    <font>
      <name val="Gopher"/>
      <family val="3"/>
      <color rgb="FFFFFFFF"/>
      <sz val="11"/>
    </font>
    <font>
      <name val="Gopher"/>
      <family val="3"/>
      <sz val="12"/>
    </font>
    <font>
      <name val="Graphik Arabic Semibold"/>
      <family val="3"/>
      <color theme="0"/>
      <sz val="11"/>
    </font>
    <font>
      <name val="Gopher"/>
      <family val="3"/>
      <color theme="1" tint="0.249946592608417"/>
      <sz val="11"/>
    </font>
    <font>
      <name val="Gopher"/>
      <family val="3"/>
      <color theme="0"/>
      <sz val="20"/>
    </font>
    <font>
      <name val="Gopher"/>
      <family val="3"/>
      <b val="1"/>
      <color theme="1" tint="0.249946592608417"/>
      <sz val="11"/>
    </font>
  </fonts>
  <fills count="19">
    <fill>
      <patternFill/>
    </fill>
    <fill>
      <patternFill patternType="gray125"/>
    </fill>
    <fill>
      <patternFill patternType="solid">
        <fgColor rgb="FF002060"/>
        <bgColor rgb="FF000000"/>
      </patternFill>
    </fill>
    <fill>
      <patternFill patternType="solid">
        <fgColor rgb="FF8CA0F5"/>
        <bgColor indexed="64"/>
      </patternFill>
    </fill>
    <fill>
      <patternFill patternType="solid">
        <fgColor rgb="FFE1DCDC"/>
        <bgColor indexed="64"/>
      </patternFill>
    </fill>
    <fill>
      <patternFill patternType="solid">
        <fgColor rgb="FF002060"/>
        <bgColor indexed="64"/>
      </patternFill>
    </fill>
    <fill>
      <patternFill patternType="solid">
        <fgColor rgb="FFF5F5F0"/>
        <bgColor indexed="64"/>
      </patternFill>
    </fill>
    <fill>
      <patternFill patternType="solid">
        <fgColor rgb="FF0042FF"/>
        <bgColor indexed="64"/>
      </patternFill>
    </fill>
    <fill>
      <patternFill patternType="solid">
        <fgColor rgb="FFFFFFFF"/>
        <bgColor indexed="64"/>
      </patternFill>
    </fill>
    <fill>
      <patternFill patternType="solid">
        <fgColor rgb="FFAAE1BE"/>
        <bgColor indexed="64"/>
      </patternFill>
    </fill>
    <fill>
      <patternFill patternType="solid">
        <fgColor theme="0" tint="-0.1499984740745262"/>
        <bgColor rgb="FF000000"/>
      </patternFill>
    </fill>
    <fill>
      <patternFill patternType="solid">
        <fgColor theme="5" tint="0.3999755851924192"/>
        <bgColor rgb="FF000000"/>
      </patternFill>
    </fill>
    <fill>
      <patternFill patternType="solid">
        <fgColor rgb="FFFF0000"/>
        <bgColor rgb="FF000000"/>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0066FF"/>
        <bgColor indexed="64"/>
      </patternFill>
    </fill>
    <fill>
      <patternFill patternType="solid">
        <fgColor rgb="FF020A58"/>
        <bgColor indexed="64"/>
      </patternFill>
    </fill>
    <fill>
      <patternFill patternType="solid">
        <fgColor theme="0" tint="-0.0499893185216834"/>
        <bgColor indexed="64"/>
      </patternFill>
    </fill>
  </fills>
  <borders count="4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rgb="FF00ADB9"/>
      </left>
      <right/>
      <top style="medium">
        <color rgb="FF00ADB9"/>
      </top>
      <bottom style="medium">
        <color rgb="FF00ADB9"/>
      </bottom>
      <diagonal/>
    </border>
    <border>
      <left/>
      <right/>
      <top style="medium">
        <color rgb="FF00ADB9"/>
      </top>
      <bottom style="medium">
        <color rgb="FF00ADB9"/>
      </bottom>
      <diagonal/>
    </border>
    <border>
      <left/>
      <right style="medium">
        <color rgb="FF00ADB9"/>
      </right>
      <top style="medium">
        <color rgb="FF00ADB9"/>
      </top>
      <bottom style="medium">
        <color rgb="FF00ADB9"/>
      </bottom>
      <diagonal/>
    </border>
    <border>
      <left style="medium">
        <color rgb="FF00ADB9"/>
      </left>
      <right style="thin">
        <color rgb="FF00ADB9"/>
      </right>
      <top style="medium">
        <color rgb="FF00ADB9"/>
      </top>
      <bottom style="medium">
        <color rgb="FF00ADB9"/>
      </bottom>
      <diagonal/>
    </border>
    <border>
      <left style="thin">
        <color rgb="FF00ADB9"/>
      </left>
      <right style="thin">
        <color rgb="FF00ADB9"/>
      </right>
      <top style="medium">
        <color rgb="FF00ADB9"/>
      </top>
      <bottom style="medium">
        <color rgb="FF00ADB9"/>
      </bottom>
      <diagonal/>
    </border>
    <border>
      <left style="thin">
        <color rgb="FF00ADB9"/>
      </left>
      <right style="medium">
        <color rgb="FF00ADB9"/>
      </right>
      <top style="medium">
        <color rgb="FF00ADB9"/>
      </top>
      <bottom style="medium">
        <color rgb="FF00ADB9"/>
      </bottom>
      <diagonal/>
    </border>
    <border>
      <left style="medium">
        <color rgb="FF00ADB9"/>
      </left>
      <right/>
      <top style="medium">
        <color rgb="FF00ADB9"/>
      </top>
      <bottom/>
      <diagonal/>
    </border>
    <border>
      <left/>
      <right/>
      <top style="medium">
        <color rgb="FF00ADB9"/>
      </top>
      <bottom/>
      <diagonal/>
    </border>
    <border>
      <left/>
      <right style="medium">
        <color rgb="FF00ADB9"/>
      </right>
      <top style="medium">
        <color rgb="FF00ADB9"/>
      </top>
      <bottom/>
      <diagonal/>
    </border>
    <border>
      <left style="medium">
        <color rgb="FF00ADB9"/>
      </left>
      <right/>
      <top style="medium">
        <color rgb="FF00ADB9"/>
      </top>
      <bottom style="thin">
        <color rgb="FF00ADB9"/>
      </bottom>
      <diagonal/>
    </border>
    <border>
      <left/>
      <right/>
      <top style="medium">
        <color rgb="FF00ADB9"/>
      </top>
      <bottom style="thin">
        <color rgb="FF00ADB9"/>
      </bottom>
      <diagonal/>
    </border>
    <border>
      <left/>
      <right style="medium">
        <color rgb="FF00ADB9"/>
      </right>
      <top style="medium">
        <color rgb="FF00ADB9"/>
      </top>
      <bottom style="thin">
        <color rgb="FF00ADB9"/>
      </bottom>
      <diagonal/>
    </border>
    <border>
      <left style="medium">
        <color rgb="FF00ADB9"/>
      </left>
      <right/>
      <top/>
      <bottom/>
      <diagonal/>
    </border>
    <border>
      <left/>
      <right style="medium">
        <color rgb="FF00ADB9"/>
      </right>
      <top/>
      <bottom/>
      <diagonal/>
    </border>
    <border>
      <left style="medium">
        <color rgb="FF00ADB9"/>
      </left>
      <right/>
      <top style="thin">
        <color rgb="FF00ADB9"/>
      </top>
      <bottom/>
      <diagonal/>
    </border>
    <border>
      <left/>
      <right/>
      <top style="thin">
        <color rgb="FF00ADB9"/>
      </top>
      <bottom/>
      <diagonal/>
    </border>
    <border>
      <left/>
      <right style="medium">
        <color rgb="FF00ADB9"/>
      </right>
      <top style="thin">
        <color rgb="FF00ADB9"/>
      </top>
      <bottom/>
      <diagonal/>
    </border>
    <border>
      <left style="medium">
        <color rgb="FF00ADB9"/>
      </left>
      <right/>
      <top/>
      <bottom style="medium">
        <color rgb="FF00ADB9"/>
      </bottom>
      <diagonal/>
    </border>
    <border>
      <left/>
      <right/>
      <top/>
      <bottom style="medium">
        <color rgb="FF00ADB9"/>
      </bottom>
      <diagonal/>
    </border>
    <border>
      <left/>
      <right style="medium">
        <color rgb="FF00ADB9"/>
      </right>
      <top/>
      <bottom style="medium">
        <color rgb="FF00ADB9"/>
      </bottom>
      <diagonal/>
    </border>
    <border>
      <left style="medium">
        <color rgb="FF00ADB9"/>
      </left>
      <right/>
      <top style="thin">
        <color rgb="FF00ADB9"/>
      </top>
      <bottom style="medium">
        <color rgb="FF00ADB9"/>
      </bottom>
      <diagonal/>
    </border>
    <border>
      <left/>
      <right/>
      <top style="thin">
        <color rgb="FF00ADB9"/>
      </top>
      <bottom style="medium">
        <color rgb="FF00ADB9"/>
      </bottom>
      <diagonal/>
    </border>
    <border>
      <left/>
      <right style="medium">
        <color rgb="FF00ADB9"/>
      </right>
      <top style="thin">
        <color rgb="FF00ADB9"/>
      </top>
      <bottom style="medium">
        <color rgb="FF00ADB9"/>
      </bottom>
      <diagonal/>
    </border>
    <border>
      <left style="medium">
        <color rgb="FF00ADB9"/>
      </left>
      <right/>
      <top style="thin">
        <color rgb="FF00ADB9"/>
      </top>
      <bottom style="thin">
        <color rgb="FF00ADB9"/>
      </bottom>
      <diagonal/>
    </border>
    <border>
      <left/>
      <right/>
      <top style="thin">
        <color rgb="FF00ADB9"/>
      </top>
      <bottom style="thin">
        <color rgb="FF00ADB9"/>
      </bottom>
      <diagonal/>
    </border>
    <border>
      <left/>
      <right style="medium">
        <color rgb="FF00ADB9"/>
      </right>
      <top style="thin">
        <color rgb="FF00ADB9"/>
      </top>
      <bottom style="thin">
        <color rgb="FF00ADB9"/>
      </bottom>
      <diagonal/>
    </border>
    <border>
      <left style="medium">
        <color rgb="FF00ADB9"/>
      </left>
      <right style="medium">
        <color rgb="FF00ADB9"/>
      </right>
      <top style="medium">
        <color rgb="FF00ADB9"/>
      </top>
      <bottom style="thin">
        <color rgb="FF00ADB9"/>
      </bottom>
      <diagonal/>
    </border>
    <border>
      <left style="medium">
        <color rgb="FF00ADB9"/>
      </left>
      <right style="medium">
        <color rgb="FF00ADB9"/>
      </right>
      <top style="thin">
        <color rgb="FF00ADB9"/>
      </top>
      <bottom style="thin">
        <color rgb="FF00ADB9"/>
      </bottom>
      <diagonal/>
    </border>
    <border>
      <left style="medium">
        <color rgb="FF00ADB9"/>
      </left>
      <right style="medium">
        <color rgb="FF00ADB9"/>
      </right>
      <top style="medium">
        <color rgb="FF00ADB9"/>
      </top>
      <bottom style="medium">
        <color rgb="FF00ADB9"/>
      </bottom>
      <diagonal/>
    </border>
    <border>
      <left style="medium">
        <color rgb="FF00ADB9"/>
      </left>
      <right style="medium">
        <color rgb="FF00ADB9"/>
      </right>
      <top style="thin">
        <color rgb="FF00ADB9"/>
      </top>
      <bottom style="medium">
        <color rgb="FF00ADB9"/>
      </bottom>
      <diagonal/>
    </border>
    <border>
      <left/>
      <right style="thin">
        <color rgb="FF00ADB9"/>
      </right>
      <top style="medium">
        <color rgb="FF00ADB9"/>
      </top>
      <bottom/>
      <diagonal/>
    </border>
    <border>
      <left/>
      <right style="thin">
        <color rgb="FF00ADB9"/>
      </right>
      <top style="medium">
        <color rgb="FF00ADB9"/>
      </top>
      <bottom style="medium">
        <color rgb="FF00ADB9"/>
      </bottom>
      <diagonal/>
    </border>
  </borders>
  <cellStyleXfs count="1">
    <xf numFmtId="0" fontId="0" fillId="0" borderId="0"/>
  </cellStyleXfs>
  <cellXfs count="202">
    <xf numFmtId="0" fontId="0" fillId="0" borderId="0" pivotButton="0" quotePrefix="0" xfId="0"/>
    <xf numFmtId="0" fontId="3" fillId="2" borderId="6" applyAlignment="1" applyProtection="1" pivotButton="0" quotePrefix="0" xfId="0">
      <alignment horizontal="center" vertical="center" wrapText="1" readingOrder="2"/>
      <protection locked="0" hidden="0"/>
    </xf>
    <xf numFmtId="0" fontId="5" fillId="3" borderId="3" applyAlignment="1" applyProtection="1" pivotButton="0" quotePrefix="0" xfId="0">
      <alignment horizontal="center" vertical="center" wrapText="1"/>
      <protection locked="0" hidden="0"/>
    </xf>
    <xf numFmtId="0" fontId="3" fillId="2" borderId="5" applyAlignment="1" applyProtection="1" pivotButton="0" quotePrefix="0" xfId="0">
      <alignment horizontal="center" vertical="center" wrapText="1" readingOrder="2"/>
      <protection locked="0" hidden="0"/>
    </xf>
    <xf numFmtId="0" fontId="6" fillId="4" borderId="6" applyAlignment="1" applyProtection="1" pivotButton="0" quotePrefix="0" xfId="0">
      <alignment horizontal="center" vertical="center" wrapText="1" readingOrder="1"/>
      <protection locked="0" hidden="0"/>
    </xf>
    <xf numFmtId="0" fontId="1" fillId="0" borderId="0" applyAlignment="1" applyProtection="1" pivotButton="0" quotePrefix="0" xfId="0">
      <alignment vertical="center" wrapText="1"/>
      <protection locked="0" hidden="0"/>
    </xf>
    <xf numFmtId="0" fontId="7" fillId="5" borderId="7" applyAlignment="1" applyProtection="1" pivotButton="0" quotePrefix="0" xfId="0">
      <alignment horizontal="center" vertical="center" wrapText="1"/>
      <protection locked="0" hidden="0"/>
    </xf>
    <xf numFmtId="0" fontId="1" fillId="0" borderId="3" applyAlignment="1" applyProtection="1" pivotButton="0" quotePrefix="0" xfId="0">
      <alignment vertical="center" wrapText="1"/>
      <protection locked="0" hidden="0"/>
    </xf>
    <xf numFmtId="0" fontId="7" fillId="5" borderId="11" applyAlignment="1" applyProtection="1" pivotButton="0" quotePrefix="0" xfId="0">
      <alignment horizontal="center" vertical="center" wrapText="1"/>
      <protection locked="0" hidden="0"/>
    </xf>
    <xf numFmtId="0" fontId="7" fillId="5" borderId="3" applyAlignment="1" applyProtection="1" pivotButton="0" quotePrefix="0" xfId="0">
      <alignment horizontal="center" vertical="center" wrapText="1"/>
      <protection locked="0" hidden="0"/>
    </xf>
    <xf numFmtId="0" fontId="3" fillId="2" borderId="0" applyAlignment="1" applyProtection="1" pivotButton="0" quotePrefix="0" xfId="0">
      <alignment horizontal="center" vertical="center" wrapText="1" readingOrder="2"/>
      <protection locked="0" hidden="0"/>
    </xf>
    <xf numFmtId="0" fontId="2" fillId="0" borderId="0" applyAlignment="1" applyProtection="1" pivotButton="0" quotePrefix="0" xfId="0">
      <alignment horizontal="center" vertical="center" wrapText="1"/>
      <protection locked="0" hidden="0"/>
    </xf>
    <xf numFmtId="0" fontId="3" fillId="2" borderId="3" applyAlignment="1" applyProtection="1" pivotButton="0" quotePrefix="0" xfId="0">
      <alignment horizontal="center" vertical="center" wrapText="1" readingOrder="2"/>
      <protection locked="0" hidden="0"/>
    </xf>
    <xf numFmtId="16" fontId="10" fillId="0" borderId="3" applyAlignment="1" applyProtection="1" pivotButton="0" quotePrefix="0" xfId="0">
      <alignment horizontal="center" vertical="center" wrapText="1"/>
      <protection locked="0" hidden="0"/>
    </xf>
    <xf numFmtId="0" fontId="11" fillId="2" borderId="3" applyAlignment="1" applyProtection="1" pivotButton="0" quotePrefix="0" xfId="0">
      <alignment horizontal="center" vertical="center" wrapText="1" readingOrder="2"/>
      <protection locked="0" hidden="0"/>
    </xf>
    <xf numFmtId="0" fontId="11" fillId="2" borderId="6" applyAlignment="1" applyProtection="1" pivotButton="0" quotePrefix="0" xfId="0">
      <alignment horizontal="center" vertical="center" wrapText="1" readingOrder="1"/>
      <protection locked="0" hidden="0"/>
    </xf>
    <xf numFmtId="0" fontId="11" fillId="2" borderId="4" applyAlignment="1" applyProtection="1" pivotButton="0" quotePrefix="0" xfId="0">
      <alignment horizontal="center" vertical="center" wrapText="1" readingOrder="2"/>
      <protection locked="0" hidden="0"/>
    </xf>
    <xf numFmtId="0" fontId="11" fillId="2" borderId="0" applyAlignment="1" applyProtection="1" pivotButton="0" quotePrefix="0" xfId="0">
      <alignment horizontal="center" vertical="center" wrapText="1" readingOrder="2"/>
      <protection locked="0" hidden="0"/>
    </xf>
    <xf numFmtId="0" fontId="11" fillId="2" borderId="6" applyAlignment="1" applyProtection="1" pivotButton="0" quotePrefix="0" xfId="0">
      <alignment horizontal="center" vertical="center" wrapText="1" readingOrder="2"/>
      <protection locked="0" hidden="0"/>
    </xf>
    <xf numFmtId="0" fontId="11" fillId="2" borderId="5" applyAlignment="1" applyProtection="1" pivotButton="0" quotePrefix="0" xfId="0">
      <alignment horizontal="center" vertical="center" wrapText="1" readingOrder="1"/>
      <protection locked="0" hidden="0"/>
    </xf>
    <xf numFmtId="0" fontId="11" fillId="2" borderId="5" applyAlignment="1" applyProtection="1" pivotButton="0" quotePrefix="0" xfId="0">
      <alignment horizontal="center" vertical="center" wrapText="1" readingOrder="2"/>
      <protection locked="0" hidden="0"/>
    </xf>
    <xf numFmtId="0" fontId="11" fillId="2" borderId="5" applyAlignment="1" applyProtection="1" pivotButton="0" quotePrefix="0" xfId="0">
      <alignment horizontal="center" vertical="center" wrapText="1"/>
      <protection locked="0" hidden="0"/>
    </xf>
    <xf numFmtId="0" fontId="11" fillId="2" borderId="0" applyAlignment="1" applyProtection="1" pivotButton="0" quotePrefix="0" xfId="0">
      <alignment horizontal="center" vertical="center" wrapText="1"/>
      <protection locked="0" hidden="0"/>
    </xf>
    <xf numFmtId="0" fontId="12" fillId="0" borderId="4" applyAlignment="1" applyProtection="1" pivotButton="0" quotePrefix="0" xfId="0">
      <alignment horizontal="center" vertical="center" wrapText="1"/>
      <protection locked="0" hidden="0"/>
    </xf>
    <xf numFmtId="0" fontId="12" fillId="0" borderId="5" applyAlignment="1" applyProtection="1" pivotButton="0" quotePrefix="0" xfId="0">
      <alignment horizontal="center" vertical="center" wrapText="1"/>
      <protection locked="0" hidden="0"/>
    </xf>
    <xf numFmtId="0" fontId="15" fillId="7" borderId="3" applyAlignment="1" pivotButton="0" quotePrefix="0" xfId="0">
      <alignment vertical="center" wrapText="1"/>
    </xf>
    <xf numFmtId="0" fontId="16" fillId="8" borderId="3" applyAlignment="1" pivotButton="0" quotePrefix="0" xfId="0">
      <alignment vertical="center" wrapText="1"/>
    </xf>
    <xf numFmtId="0" fontId="1" fillId="0" borderId="0" applyProtection="1" pivotButton="0" quotePrefix="0" xfId="0">
      <protection locked="0" hidden="0"/>
    </xf>
    <xf numFmtId="0" fontId="4" fillId="3" borderId="3" applyAlignment="1" applyProtection="1" pivotButton="0" quotePrefix="0" xfId="0">
      <alignment horizontal="center" vertical="center" wrapText="1"/>
      <protection locked="0" hidden="0"/>
    </xf>
    <xf numFmtId="0" fontId="1" fillId="0" borderId="3" applyProtection="1" pivotButton="0" quotePrefix="0" xfId="0">
      <protection locked="0" hidden="0"/>
    </xf>
    <xf numFmtId="0" fontId="1" fillId="0" borderId="3" applyAlignment="1" applyProtection="1" pivotButton="0" quotePrefix="0" xfId="0">
      <alignment vertical="top" wrapText="1"/>
      <protection locked="0" hidden="0"/>
    </xf>
    <xf numFmtId="2" fontId="13" fillId="0" borderId="3" applyAlignment="1" pivotButton="0" quotePrefix="0" xfId="0">
      <alignment horizontal="center" vertical="center" wrapText="1"/>
    </xf>
    <xf numFmtId="0" fontId="1" fillId="0" borderId="4" applyAlignment="1" pivotButton="0" quotePrefix="0" xfId="0">
      <alignment horizontal="center" vertical="center" wrapText="1"/>
    </xf>
    <xf numFmtId="0" fontId="6" fillId="4" borderId="3" applyAlignment="1" applyProtection="1" pivotButton="0" quotePrefix="0" xfId="0">
      <alignment horizontal="center" vertical="center" wrapText="1" readingOrder="1"/>
      <protection locked="0" hidden="0"/>
    </xf>
    <xf numFmtId="0" fontId="8" fillId="6" borderId="8" applyAlignment="1" applyProtection="1" pivotButton="0" quotePrefix="0" xfId="0">
      <alignment vertical="center" wrapText="1" readingOrder="2"/>
      <protection locked="0" hidden="0"/>
    </xf>
    <xf numFmtId="0" fontId="8" fillId="6" borderId="1" applyAlignment="1" applyProtection="1" pivotButton="0" quotePrefix="0" xfId="0">
      <alignment vertical="center" wrapText="1" readingOrder="2"/>
      <protection locked="0" hidden="0"/>
    </xf>
    <xf numFmtId="0" fontId="8" fillId="10" borderId="3" applyAlignment="1" applyProtection="1" pivotButton="0" quotePrefix="0" xfId="0">
      <alignment horizontal="center" vertical="center" wrapText="1"/>
      <protection locked="0" hidden="0"/>
    </xf>
    <xf numFmtId="0" fontId="8" fillId="11" borderId="3" applyAlignment="1" applyProtection="1" pivotButton="0" quotePrefix="0" xfId="0">
      <alignment horizontal="center" vertical="center" wrapText="1"/>
      <protection locked="0" hidden="0"/>
    </xf>
    <xf numFmtId="0" fontId="8" fillId="12" borderId="3" applyAlignment="1" applyProtection="1" pivotButton="0" quotePrefix="0" xfId="0">
      <alignment horizontal="center" vertical="center" wrapText="1"/>
      <protection locked="0" hidden="0"/>
    </xf>
    <xf numFmtId="0" fontId="4" fillId="13" borderId="3" applyAlignment="1" applyProtection="1" pivotButton="0" quotePrefix="0" xfId="0">
      <alignment horizontal="center" vertical="center" wrapText="1"/>
      <protection locked="0" hidden="0"/>
    </xf>
    <xf numFmtId="0" fontId="4" fillId="9" borderId="3" applyAlignment="1" applyProtection="1" pivotButton="0" quotePrefix="0" xfId="0">
      <alignment horizontal="center" vertical="center" wrapText="1"/>
      <protection locked="0" hidden="0"/>
    </xf>
    <xf numFmtId="0" fontId="11" fillId="2" borderId="14" applyAlignment="1" applyProtection="1" pivotButton="0" quotePrefix="0" xfId="0">
      <alignment horizontal="center" vertical="center" wrapText="1" readingOrder="2"/>
      <protection locked="0" hidden="0"/>
    </xf>
    <xf numFmtId="0" fontId="6" fillId="14" borderId="3" applyAlignment="1" applyProtection="1" pivotButton="0" quotePrefix="0" xfId="0">
      <alignment horizontal="center" vertical="center" wrapText="1" readingOrder="1"/>
      <protection locked="0" hidden="0"/>
    </xf>
    <xf numFmtId="164" fontId="13" fillId="0" borderId="3" applyAlignment="1" applyProtection="1" pivotButton="0" quotePrefix="0" xfId="0">
      <alignment horizontal="center" vertical="center" wrapText="1"/>
      <protection locked="0" hidden="0"/>
    </xf>
    <xf numFmtId="1" fontId="13" fillId="0" borderId="3" applyAlignment="1" applyProtection="1" pivotButton="0" quotePrefix="0" xfId="0">
      <alignment horizontal="center" vertical="center" wrapText="1"/>
      <protection locked="0" hidden="0"/>
    </xf>
    <xf numFmtId="0" fontId="5" fillId="5" borderId="3" applyAlignment="1" applyProtection="1" pivotButton="0" quotePrefix="0" xfId="0">
      <alignment horizontal="center" vertical="center"/>
      <protection locked="0" hidden="0"/>
    </xf>
    <xf numFmtId="0" fontId="1" fillId="0" borderId="3" applyAlignment="1" pivotButton="0" quotePrefix="0" xfId="0">
      <alignment horizontal="center" vertical="center" wrapText="1"/>
    </xf>
    <xf numFmtId="49" fontId="18" fillId="5" borderId="0" applyAlignment="1" pivotButton="0" quotePrefix="0" xfId="0">
      <alignment horizontal="right" vertical="center"/>
    </xf>
    <xf numFmtId="0" fontId="0" fillId="0" borderId="0" applyAlignment="1" pivotButton="0" quotePrefix="0" xfId="0">
      <alignment vertical="center"/>
    </xf>
    <xf numFmtId="49" fontId="17" fillId="5" borderId="3" applyAlignment="1" pivotButton="0" quotePrefix="0" xfId="0">
      <alignment horizontal="center" vertical="center"/>
    </xf>
    <xf numFmtId="1" fontId="18" fillId="5" borderId="3" applyAlignment="1" pivotButton="0" quotePrefix="0" xfId="0">
      <alignment horizontal="center" vertical="center"/>
    </xf>
    <xf numFmtId="0" fontId="19" fillId="16" borderId="3" applyAlignment="1" applyProtection="1" pivotButton="0" quotePrefix="0" xfId="0">
      <alignment vertical="center" wrapText="1"/>
      <protection locked="0" hidden="0"/>
    </xf>
    <xf numFmtId="1" fontId="0" fillId="0" borderId="3" applyAlignment="1" pivotButton="0" quotePrefix="0" xfId="0">
      <alignment horizontal="center" vertical="center"/>
    </xf>
    <xf numFmtId="49" fontId="0" fillId="0" borderId="0" applyAlignment="1" pivotButton="0" quotePrefix="0" xfId="0">
      <alignment horizontal="right" vertical="center"/>
    </xf>
    <xf numFmtId="0" fontId="1" fillId="0" borderId="0" applyAlignment="1" applyProtection="1" pivotButton="0" quotePrefix="0" xfId="0">
      <alignment vertical="center"/>
      <protection locked="0" hidden="0"/>
    </xf>
    <xf numFmtId="0" fontId="20" fillId="2" borderId="6" applyAlignment="1" applyProtection="1" pivotButton="0" quotePrefix="0" xfId="0">
      <alignment horizontal="center" vertical="center" wrapText="1" readingOrder="2"/>
      <protection locked="0" hidden="0"/>
    </xf>
    <xf numFmtId="0" fontId="21" fillId="4" borderId="6" applyAlignment="1" applyProtection="1" pivotButton="0" quotePrefix="0" xfId="0">
      <alignment horizontal="center" vertical="center" wrapText="1" readingOrder="1"/>
      <protection locked="0" hidden="0"/>
    </xf>
    <xf numFmtId="0" fontId="21" fillId="14" borderId="3" applyAlignment="1" applyProtection="1" pivotButton="0" quotePrefix="0" xfId="0">
      <alignment horizontal="center" vertical="center" wrapText="1" readingOrder="1"/>
      <protection locked="0" hidden="0"/>
    </xf>
    <xf numFmtId="0" fontId="21" fillId="4" borderId="3" applyAlignment="1" applyProtection="1" pivotButton="0" quotePrefix="0" xfId="0">
      <alignment horizontal="center" vertical="center" wrapText="1" readingOrder="1"/>
      <protection locked="0" hidden="0"/>
    </xf>
    <xf numFmtId="0" fontId="0" fillId="15" borderId="0" applyAlignment="1" pivotButton="0" quotePrefix="0" xfId="0">
      <alignment horizontal="center" vertical="center"/>
    </xf>
    <xf numFmtId="0" fontId="0" fillId="15" borderId="0" applyAlignment="1" pivotButton="0" quotePrefix="0" xfId="0">
      <alignment vertical="center"/>
    </xf>
    <xf numFmtId="0" fontId="20" fillId="2" borderId="5" applyAlignment="1" applyProtection="1" pivotButton="0" quotePrefix="0" xfId="0">
      <alignment horizontal="center" vertical="center" wrapText="1" readingOrder="2"/>
      <protection locked="0" hidden="0"/>
    </xf>
    <xf numFmtId="0" fontId="21" fillId="14" borderId="4" applyAlignment="1" applyProtection="1" pivotButton="0" quotePrefix="0" xfId="0">
      <alignment horizontal="center" vertical="center" wrapText="1" readingOrder="1"/>
      <protection locked="0" hidden="0"/>
    </xf>
    <xf numFmtId="0" fontId="0" fillId="0" borderId="3" applyAlignment="1" pivotButton="0" quotePrefix="0" xfId="0">
      <alignment vertical="center"/>
    </xf>
    <xf numFmtId="0" fontId="20" fillId="2" borderId="3" applyAlignment="1" applyProtection="1" pivotButton="0" quotePrefix="0" xfId="0">
      <alignment horizontal="center" vertical="center" wrapText="1" readingOrder="2"/>
      <protection locked="0" hidden="0"/>
    </xf>
    <xf numFmtId="0" fontId="5" fillId="5" borderId="3" applyAlignment="1" applyProtection="1" pivotButton="0" quotePrefix="0" xfId="0">
      <alignment horizontal="center" vertical="center" wrapText="1"/>
      <protection locked="0" hidden="0"/>
    </xf>
    <xf numFmtId="1" fontId="0" fillId="0" borderId="3" applyAlignment="1" pivotButton="0" quotePrefix="0" xfId="0">
      <alignment horizontal="center" vertical="center" wrapText="1"/>
    </xf>
    <xf numFmtId="0" fontId="0" fillId="0" borderId="0" applyAlignment="1" pivotButton="0" quotePrefix="0" xfId="0">
      <alignment vertical="center" wrapText="1"/>
    </xf>
    <xf numFmtId="0" fontId="0" fillId="0" borderId="3" applyAlignment="1" pivotButton="0" quotePrefix="0" xfId="0">
      <alignment horizontal="center" vertical="center"/>
    </xf>
    <xf numFmtId="0" fontId="0" fillId="0" borderId="0" applyAlignment="1" pivotButton="0" quotePrefix="0" xfId="0">
      <alignment horizontal="center" vertical="center"/>
    </xf>
    <xf numFmtId="0" fontId="0" fillId="0" borderId="3" applyAlignment="1" pivotButton="0" quotePrefix="0" xfId="0">
      <alignment horizontal="center" vertical="center" wrapText="1"/>
    </xf>
    <xf numFmtId="0" fontId="0" fillId="0" borderId="0" applyAlignment="1" pivotButton="0" quotePrefix="0" xfId="0">
      <alignment horizontal="center" vertical="center" wrapText="1"/>
    </xf>
    <xf numFmtId="1" fontId="0" fillId="15" borderId="3" applyAlignment="1" pivotButton="0" quotePrefix="0" xfId="0">
      <alignment horizontal="center" vertical="center"/>
    </xf>
    <xf numFmtId="2" fontId="0" fillId="0" borderId="3" applyAlignment="1" pivotButton="0" quotePrefix="0" xfId="0">
      <alignment horizontal="center" vertical="center" wrapText="1"/>
    </xf>
    <xf numFmtId="0" fontId="22" fillId="16" borderId="3" applyAlignment="1" pivotButton="0" quotePrefix="0" xfId="0">
      <alignment horizontal="center" vertical="center" wrapText="1"/>
    </xf>
    <xf numFmtId="0" fontId="23" fillId="0" borderId="0" pivotButton="0" quotePrefix="0" xfId="0"/>
    <xf numFmtId="0" fontId="23" fillId="0" borderId="0" applyAlignment="1" pivotButton="0" quotePrefix="0" xfId="0">
      <alignment vertical="center"/>
    </xf>
    <xf numFmtId="0" fontId="23" fillId="18" borderId="0" applyAlignment="1" pivotButton="0" quotePrefix="0" xfId="0">
      <alignment horizontal="center" vertical="center"/>
    </xf>
    <xf numFmtId="0" fontId="23" fillId="18" borderId="0" applyAlignment="1" pivotButton="0" quotePrefix="0" xfId="0">
      <alignment horizontal="left" vertical="center" wrapText="1"/>
    </xf>
    <xf numFmtId="0" fontId="23" fillId="18" borderId="0" applyAlignment="1" pivotButton="0" quotePrefix="0" xfId="0">
      <alignment horizontal="left" vertical="center"/>
    </xf>
    <xf numFmtId="0" fontId="23" fillId="18" borderId="0" applyAlignment="1" pivotButton="0" quotePrefix="0" xfId="0">
      <alignment horizontal="center" vertical="center" wrapText="1"/>
    </xf>
    <xf numFmtId="0" fontId="25" fillId="18" borderId="0" applyAlignment="1" pivotButton="0" quotePrefix="0" xfId="0">
      <alignment horizontal="center" vertical="center"/>
    </xf>
    <xf numFmtId="0" fontId="24" fillId="17" borderId="16" applyAlignment="1" pivotButton="0" quotePrefix="0" xfId="0">
      <alignment horizontal="center" vertical="center"/>
    </xf>
    <xf numFmtId="0" fontId="24" fillId="17" borderId="17" applyAlignment="1" pivotButton="0" quotePrefix="0" xfId="0">
      <alignment horizontal="center" vertical="center"/>
    </xf>
    <xf numFmtId="0" fontId="24" fillId="17" borderId="18" applyAlignment="1" pivotButton="0" quotePrefix="0" xfId="0">
      <alignment horizontal="center" vertical="center"/>
    </xf>
    <xf numFmtId="0" fontId="25" fillId="18" borderId="19" applyAlignment="1" pivotButton="0" quotePrefix="0" xfId="0">
      <alignment horizontal="center" vertical="center"/>
    </xf>
    <xf numFmtId="0" fontId="25" fillId="18" borderId="20" applyAlignment="1" pivotButton="0" quotePrefix="0" xfId="0">
      <alignment horizontal="center" vertical="center"/>
    </xf>
    <xf numFmtId="0" fontId="25" fillId="18" borderId="21" applyAlignment="1" pivotButton="0" quotePrefix="0" xfId="0">
      <alignment horizontal="center" vertical="center"/>
    </xf>
    <xf numFmtId="0" fontId="23" fillId="18" borderId="16" applyAlignment="1" pivotButton="0" quotePrefix="0" xfId="0">
      <alignment horizontal="left" vertical="center" wrapText="1"/>
    </xf>
    <xf numFmtId="0" fontId="23" fillId="18" borderId="17" applyAlignment="1" pivotButton="0" quotePrefix="0" xfId="0">
      <alignment horizontal="left" vertical="center" wrapText="1"/>
    </xf>
    <xf numFmtId="0" fontId="23" fillId="18" borderId="18" applyAlignment="1" pivotButton="0" quotePrefix="0" xfId="0">
      <alignment horizontal="left" vertical="center" wrapText="1"/>
    </xf>
    <xf numFmtId="0" fontId="25" fillId="18" borderId="22" applyAlignment="1" pivotButton="0" quotePrefix="0" xfId="0">
      <alignment horizontal="center" vertical="center" wrapText="1"/>
    </xf>
    <xf numFmtId="0" fontId="25" fillId="18" borderId="23" applyAlignment="1" pivotButton="0" quotePrefix="0" xfId="0">
      <alignment horizontal="center" vertical="center" wrapText="1"/>
    </xf>
    <xf numFmtId="0" fontId="25" fillId="18" borderId="24" applyAlignment="1" pivotButton="0" quotePrefix="0" xfId="0">
      <alignment horizontal="center" vertical="center" wrapText="1"/>
    </xf>
    <xf numFmtId="0" fontId="25" fillId="18" borderId="28" applyAlignment="1" pivotButton="0" quotePrefix="0" xfId="0">
      <alignment horizontal="center" vertical="center" wrapText="1"/>
    </xf>
    <xf numFmtId="0" fontId="25" fillId="18" borderId="0" applyAlignment="1" pivotButton="0" quotePrefix="0" xfId="0">
      <alignment horizontal="center" vertical="center" wrapText="1"/>
    </xf>
    <xf numFmtId="0" fontId="25" fillId="18" borderId="29" applyAlignment="1" pivotButton="0" quotePrefix="0" xfId="0">
      <alignment horizontal="center" vertical="center" wrapText="1"/>
    </xf>
    <xf numFmtId="0" fontId="25" fillId="18" borderId="33" applyAlignment="1" pivotButton="0" quotePrefix="0" xfId="0">
      <alignment horizontal="center" vertical="center" wrapText="1"/>
    </xf>
    <xf numFmtId="0" fontId="25" fillId="18" borderId="34" applyAlignment="1" pivotButton="0" quotePrefix="0" xfId="0">
      <alignment horizontal="center" vertical="center" wrapText="1"/>
    </xf>
    <xf numFmtId="0" fontId="25" fillId="18" borderId="35" applyAlignment="1" pivotButton="0" quotePrefix="0" xfId="0">
      <alignment horizontal="center" vertical="center" wrapText="1"/>
    </xf>
    <xf numFmtId="0" fontId="25" fillId="18" borderId="25" applyAlignment="1" pivotButton="0" quotePrefix="0" xfId="0">
      <alignment horizontal="left" vertical="center"/>
    </xf>
    <xf numFmtId="0" fontId="25" fillId="18" borderId="26" applyAlignment="1" pivotButton="0" quotePrefix="0" xfId="0">
      <alignment horizontal="left" vertical="center"/>
    </xf>
    <xf numFmtId="0" fontId="25" fillId="18" borderId="27" applyAlignment="1" pivotButton="0" quotePrefix="0" xfId="0">
      <alignment horizontal="left" vertical="center"/>
    </xf>
    <xf numFmtId="0" fontId="23" fillId="18" borderId="36" applyAlignment="1" pivotButton="0" quotePrefix="0" xfId="0">
      <alignment horizontal="left" vertical="center" wrapText="1"/>
    </xf>
    <xf numFmtId="0" fontId="23" fillId="18" borderId="37" applyAlignment="1" pivotButton="0" quotePrefix="0" xfId="0">
      <alignment horizontal="left" vertical="center"/>
    </xf>
    <xf numFmtId="0" fontId="23" fillId="18" borderId="38" applyAlignment="1" pivotButton="0" quotePrefix="0" xfId="0">
      <alignment horizontal="left" vertical="center"/>
    </xf>
    <xf numFmtId="0" fontId="25" fillId="18" borderId="22" applyAlignment="1" pivotButton="0" quotePrefix="0" xfId="0">
      <alignment horizontal="center" vertical="center"/>
    </xf>
    <xf numFmtId="0" fontId="25" fillId="18" borderId="23" applyAlignment="1" pivotButton="0" quotePrefix="0" xfId="0">
      <alignment horizontal="center" vertical="center"/>
    </xf>
    <xf numFmtId="0" fontId="25" fillId="18" borderId="24" applyAlignment="1" pivotButton="0" quotePrefix="0" xfId="0">
      <alignment horizontal="center" vertical="center"/>
    </xf>
    <xf numFmtId="0" fontId="25" fillId="18" borderId="28" applyAlignment="1" pivotButton="0" quotePrefix="0" xfId="0">
      <alignment horizontal="center" vertical="center"/>
    </xf>
    <xf numFmtId="0" fontId="25" fillId="18" borderId="0" applyAlignment="1" pivotButton="0" quotePrefix="0" xfId="0">
      <alignment horizontal="center" vertical="center"/>
    </xf>
    <xf numFmtId="0" fontId="25" fillId="18" borderId="29" applyAlignment="1" pivotButton="0" quotePrefix="0" xfId="0">
      <alignment horizontal="center" vertical="center"/>
    </xf>
    <xf numFmtId="0" fontId="25" fillId="18" borderId="33" applyAlignment="1" pivotButton="0" quotePrefix="0" xfId="0">
      <alignment horizontal="center" vertical="center"/>
    </xf>
    <xf numFmtId="0" fontId="25" fillId="18" borderId="34" applyAlignment="1" pivotButton="0" quotePrefix="0" xfId="0">
      <alignment horizontal="center" vertical="center"/>
    </xf>
    <xf numFmtId="0" fontId="25" fillId="18" borderId="35" applyAlignment="1" pivotButton="0" quotePrefix="0" xfId="0">
      <alignment horizontal="center" vertical="center"/>
    </xf>
    <xf numFmtId="0" fontId="23" fillId="18" borderId="39" applyAlignment="1" pivotButton="0" quotePrefix="0" xfId="0">
      <alignment horizontal="left" vertical="center" wrapText="1"/>
    </xf>
    <xf numFmtId="0" fontId="23" fillId="18" borderId="40" applyAlignment="1" pivotButton="0" quotePrefix="0" xfId="0">
      <alignment horizontal="left" vertical="center" wrapText="1"/>
    </xf>
    <xf numFmtId="0" fontId="23" fillId="18" borderId="41" applyAlignment="1" pivotButton="0" quotePrefix="0" xfId="0">
      <alignment horizontal="left" vertical="center" wrapText="1"/>
    </xf>
    <xf numFmtId="0" fontId="23" fillId="18" borderId="30" applyAlignment="1" pivotButton="0" quotePrefix="0" xfId="0">
      <alignment horizontal="left" vertical="center" wrapText="1"/>
    </xf>
    <xf numFmtId="0" fontId="23" fillId="18" borderId="31" applyAlignment="1" pivotButton="0" quotePrefix="0" xfId="0">
      <alignment horizontal="left" vertical="center" wrapText="1"/>
    </xf>
    <xf numFmtId="0" fontId="23" fillId="18" borderId="32" applyAlignment="1" pivotButton="0" quotePrefix="0" xfId="0">
      <alignment horizontal="left" vertical="center" wrapText="1"/>
    </xf>
    <xf numFmtId="0" fontId="23" fillId="18" borderId="33" applyAlignment="1" pivotButton="0" quotePrefix="0" xfId="0">
      <alignment horizontal="left" vertical="center" wrapText="1"/>
    </xf>
    <xf numFmtId="0" fontId="23" fillId="18" borderId="34" applyAlignment="1" pivotButton="0" quotePrefix="0" xfId="0">
      <alignment horizontal="left" vertical="center" wrapText="1"/>
    </xf>
    <xf numFmtId="0" fontId="23" fillId="18" borderId="35" applyAlignment="1" pivotButton="0" quotePrefix="0" xfId="0">
      <alignment horizontal="left" vertical="center" wrapText="1"/>
    </xf>
    <xf numFmtId="0" fontId="23" fillId="18" borderId="25" applyAlignment="1" pivotButton="0" quotePrefix="0" xfId="0">
      <alignment horizontal="left" vertical="center"/>
    </xf>
    <xf numFmtId="0" fontId="23" fillId="18" borderId="26" applyAlignment="1" pivotButton="0" quotePrefix="0" xfId="0">
      <alignment horizontal="left" vertical="center" wrapText="1"/>
    </xf>
    <xf numFmtId="0" fontId="23" fillId="18" borderId="27" applyAlignment="1" pivotButton="0" quotePrefix="0" xfId="0">
      <alignment horizontal="left" vertical="center" wrapText="1"/>
    </xf>
    <xf numFmtId="0" fontId="23" fillId="18" borderId="39" applyAlignment="1" pivotButton="0" quotePrefix="0" xfId="0">
      <alignment horizontal="left" vertical="center"/>
    </xf>
    <xf numFmtId="0" fontId="23" fillId="18" borderId="40" applyAlignment="1" pivotButton="0" quotePrefix="0" xfId="0">
      <alignment horizontal="left" vertical="center"/>
    </xf>
    <xf numFmtId="0" fontId="23" fillId="18" borderId="41" applyAlignment="1" pivotButton="0" quotePrefix="0" xfId="0">
      <alignment horizontal="left" vertical="center"/>
    </xf>
    <xf numFmtId="0" fontId="23" fillId="18" borderId="36" applyAlignment="1" pivotButton="0" quotePrefix="0" xfId="0">
      <alignment horizontal="left" vertical="center"/>
    </xf>
    <xf numFmtId="0" fontId="3" fillId="2" borderId="11" applyAlignment="1" applyProtection="1" pivotButton="0" quotePrefix="0" xfId="0">
      <alignment horizontal="center" vertical="center" wrapText="1" readingOrder="1"/>
      <protection locked="0" hidden="0"/>
    </xf>
    <xf numFmtId="0" fontId="3" fillId="2" borderId="6" applyAlignment="1" applyProtection="1" pivotButton="0" quotePrefix="0" xfId="0">
      <alignment horizontal="center" vertical="center" wrapText="1" readingOrder="1"/>
      <protection locked="0" hidden="0"/>
    </xf>
    <xf numFmtId="0" fontId="3" fillId="2" borderId="12" applyAlignment="1" applyProtection="1" pivotButton="0" quotePrefix="0" xfId="0">
      <alignment horizontal="center" vertical="center" wrapText="1" readingOrder="1"/>
      <protection locked="0" hidden="0"/>
    </xf>
    <xf numFmtId="0" fontId="14" fillId="2" borderId="1" applyAlignment="1" applyProtection="1" pivotButton="0" quotePrefix="0" xfId="0">
      <alignment horizontal="center" vertical="center" wrapText="1" readingOrder="2"/>
      <protection locked="0" hidden="0"/>
    </xf>
    <xf numFmtId="0" fontId="14" fillId="2" borderId="2" applyAlignment="1" applyProtection="1" pivotButton="0" quotePrefix="0" xfId="0">
      <alignment horizontal="center" vertical="center" wrapText="1" readingOrder="2"/>
      <protection locked="0" hidden="0"/>
    </xf>
    <xf numFmtId="0" fontId="11" fillId="2" borderId="13" applyAlignment="1" applyProtection="1" pivotButton="0" quotePrefix="0" xfId="0">
      <alignment horizontal="center" vertical="center" wrapText="1" readingOrder="2"/>
      <protection locked="0" hidden="0"/>
    </xf>
    <xf numFmtId="0" fontId="11" fillId="2" borderId="14" applyAlignment="1" applyProtection="1" pivotButton="0" quotePrefix="0" xfId="0">
      <alignment horizontal="center" vertical="center" wrapText="1" readingOrder="2"/>
      <protection locked="0" hidden="0"/>
    </xf>
    <xf numFmtId="0" fontId="11" fillId="2" borderId="4" applyAlignment="1" applyProtection="1" pivotButton="0" quotePrefix="0" xfId="0">
      <alignment horizontal="center" vertical="center" wrapText="1" readingOrder="2"/>
      <protection locked="0" hidden="0"/>
    </xf>
    <xf numFmtId="0" fontId="3" fillId="2" borderId="10" applyAlignment="1" applyProtection="1" pivotButton="0" quotePrefix="0" xfId="0">
      <alignment horizontal="center" vertical="center" wrapText="1" readingOrder="1"/>
      <protection locked="0" hidden="0"/>
    </xf>
    <xf numFmtId="0" fontId="3" fillId="2" borderId="7" applyAlignment="1" applyProtection="1" pivotButton="0" quotePrefix="0" xfId="0">
      <alignment horizontal="center" vertical="center" wrapText="1" readingOrder="1"/>
      <protection locked="0" hidden="0"/>
    </xf>
    <xf numFmtId="0" fontId="14" fillId="2" borderId="0" applyAlignment="1" applyProtection="1" pivotButton="0" quotePrefix="0" xfId="0">
      <alignment horizontal="center" vertical="center" wrapText="1" readingOrder="2"/>
      <protection locked="0" hidden="0"/>
    </xf>
    <xf numFmtId="0" fontId="12" fillId="0" borderId="8" applyAlignment="1" applyProtection="1" pivotButton="0" quotePrefix="0" xfId="0">
      <alignment horizontal="center" vertical="center" wrapText="1"/>
      <protection locked="0" hidden="0"/>
    </xf>
    <xf numFmtId="0" fontId="12" fillId="0" borderId="9" applyAlignment="1" applyProtection="1" pivotButton="0" quotePrefix="0" xfId="0">
      <alignment horizontal="center" vertical="center" wrapText="1"/>
      <protection locked="0" hidden="0"/>
    </xf>
    <xf numFmtId="0" fontId="12" fillId="0" borderId="10" applyAlignment="1" applyProtection="1" pivotButton="0" quotePrefix="0" xfId="0">
      <alignment horizontal="center" vertical="center" wrapText="1"/>
      <protection locked="0" hidden="0"/>
    </xf>
    <xf numFmtId="0" fontId="12" fillId="0" borderId="15" applyAlignment="1" applyProtection="1" pivotButton="0" quotePrefix="0" xfId="0">
      <alignment horizontal="center" vertical="center" wrapText="1"/>
      <protection locked="0" hidden="0"/>
    </xf>
    <xf numFmtId="0" fontId="12" fillId="0" borderId="0" applyAlignment="1" applyProtection="1" pivotButton="0" quotePrefix="0" xfId="0">
      <alignment horizontal="center" vertical="center" wrapText="1"/>
      <protection locked="0" hidden="0"/>
    </xf>
    <xf numFmtId="0" fontId="12" fillId="0" borderId="7" applyAlignment="1" applyProtection="1" pivotButton="0" quotePrefix="0" xfId="0">
      <alignment horizontal="center" vertical="center" wrapText="1"/>
      <protection locked="0" hidden="0"/>
    </xf>
    <xf numFmtId="0" fontId="12" fillId="0" borderId="1" applyAlignment="1" applyProtection="1" pivotButton="0" quotePrefix="0" xfId="0">
      <alignment horizontal="center" vertical="center" wrapText="1"/>
      <protection locked="0" hidden="0"/>
    </xf>
    <xf numFmtId="0" fontId="12" fillId="0" borderId="2" applyAlignment="1" applyProtection="1" pivotButton="0" quotePrefix="0" xfId="0">
      <alignment horizontal="center" vertical="center" wrapText="1"/>
      <protection locked="0" hidden="0"/>
    </xf>
    <xf numFmtId="0" fontId="12" fillId="0" borderId="5" applyAlignment="1" applyProtection="1" pivotButton="0" quotePrefix="0" xfId="0">
      <alignment horizontal="center" vertical="center" wrapText="1"/>
      <protection locked="0" hidden="0"/>
    </xf>
    <xf numFmtId="0" fontId="14" fillId="2" borderId="1" applyAlignment="1" applyProtection="1" pivotButton="0" quotePrefix="0" xfId="0">
      <alignment horizontal="left" vertical="center" wrapText="1" readingOrder="2"/>
      <protection locked="0" hidden="0"/>
    </xf>
    <xf numFmtId="0" fontId="14" fillId="2" borderId="2" applyAlignment="1" applyProtection="1" pivotButton="0" quotePrefix="0" xfId="0">
      <alignment horizontal="left" vertical="center" wrapText="1" readingOrder="2"/>
      <protection locked="0" hidden="0"/>
    </xf>
    <xf numFmtId="0" fontId="14" fillId="2" borderId="0" applyAlignment="1" applyProtection="1" pivotButton="0" quotePrefix="0" xfId="0">
      <alignment horizontal="left" vertical="center" wrapText="1" readingOrder="2"/>
      <protection locked="0" hidden="0"/>
    </xf>
    <xf numFmtId="0" fontId="20" fillId="2" borderId="3" applyAlignment="1" applyProtection="1" pivotButton="0" quotePrefix="0" xfId="0">
      <alignment horizontal="center" vertical="center" wrapText="1" readingOrder="1"/>
      <protection locked="0" hidden="0"/>
    </xf>
    <xf numFmtId="0" fontId="20" fillId="2" borderId="11" applyAlignment="1" applyProtection="1" pivotButton="0" quotePrefix="0" xfId="0">
      <alignment horizontal="center" vertical="center" wrapText="1" readingOrder="1"/>
      <protection locked="0" hidden="0"/>
    </xf>
    <xf numFmtId="0" fontId="20" fillId="2" borderId="12" applyAlignment="1" applyProtection="1" pivotButton="0" quotePrefix="0" xfId="0">
      <alignment horizontal="center" vertical="center" wrapText="1" readingOrder="1"/>
      <protection locked="0" hidden="0"/>
    </xf>
    <xf numFmtId="0" fontId="20" fillId="2" borderId="10" applyAlignment="1" applyProtection="1" pivotButton="0" quotePrefix="0" xfId="0">
      <alignment horizontal="center" vertical="center" wrapText="1" readingOrder="1"/>
      <protection locked="0" hidden="0"/>
    </xf>
    <xf numFmtId="0" fontId="20" fillId="2" borderId="7" applyAlignment="1" applyProtection="1" pivotButton="0" quotePrefix="0" xfId="0">
      <alignment horizontal="center" vertical="center" wrapText="1" readingOrder="1"/>
      <protection locked="0" hidden="0"/>
    </xf>
    <xf numFmtId="0" fontId="14" fillId="2" borderId="15" applyAlignment="1" applyProtection="1" pivotButton="0" quotePrefix="0" xfId="0">
      <alignment horizontal="center" vertical="center" wrapText="1" readingOrder="2"/>
      <protection locked="0" hidden="0"/>
    </xf>
    <xf numFmtId="0" fontId="24" fillId="17" borderId="44" applyAlignment="1" pivotButton="0" quotePrefix="0" xfId="0">
      <alignment horizontal="center" vertical="center"/>
    </xf>
    <xf numFmtId="0" fontId="0" fillId="0" borderId="17" pivotButton="0" quotePrefix="0" xfId="0"/>
    <xf numFmtId="0" fontId="0" fillId="0" borderId="18" pivotButton="0" quotePrefix="0" xfId="0"/>
    <xf numFmtId="0" fontId="0" fillId="0" borderId="47" pivotButton="0" quotePrefix="0" xfId="0"/>
    <xf numFmtId="0" fontId="23" fillId="18" borderId="44" applyAlignment="1" pivotButton="0" quotePrefix="0" xfId="0">
      <alignment horizontal="left" vertical="center" wrapText="1"/>
    </xf>
    <xf numFmtId="0" fontId="25" fillId="18" borderId="44" applyAlignment="1" pivotButton="0" quotePrefix="0" xfId="0">
      <alignment horizontal="center" vertical="center"/>
    </xf>
    <xf numFmtId="0" fontId="0" fillId="0" borderId="23" pivotButton="0" quotePrefix="0" xfId="0"/>
    <xf numFmtId="0" fontId="0" fillId="0" borderId="24" pivotButton="0" quotePrefix="0" xfId="0"/>
    <xf numFmtId="0" fontId="25" fillId="18" borderId="42" applyAlignment="1" pivotButton="0" quotePrefix="0" xfId="0">
      <alignment horizontal="left" vertical="center"/>
    </xf>
    <xf numFmtId="0" fontId="0" fillId="0" borderId="26" pivotButton="0" quotePrefix="0" xfId="0"/>
    <xf numFmtId="0" fontId="0" fillId="0" borderId="27" pivotButton="0" quotePrefix="0" xfId="0"/>
    <xf numFmtId="0" fontId="0" fillId="0" borderId="28" pivotButton="0" quotePrefix="0" xfId="0"/>
    <xf numFmtId="0" fontId="0" fillId="0" borderId="29" pivotButton="0" quotePrefix="0" xfId="0"/>
    <xf numFmtId="0" fontId="23" fillId="18" borderId="43" applyAlignment="1" pivotButton="0" quotePrefix="0" xfId="0">
      <alignment horizontal="left" vertical="center" wrapText="1"/>
    </xf>
    <xf numFmtId="0" fontId="0" fillId="0" borderId="40" pivotButton="0" quotePrefix="0" xfId="0"/>
    <xf numFmtId="0" fontId="0" fillId="0" borderId="41" pivotButton="0" quotePrefix="0" xfId="0"/>
    <xf numFmtId="0" fontId="23" fillId="18" borderId="45" applyAlignment="1" pivotButton="0" quotePrefix="0" xfId="0">
      <alignment horizontal="left" vertical="center" wrapText="1"/>
    </xf>
    <xf numFmtId="0" fontId="0" fillId="0" borderId="31" pivotButton="0" quotePrefix="0" xfId="0"/>
    <xf numFmtId="0" fontId="0" fillId="0" borderId="32" pivotButton="0" quotePrefix="0" xfId="0"/>
    <xf numFmtId="0" fontId="0" fillId="0" borderId="33" pivotButton="0" quotePrefix="0" xfId="0"/>
    <xf numFmtId="0" fontId="0" fillId="0" borderId="34" pivotButton="0" quotePrefix="0" xfId="0"/>
    <xf numFmtId="0" fontId="0" fillId="0" borderId="35" pivotButton="0" quotePrefix="0" xfId="0"/>
    <xf numFmtId="0" fontId="25" fillId="18" borderId="44" applyAlignment="1" pivotButton="0" quotePrefix="0" xfId="0">
      <alignment horizontal="center" vertical="center" wrapText="1"/>
    </xf>
    <xf numFmtId="0" fontId="0" fillId="0" borderId="37" pivotButton="0" quotePrefix="0" xfId="0"/>
    <xf numFmtId="0" fontId="0" fillId="0" borderId="38" pivotButton="0" quotePrefix="0" xfId="0"/>
    <xf numFmtId="0" fontId="23" fillId="18" borderId="45" applyAlignment="1" pivotButton="0" quotePrefix="0" xfId="0">
      <alignment horizontal="left" vertical="center"/>
    </xf>
    <xf numFmtId="0" fontId="23" fillId="18" borderId="42" applyAlignment="1" pivotButton="0" quotePrefix="0" xfId="0">
      <alignment horizontal="left" vertical="center"/>
    </xf>
    <xf numFmtId="0" fontId="23" fillId="18" borderId="43" applyAlignment="1" pivotButton="0" quotePrefix="0" xfId="0">
      <alignment horizontal="left" vertical="center"/>
    </xf>
    <xf numFmtId="0" fontId="0" fillId="0" borderId="2" applyProtection="1" pivotButton="0" quotePrefix="0" xfId="0">
      <protection locked="0" hidden="0"/>
    </xf>
    <xf numFmtId="0" fontId="0" fillId="0" borderId="14" applyProtection="1" pivotButton="0" quotePrefix="0" xfId="0">
      <protection locked="0" hidden="0"/>
    </xf>
    <xf numFmtId="0" fontId="0" fillId="0" borderId="4" applyProtection="1" pivotButton="0" quotePrefix="0" xfId="0">
      <protection locked="0" hidden="0"/>
    </xf>
    <xf numFmtId="0" fontId="12" fillId="0" borderId="3" applyAlignment="1" applyProtection="1" pivotButton="0" quotePrefix="0" xfId="0">
      <alignment horizontal="center" vertical="center" wrapText="1"/>
      <protection locked="0" hidden="0"/>
    </xf>
    <xf numFmtId="0" fontId="0" fillId="0" borderId="9" applyProtection="1" pivotButton="0" quotePrefix="0" xfId="0">
      <protection locked="0" hidden="0"/>
    </xf>
    <xf numFmtId="0" fontId="0" fillId="0" borderId="10" applyProtection="1" pivotButton="0" quotePrefix="0" xfId="0">
      <protection locked="0" hidden="0"/>
    </xf>
    <xf numFmtId="0" fontId="0" fillId="0" borderId="15" applyProtection="1" pivotButton="0" quotePrefix="0" xfId="0">
      <protection locked="0" hidden="0"/>
    </xf>
    <xf numFmtId="0" fontId="0" fillId="0" borderId="0" applyProtection="1" pivotButton="0" quotePrefix="0" xfId="0">
      <protection locked="0" hidden="0"/>
    </xf>
    <xf numFmtId="0" fontId="0" fillId="0" borderId="7" applyProtection="1" pivotButton="0" quotePrefix="0" xfId="0">
      <protection locked="0" hidden="0"/>
    </xf>
    <xf numFmtId="0" fontId="0" fillId="0" borderId="1" applyProtection="1" pivotButton="0" quotePrefix="0" xfId="0">
      <protection locked="0" hidden="0"/>
    </xf>
    <xf numFmtId="0" fontId="0" fillId="0" borderId="5" applyProtection="1" pivotButton="0" quotePrefix="0" xfId="0">
      <protection locked="0" hidden="0"/>
    </xf>
    <xf numFmtId="0" fontId="0" fillId="0" borderId="12" applyProtection="1" pivotButton="0" quotePrefix="0" xfId="0">
      <protection locked="0" hidden="0"/>
    </xf>
    <xf numFmtId="0" fontId="3" fillId="2" borderId="3" applyAlignment="1" applyProtection="1" pivotButton="0" quotePrefix="0" xfId="0">
      <alignment horizontal="center" vertical="center" wrapText="1" readingOrder="1"/>
      <protection locked="0" hidden="0"/>
    </xf>
    <xf numFmtId="0" fontId="0" fillId="0" borderId="6" applyProtection="1" pivotButton="0" quotePrefix="0" xfId="0">
      <protection locked="0" hidden="0"/>
    </xf>
  </cellXfs>
  <cellStyles count="1">
    <cellStyle name="Normal" xfId="0" builtinId="0"/>
  </cellStyles>
  <dxfs count="19236">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66F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C0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D41"/>
        </patternFill>
      </fill>
    </dxf>
    <dxf>
      <fill>
        <patternFill>
          <bgColor theme="0" tint="-0.249946592608417"/>
        </patternFill>
      </fill>
    </dxf>
    <dxf>
      <fill>
        <patternFill>
          <bgColor rgb="FFFFFFAF"/>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C000"/>
        </patternFill>
      </fill>
    </dxf>
    <dxf>
      <fill>
        <patternFill>
          <bgColor rgb="FFAAE1BE"/>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B050"/>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FF00"/>
        </patternFill>
      </fill>
    </dxf>
    <dxf>
      <fill>
        <patternFill>
          <bgColor theme="0" tint="-0.249946592608417"/>
        </patternFill>
      </fill>
    </dxf>
    <dxf>
      <fill>
        <patternFill>
          <bgColor rgb="FFFF0000"/>
        </patternFill>
      </fill>
    </dxf>
    <dxf>
      <fill>
        <patternFill>
          <bgColor theme="0"/>
        </patternFill>
      </fill>
    </dxf>
    <dxf>
      <fill>
        <patternFill>
          <bgColor theme="5" tint="0.3999450666829432"/>
        </patternFill>
      </fill>
    </dxf>
    <dxf>
      <fill>
        <patternFill>
          <bgColor rgb="FFAAE1BE"/>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rgb="FFFF0000"/>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00B05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AAE1BE"/>
        </patternFill>
      </fill>
    </dxf>
    <dxf>
      <fill>
        <patternFill>
          <bgColor rgb="FFFFFF00"/>
        </patternFill>
      </fill>
    </dxf>
    <dxf>
      <fill>
        <patternFill>
          <bgColor rgb="FF8CA0F5"/>
        </patternFill>
      </fill>
    </dxf>
    <dxf>
      <fill>
        <patternFill>
          <bgColor rgb="FFFFC000"/>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57341"/>
        </patternFill>
      </fill>
    </dxf>
    <dxf>
      <fill>
        <patternFill>
          <bgColor rgb="FFAAFFBE"/>
        </patternFill>
      </fill>
    </dxf>
    <dxf>
      <fill>
        <patternFill>
          <bgColor rgb="FFFF0000"/>
        </patternFill>
      </fill>
    </dxf>
    <dxf>
      <fill>
        <patternFill>
          <bgColor rgb="FFAAE1BE"/>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D41"/>
        </patternFill>
      </fill>
    </dxf>
    <dxf>
      <fill>
        <patternFill>
          <bgColor rgb="FFFFFF00"/>
        </patternFill>
      </fill>
    </dxf>
    <dxf>
      <fill>
        <patternFill>
          <bgColor rgb="FFFFFFAF"/>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FFC000"/>
        </patternFill>
      </fill>
    </dxf>
    <dxf>
      <fill>
        <patternFill>
          <bgColor rgb="FF00B050"/>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00"/>
        </patternFill>
      </fill>
    </dxf>
    <dxf>
      <fill>
        <patternFill>
          <bgColor theme="0" tint="-0.249946592608417"/>
        </patternFill>
      </fill>
    </dxf>
    <dxf>
      <fill>
        <patternFill>
          <bgColor rgb="FF00B05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AAE1BE"/>
        </patternFill>
      </fill>
    </dxf>
    <dxf>
      <fill>
        <patternFill>
          <bgColor rgb="FFF57341"/>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FFFAF"/>
        </patternFill>
      </fill>
    </dxf>
    <dxf>
      <font>
        <color theme="0"/>
      </font>
      <fill>
        <patternFill>
          <bgColor rgb="FF002060"/>
        </patternFill>
      </fill>
    </dxf>
    <dxf>
      <fill>
        <patternFill>
          <bgColor rgb="FFFF0000"/>
        </patternFill>
      </fill>
    </dxf>
    <dxf>
      <fill>
        <patternFill>
          <bgColor rgb="FFFFFF00"/>
        </patternFill>
      </fill>
    </dxf>
    <dxf>
      <fill>
        <patternFill>
          <bgColor rgb="FFAAE1BE"/>
        </patternFill>
      </fill>
    </dxf>
    <dxf>
      <fill>
        <patternFill>
          <bgColor rgb="FF00B050"/>
        </patternFill>
      </fill>
    </dxf>
    <dxf>
      <fill>
        <patternFill>
          <bgColor theme="0" tint="-0.249946592608417"/>
        </patternFill>
      </fill>
    </dxf>
    <dxf>
      <fill>
        <patternFill>
          <bgColor rgb="FFFFC000"/>
        </patternFill>
      </fill>
    </dxf>
    <dxf>
      <fill>
        <patternFill>
          <bgColor rgb="FFF57341"/>
        </patternFill>
      </fill>
    </dxf>
    <dxf>
      <fill>
        <patternFill>
          <bgColor rgb="FFAAE1BE"/>
        </patternFill>
      </fill>
    </dxf>
    <dxf>
      <fill>
        <patternFill>
          <bgColor theme="0"/>
        </patternFill>
      </fill>
    </dxf>
    <dxf>
      <fill>
        <patternFill>
          <bgColor rgb="FFF57D41"/>
        </patternFill>
      </fill>
    </dxf>
    <dxf>
      <fill>
        <patternFill>
          <bgColor rgb="FFAAFFBE"/>
        </patternFill>
      </fill>
    </dxf>
    <dxf>
      <fill>
        <patternFill>
          <bgColor rgb="FFAAE2BE"/>
        </patternFill>
      </fill>
    </dxf>
    <dxf>
      <fill>
        <patternFill>
          <bgColor rgb="FFFFFFAF"/>
        </patternFill>
      </fill>
    </dxf>
    <dxf>
      <fill>
        <patternFill>
          <bgColor rgb="FFF573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3366FF"/>
        </patternFill>
      </fill>
    </dxf>
    <dxf>
      <fill>
        <patternFill>
          <bgColor rgb="FF002060"/>
        </patternFill>
      </fill>
    </dxf>
    <dxf>
      <fill>
        <patternFill>
          <bgColor theme="5" tint="0.3999450666829432"/>
        </patternFill>
      </fill>
    </dxf>
    <dxf>
      <fill>
        <patternFill>
          <bgColor theme="0" tint="-0.1499679555650502"/>
        </patternFill>
      </fill>
    </dxf>
    <dxf>
      <fill>
        <patternFill>
          <bgColor rgb="FF8CA0F5"/>
        </patternFill>
      </fill>
    </dxf>
    <dxf>
      <fill>
        <patternFill>
          <bgColor rgb="FFFF0000"/>
        </patternFill>
      </fill>
    </dxf>
    <dxf>
      <fill>
        <patternFill>
          <bgColor rgb="FFFFFFAF"/>
        </patternFill>
      </fill>
    </dxf>
    <dxf>
      <fill>
        <patternFill>
          <bgColor rgb="FF00B050"/>
        </patternFill>
      </fill>
    </dxf>
    <dxf>
      <fill>
        <patternFill>
          <bgColor rgb="FFFFC000"/>
        </patternFill>
      </fill>
    </dxf>
    <dxf>
      <fill>
        <patternFill>
          <bgColor rgb="FFAAE1BE"/>
        </patternFill>
      </fill>
    </dxf>
    <dxf>
      <fill>
        <patternFill>
          <bgColor rgb="FFFF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ont>
        <color theme="0"/>
      </font>
      <fill>
        <patternFill>
          <bgColor rgb="FFFF0000"/>
        </patternFill>
      </fill>
    </dxf>
    <dxf>
      <fill>
        <patternFill>
          <bgColor rgb="FF0066FF"/>
        </patternFill>
      </fill>
    </dxf>
    <dxf>
      <fill>
        <patternFill>
          <bgColor rgb="FF002060"/>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ont>
        <color theme="0"/>
      </font>
      <fill>
        <patternFill>
          <bgColor rgb="FF002060"/>
        </patternFill>
      </fill>
    </dxf>
    <dxf>
      <fill>
        <patternFill>
          <bgColor rgb="FFF57D41"/>
        </patternFill>
      </fill>
    </dxf>
    <dxf>
      <fill>
        <patternFill>
          <bgColor rgb="FF3366F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1"/>
      </font>
      <fill>
        <patternFill>
          <bgColor rgb="FFFFC000"/>
        </patternFill>
      </fill>
    </dxf>
    <dxf>
      <fill>
        <patternFill>
          <bgColor theme="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AAE1BE"/>
        </patternFill>
      </fill>
    </dxf>
    <dxf>
      <fill>
        <patternFill>
          <bgColor rgb="FFAAE1BE"/>
        </patternFill>
      </fill>
    </dxf>
    <dxf>
      <fill>
        <patternFill>
          <bgColor rgb="FFFFC000"/>
        </patternFill>
      </fill>
    </dxf>
    <dxf>
      <font>
        <color theme="1"/>
      </font>
      <fill>
        <patternFill>
          <bgColor rgb="FFFFC000"/>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theme="0" tint="-0.1499679555650502"/>
        </patternFill>
      </fill>
    </dxf>
    <dxf>
      <font>
        <color theme="1"/>
      </font>
      <fill>
        <patternFill>
          <bgColor theme="0" tint="-0.1499679555650502"/>
        </patternFill>
      </fill>
    </dxf>
    <dxf>
      <fill>
        <patternFill>
          <bgColor rgb="FF8C96F5"/>
        </patternFill>
      </fill>
    </dxf>
    <dxf>
      <fill>
        <patternFill>
          <bgColor theme="0" tint="-0.1499679555650502"/>
        </patternFill>
      </fill>
    </dxf>
    <dxf>
      <fill>
        <patternFill>
          <bgColor theme="5" tint="0.3999450666829432"/>
        </patternFill>
      </fill>
    </dxf>
    <dxf>
      <fill>
        <patternFill>
          <bgColor rgb="FFF57341"/>
        </patternFill>
      </fill>
    </dxf>
    <dxf>
      <fill>
        <patternFill>
          <bgColor rgb="FFFF00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00B05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theme="0" tint="-0.1499679555650502"/>
        </patternFill>
      </fill>
    </dxf>
    <dxf>
      <font>
        <color theme="1"/>
      </font>
      <fill>
        <patternFill>
          <bgColor theme="0" tint="-0.1499679555650502"/>
        </patternFill>
      </fill>
    </dxf>
    <dxf>
      <fill>
        <patternFill>
          <bgColor rgb="FFFF0000"/>
        </patternFill>
      </fill>
    </dxf>
    <dxf>
      <fill>
        <patternFill>
          <bgColor rgb="FFFFFF00"/>
        </patternFill>
      </fill>
    </dxf>
    <dxf>
      <fill>
        <patternFill>
          <bgColor rgb="FFAAE1BE"/>
        </patternFill>
      </fill>
    </dxf>
    <dxf>
      <font>
        <color theme="1"/>
      </font>
      <fill>
        <patternFill>
          <bgColor rgb="FFFFC000"/>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FF0000"/>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00"/>
        </patternFill>
      </fill>
    </dxf>
    <dxf>
      <fill>
        <patternFill>
          <bgColor rgb="FFF573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00"/>
        </patternFill>
      </fill>
    </dxf>
    <dxf>
      <fill>
        <patternFill>
          <bgColor rgb="FFF57D41"/>
        </patternFill>
      </fill>
    </dxf>
    <dxf>
      <fill>
        <patternFill>
          <bgColor rgb="FFFF0000"/>
        </patternFill>
      </fill>
    </dxf>
    <dxf>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1"/>
      </font>
      <fill>
        <patternFill>
          <bgColor rgb="FFFFC000"/>
        </patternFill>
      </fill>
    </dxf>
    <dxf>
      <font>
        <color theme="0"/>
      </font>
      <fill>
        <patternFill>
          <bgColor rgb="FF002060"/>
        </patternFill>
      </fill>
    </dxf>
    <dxf>
      <fill>
        <patternFill>
          <bgColor theme="5" tint="0.3999450666829432"/>
        </patternFill>
      </fill>
    </dxf>
    <dxf>
      <fill>
        <patternFill>
          <bgColor rgb="FFFFC000"/>
        </patternFill>
      </fill>
    </dxf>
    <dxf>
      <fill>
        <patternFill>
          <bgColor theme="0" tint="-0.1499679555650502"/>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AAE1BE"/>
        </patternFill>
      </fill>
    </dxf>
    <dxf>
      <fill>
        <patternFill>
          <bgColor rgb="FF8C96F5"/>
        </patternFill>
      </fill>
    </dxf>
    <dxf>
      <font>
        <color theme="0"/>
      </font>
      <fill>
        <patternFill>
          <bgColor rgb="FFFF0000"/>
        </patternFill>
      </fill>
    </dxf>
    <dxf>
      <fill>
        <patternFill>
          <bgColor theme="5" tint="0.3999450666829432"/>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rgb="FFFF0000"/>
        </patternFill>
      </fill>
    </dxf>
    <dxf>
      <font>
        <color theme="0"/>
      </font>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theme="0" tint="-0.1499679555650502"/>
        </patternFill>
      </fill>
    </dxf>
    <dxf>
      <fill>
        <patternFill>
          <bgColor rgb="FFFFC000"/>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0066FF"/>
        </patternFill>
      </fill>
    </dxf>
    <dxf>
      <fill>
        <patternFill>
          <bgColor rgb="FFAAFFBE"/>
        </patternFill>
      </fill>
    </dxf>
    <dxf>
      <fill>
        <patternFill>
          <bgColor rgb="FFFFC000"/>
        </patternFill>
      </fill>
    </dxf>
    <dxf>
      <font>
        <color theme="0"/>
      </font>
      <fill>
        <patternFill>
          <bgColor rgb="FF002060"/>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AAE1BE"/>
        </patternFill>
      </fill>
    </dxf>
    <dxf>
      <fill>
        <patternFill>
          <bgColor rgb="FFF57341"/>
        </patternFill>
      </fill>
    </dxf>
    <dxf>
      <fill>
        <patternFill>
          <bgColor rgb="FFFFFFAF"/>
        </patternFill>
      </fill>
    </dxf>
    <dxf>
      <fill>
        <patternFill>
          <bgColor rgb="FF3366FF"/>
        </patternFill>
      </fill>
    </dxf>
    <dxf>
      <fill>
        <patternFill>
          <bgColor theme="0"/>
        </patternFill>
      </fill>
    </dxf>
    <dxf>
      <fill>
        <patternFill>
          <bgColor rgb="FFAAE2BE"/>
        </patternFill>
      </fill>
    </dxf>
    <dxf>
      <fill>
        <patternFill>
          <bgColor rgb="FFF57341"/>
        </patternFill>
      </fill>
    </dxf>
    <dxf>
      <fill>
        <patternFill>
          <bgColor rgb="FFFFFFAF"/>
        </patternFill>
      </fill>
    </dxf>
    <dxf>
      <fill>
        <patternFill>
          <bgColor rgb="FFAAE1BE"/>
        </patternFill>
      </fill>
    </dxf>
    <dxf>
      <fill>
        <patternFill>
          <bgColor rgb="FF002060"/>
        </patternFill>
      </fill>
    </dxf>
    <dxf>
      <fill>
        <patternFill>
          <bgColor rgb="FFF57D4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ont>
        <color theme="0"/>
      </font>
      <fill>
        <patternFill>
          <bgColor rgb="FF002060"/>
        </patternFill>
      </fill>
    </dxf>
    <dxf>
      <fill>
        <patternFill>
          <bgColor rgb="FFFF000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theme="0" tint="-0.1499679555650502"/>
        </patternFill>
      </fill>
    </dxf>
    <dxf>
      <fill>
        <patternFill>
          <bgColor rgb="FF3366FF"/>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theme="0" tint="-0.1499679555650502"/>
        </patternFill>
      </fill>
    </dxf>
    <dxf>
      <fill>
        <patternFill>
          <bgColor theme="5" tint="0.3999450666829432"/>
        </patternFill>
      </fill>
    </dxf>
    <dxf>
      <fill>
        <patternFill>
          <bgColor rgb="FFFFFF00"/>
        </patternFill>
      </fill>
    </dxf>
    <dxf>
      <fill>
        <patternFill>
          <bgColor rgb="FF00B050"/>
        </patternFill>
      </fill>
    </dxf>
    <dxf>
      <font>
        <color theme="0"/>
      </font>
      <fill>
        <patternFill>
          <bgColor rgb="FFFF0000"/>
        </patternFill>
      </fill>
    </dxf>
    <dxf>
      <fill>
        <patternFill>
          <bgColor rgb="FF0066FF"/>
        </patternFill>
      </fill>
    </dxf>
    <dxf>
      <fill>
        <patternFill>
          <bgColor rgb="FFFF0000"/>
        </patternFill>
      </fill>
    </dxf>
    <dxf>
      <fill>
        <patternFill>
          <bgColor rgb="FF8CA0F5"/>
        </patternFill>
      </fill>
    </dxf>
    <dxf>
      <fill>
        <patternFill>
          <bgColor rgb="FFAAE1BE"/>
        </patternFill>
      </fill>
    </dxf>
    <dxf>
      <font>
        <color theme="1"/>
      </font>
      <fill>
        <patternFill>
          <bgColor rgb="FFFFC000"/>
        </patternFill>
      </fill>
    </dxf>
    <dxf>
      <fill>
        <patternFill>
          <bgColor rgb="FFF57D41"/>
        </patternFill>
      </fill>
    </dxf>
    <dxf>
      <fill>
        <patternFill>
          <bgColor rgb="FFF57341"/>
        </patternFill>
      </fill>
    </dxf>
    <dxf>
      <font>
        <color theme="1"/>
      </font>
      <fill>
        <patternFill>
          <bgColor theme="0" tint="-0.1499679555650502"/>
        </patternFill>
      </fill>
    </dxf>
    <dxf>
      <fill>
        <patternFill>
          <bgColor rgb="FFAAFFBE"/>
        </patternFill>
      </fill>
    </dxf>
    <dxf>
      <fill>
        <patternFill>
          <bgColor theme="0"/>
        </patternFill>
      </fill>
    </dxf>
    <dxf>
      <fill>
        <patternFill>
          <bgColor rgb="FFAAE2BE"/>
        </patternFill>
      </fill>
    </dxf>
    <dxf>
      <fill>
        <patternFill>
          <bgColor rgb="FF3366FF"/>
        </patternFill>
      </fill>
    </dxf>
    <dxf>
      <font>
        <color theme="0"/>
      </font>
      <fill>
        <patternFill>
          <bgColor rgb="FF002060"/>
        </patternFill>
      </fill>
    </dxf>
    <dxf>
      <fill>
        <patternFill>
          <bgColor theme="0" tint="-0.1499679555650502"/>
        </patternFill>
      </fill>
    </dxf>
    <dxf>
      <fill>
        <patternFill>
          <bgColor rgb="FF002060"/>
        </patternFill>
      </fill>
    </dxf>
    <dxf>
      <fill>
        <patternFill>
          <bgColor rgb="FFFFFFAF"/>
        </patternFill>
      </fill>
    </dxf>
    <dxf>
      <fill>
        <patternFill>
          <bgColor rgb="FFFFC000"/>
        </patternFill>
      </fill>
    </dxf>
    <dxf>
      <fill>
        <patternFill>
          <bgColor theme="0" tint="-0.249946592608417"/>
        </patternFill>
      </fill>
    </dxf>
    <dxf>
      <fill>
        <patternFill>
          <bgColor rgb="FFAAE1BE"/>
        </patternFill>
      </fill>
    </dxf>
    <dxf>
      <fill>
        <patternFill>
          <bgColor rgb="FF00B050"/>
        </patternFill>
      </fill>
    </dxf>
    <dxf>
      <fill>
        <patternFill>
          <bgColor rgb="FFFFFF0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F0000"/>
        </patternFill>
      </fill>
    </dxf>
    <dxf>
      <fill>
        <patternFill>
          <bgColor rgb="FFFFFFAF"/>
        </patternFill>
      </fill>
    </dxf>
    <dxf>
      <fill>
        <patternFill>
          <bgColor rgb="FFF57341"/>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FF0000"/>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0"/>
      </font>
      <fill>
        <patternFill>
          <bgColor rgb="FFFF0000"/>
        </patternFill>
      </fill>
    </dxf>
    <dxf>
      <fill>
        <patternFill>
          <bgColor rgb="FFAAE2BE"/>
        </patternFill>
      </fill>
    </dxf>
    <dxf>
      <fill>
        <patternFill>
          <bgColor rgb="FFF57341"/>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2060"/>
        </patternFill>
      </fill>
    </dxf>
    <dxf>
      <font>
        <color theme="0"/>
      </font>
      <fill>
        <patternFill>
          <bgColor rgb="FF002060"/>
        </patternFill>
      </fill>
    </dxf>
    <dxf>
      <fill>
        <patternFill>
          <bgColor rgb="FF3366FF"/>
        </patternFill>
      </fill>
    </dxf>
    <dxf>
      <fill>
        <patternFill>
          <bgColor theme="0" tint="-0.249946592608417"/>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FFC00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00B050"/>
        </patternFill>
      </fill>
    </dxf>
    <dxf>
      <fill>
        <patternFill>
          <bgColor rgb="FFFFFFAF"/>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57341"/>
        </patternFill>
      </fill>
    </dxf>
    <dxf>
      <fill>
        <patternFill>
          <bgColor rgb="FFAAE1BE"/>
        </patternFill>
      </fill>
    </dxf>
    <dxf>
      <fill>
        <patternFill>
          <bgColor rgb="FFFFFF00"/>
        </patternFill>
      </fill>
    </dxf>
    <dxf>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ont>
        <color theme="1"/>
      </font>
      <fill>
        <patternFill>
          <bgColor rgb="FFFFC000"/>
        </patternFill>
      </fill>
    </dxf>
    <dxf>
      <font>
        <color theme="0"/>
      </font>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ill>
        <patternFill>
          <bgColor rgb="FFFF0000"/>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1"/>
      </font>
      <fill>
        <patternFill>
          <bgColor rgb="FFFFC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theme="0"/>
        </patternFill>
      </fill>
    </dxf>
    <dxf>
      <font>
        <color theme="1"/>
      </font>
      <fill>
        <patternFill>
          <bgColor theme="0" tint="-0.1499679555650502"/>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206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ont>
        <color theme="0"/>
      </font>
      <fill>
        <patternFill>
          <bgColor rgb="FF00206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3366FF"/>
        </patternFill>
      </fill>
    </dxf>
    <dxf>
      <fill>
        <patternFill>
          <bgColor rgb="FFFFFFA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57341"/>
        </patternFill>
      </fill>
    </dxf>
    <dxf>
      <fill>
        <patternFill>
          <bgColor rgb="FFF57341"/>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AAE1BE"/>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AF"/>
        </patternFill>
      </fill>
    </dxf>
    <dxf>
      <fill>
        <patternFill>
          <bgColor rgb="FF00B050"/>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AAE1BE"/>
        </patternFill>
      </fill>
    </dxf>
    <dxf>
      <fill>
        <patternFill>
          <bgColor rgb="FF002060"/>
        </patternFill>
      </fill>
    </dxf>
    <dxf>
      <fill>
        <patternFill>
          <bgColor rgb="FFAAE1BE"/>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ont>
        <color theme="0"/>
      </font>
      <fill>
        <patternFill>
          <bgColor rgb="FFFF0000"/>
        </patternFill>
      </fill>
    </dxf>
    <dxf>
      <fill>
        <patternFill>
          <bgColor rgb="FFFFC000"/>
        </patternFill>
      </fill>
    </dxf>
    <dxf>
      <fill>
        <patternFill>
          <bgColor theme="0" tint="-0.249946592608417"/>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00B050"/>
        </patternFill>
      </fill>
    </dxf>
    <dxf>
      <fill>
        <patternFill>
          <bgColor rgb="FFFFFF00"/>
        </patternFill>
      </fill>
    </dxf>
    <dxf>
      <fill>
        <patternFill>
          <bgColor rgb="FFFF0000"/>
        </patternFill>
      </fill>
    </dxf>
    <dxf>
      <fill>
        <patternFill>
          <bgColor rgb="FFAAE1BE"/>
        </patternFill>
      </fill>
    </dxf>
    <dxf>
      <font>
        <color theme="1"/>
      </font>
      <fill>
        <patternFill>
          <bgColor rgb="FFFFC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theme="0" tint="-0.1499679555650502"/>
        </patternFill>
      </fill>
    </dxf>
    <dxf>
      <fill>
        <patternFill>
          <bgColor rgb="FFFFFFAF"/>
        </patternFill>
      </fill>
    </dxf>
    <dxf>
      <fill>
        <patternFill>
          <bgColor theme="0" tint="-0.1499679555650502"/>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F0000"/>
        </patternFill>
      </fill>
    </dxf>
    <dxf>
      <fill>
        <patternFill>
          <bgColor rgb="FF8CA0F5"/>
        </patternFill>
      </fill>
    </dxf>
    <dxf>
      <font>
        <color theme="1"/>
      </font>
      <fill>
        <patternFill>
          <bgColor rgb="FFD9D9D9"/>
        </patternFill>
      </fill>
    </dxf>
    <dxf>
      <fill>
        <patternFill>
          <bgColor rgb="FFFFC000"/>
        </patternFill>
      </fill>
    </dxf>
    <dxf>
      <fill>
        <patternFill>
          <bgColor rgb="FFAAE1BE"/>
        </patternFill>
      </fill>
    </dxf>
    <dxf>
      <font>
        <color theme="0"/>
      </font>
      <fill>
        <patternFill>
          <fgColor auto="1"/>
          <bgColor rgb="FFFF0000"/>
        </patternFill>
      </fill>
    </dxf>
    <dxf>
      <fill>
        <patternFill>
          <bgColor theme="5" tint="0.3999450666829432"/>
        </patternFill>
      </fill>
    </dxf>
    <dxf>
      <fill>
        <patternFill>
          <bgColor rgb="FFF57341"/>
        </patternFill>
      </fill>
    </dxf>
    <dxf>
      <fill>
        <patternFill>
          <bgColor theme="0" tint="-0.249946592608417"/>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FFAF"/>
        </patternFill>
      </fill>
    </dxf>
    <dxf>
      <fill>
        <patternFill>
          <bgColor rgb="FFF57341"/>
        </patternFill>
      </fill>
    </dxf>
    <dxf>
      <fill>
        <patternFill>
          <bgColor rgb="FFAAE1BE"/>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1"/>
      </font>
      <fill>
        <patternFill>
          <bgColor rgb="FFFFC000"/>
        </patternFill>
      </fill>
    </dxf>
    <dxf>
      <fill>
        <patternFill>
          <bgColor theme="0" tint="-0.1499679555650502"/>
        </patternFill>
      </fill>
    </dxf>
    <dxf>
      <font>
        <color theme="1"/>
      </font>
      <fill>
        <patternFill>
          <bgColor theme="0" tint="-0.1499679555650502"/>
        </patternFill>
      </fill>
    </dxf>
    <dxf>
      <fill>
        <patternFill>
          <bgColor rgb="FF00B050"/>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FFFF00"/>
        </patternFill>
      </fill>
    </dxf>
    <dxf>
      <fill>
        <patternFill>
          <bgColor rgb="FFFF0000"/>
        </patternFill>
      </fill>
    </dxf>
    <dxf>
      <fill>
        <patternFill>
          <bgColor theme="0" tint="-0.249946592608417"/>
        </patternFill>
      </fill>
    </dxf>
    <dxf>
      <fill>
        <patternFill>
          <bgColor rgb="FFFFFFA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8CA0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rgb="FFFFC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8C96F5"/>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AAE1BE"/>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002060"/>
        </patternFill>
      </fill>
    </dxf>
    <dxf>
      <fill>
        <patternFill>
          <bgColor rgb="FFFFC000"/>
        </patternFill>
      </fill>
    </dxf>
    <dxf>
      <fill>
        <patternFill>
          <bgColor theme="0" tint="-0.249946592608417"/>
        </patternFill>
      </fill>
    </dxf>
    <dxf>
      <fill>
        <patternFill>
          <bgColor rgb="FFFFFF00"/>
        </patternFill>
      </fill>
    </dxf>
    <dxf>
      <fill>
        <patternFill>
          <bgColor rgb="FF00B050"/>
        </patternFill>
      </fill>
    </dxf>
    <dxf>
      <fill>
        <patternFill>
          <bgColor rgb="FFFF0000"/>
        </patternFill>
      </fill>
    </dxf>
    <dxf>
      <fill>
        <patternFill>
          <bgColor theme="0"/>
        </patternFill>
      </fill>
    </dxf>
    <dxf>
      <font>
        <color theme="0"/>
      </font>
      <fill>
        <patternFill>
          <fgColor auto="1"/>
          <bgColor rgb="FFFF0000"/>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ill>
        <patternFill>
          <bgColor rgb="FFFF0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FFFF00"/>
        </patternFill>
      </fill>
    </dxf>
    <dxf>
      <fill>
        <patternFill>
          <bgColor rgb="FF00B05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66FF"/>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AAE2BE"/>
        </patternFill>
      </fill>
    </dxf>
    <dxf>
      <fill>
        <patternFill>
          <bgColor rgb="FFFFFF00"/>
        </patternFill>
      </fill>
    </dxf>
    <dxf>
      <fill>
        <patternFill>
          <bgColor rgb="FF00B050"/>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tint="-0.249946592608417"/>
        </patternFill>
      </fill>
    </dxf>
    <dxf>
      <fill>
        <patternFill>
          <bgColor rgb="FFFFC000"/>
        </patternFill>
      </fill>
    </dxf>
    <dxf>
      <fill>
        <patternFill>
          <bgColor rgb="FFFFFFAF"/>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F57341"/>
        </patternFill>
      </fill>
    </dxf>
    <dxf>
      <fill>
        <patternFill>
          <bgColor rgb="FFFF0000"/>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FF00"/>
        </patternFill>
      </fill>
    </dxf>
    <dxf>
      <fill>
        <patternFill>
          <bgColor rgb="FF0066FF"/>
        </patternFill>
      </fill>
    </dxf>
    <dxf>
      <fill>
        <patternFill>
          <bgColor theme="5" tint="0.3999450666829432"/>
        </patternFill>
      </fill>
    </dxf>
    <dxf>
      <fill>
        <patternFill>
          <bgColor rgb="FFFF0000"/>
        </patternFill>
      </fill>
    </dxf>
    <dxf>
      <font>
        <color theme="1"/>
      </font>
      <fill>
        <patternFill>
          <bgColor rgb="FFFFC000"/>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theme="0" tint="-0.1499679555650502"/>
        </patternFill>
      </fill>
    </dxf>
    <dxf>
      <fill>
        <patternFill>
          <bgColor rgb="FFFFFFAF"/>
        </patternFill>
      </fill>
    </dxf>
    <dxf>
      <fill>
        <patternFill>
          <bgColor rgb="FFAAE1BE"/>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AAE1BE"/>
        </patternFill>
      </fill>
    </dxf>
    <dxf>
      <fill>
        <patternFill>
          <bgColor rgb="FF3366FF"/>
        </patternFill>
      </fill>
    </dxf>
    <dxf>
      <fill>
        <patternFill>
          <bgColor theme="0"/>
        </patternFill>
      </fill>
    </dxf>
    <dxf>
      <fill>
        <patternFill>
          <bgColor rgb="FFF57D41"/>
        </patternFill>
      </fill>
    </dxf>
    <dxf>
      <fill>
        <patternFill>
          <bgColor theme="0" tint="-0.1499679555650502"/>
        </patternFill>
      </fill>
    </dxf>
    <dxf>
      <fill>
        <patternFill>
          <bgColor rgb="FFF57341"/>
        </patternFill>
      </fill>
    </dxf>
    <dxf>
      <font>
        <color theme="1"/>
      </font>
      <fill>
        <patternFill>
          <bgColor theme="0" tint="-0.1499679555650502"/>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ont>
        <color theme="1"/>
      </font>
      <fill>
        <patternFill>
          <bgColor rgb="FFFFC000"/>
        </patternFill>
      </fill>
    </dxf>
    <dxf>
      <fill>
        <patternFill>
          <bgColor theme="5" tint="0.3999450666829432"/>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theme="0" tint="-0.1499679555650502"/>
        </patternFill>
      </fill>
    </dxf>
    <dxf>
      <fill>
        <patternFill>
          <bgColor rgb="FF8C96F5"/>
        </patternFill>
      </fill>
    </dxf>
    <dxf>
      <fill>
        <patternFill>
          <bgColor rgb="FFFFC000"/>
        </patternFill>
      </fill>
    </dxf>
    <dxf>
      <fill>
        <patternFill>
          <bgColor rgb="FFFF0000"/>
        </patternFill>
      </fill>
    </dxf>
    <dxf>
      <font>
        <color theme="0"/>
      </font>
      <fill>
        <patternFill>
          <bgColor rgb="FF002060"/>
        </patternFill>
      </fill>
    </dxf>
    <dxf>
      <fill>
        <patternFill>
          <bgColor rgb="FFFFFFAF"/>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theme="5" tint="0.3999450666829432"/>
        </patternFill>
      </fill>
    </dxf>
    <dxf>
      <fill>
        <patternFill>
          <bgColor rgb="FFF57341"/>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8C96F5"/>
        </patternFill>
      </fill>
    </dxf>
    <dxf>
      <fill>
        <patternFill>
          <bgColor rgb="FFAAE1BE"/>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F0000"/>
        </patternFill>
      </fill>
    </dxf>
    <dxf>
      <fill>
        <patternFill>
          <bgColor theme="0" tint="-0.1499679555650502"/>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FFFF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AAE1BE"/>
        </patternFill>
      </fill>
    </dxf>
    <dxf>
      <font>
        <color theme="1"/>
      </font>
      <fill>
        <patternFill>
          <bgColor theme="0" tint="-0.1499679555650502"/>
        </patternFill>
      </fill>
    </dxf>
    <dxf>
      <font>
        <color theme="1"/>
      </font>
      <fill>
        <patternFill>
          <bgColor rgb="FFFFC00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0" tint="-0.1499679555650502"/>
        </patternFill>
      </fill>
    </dxf>
    <dxf>
      <font>
        <color theme="0"/>
      </font>
      <fill>
        <patternFill>
          <bgColor rgb="FF00206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1"/>
      </font>
      <fill>
        <patternFill>
          <bgColor rgb="FFFFC00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57D41"/>
        </patternFill>
      </fill>
    </dxf>
    <dxf>
      <fill>
        <patternFill>
          <bgColor rgb="FFF57341"/>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theme="0"/>
        </patternFill>
      </fill>
    </dxf>
    <dxf>
      <fill>
        <patternFill>
          <bgColor rgb="FFFFFFAF"/>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57341"/>
        </patternFill>
      </fill>
    </dxf>
    <dxf>
      <fill>
        <patternFill>
          <bgColor rgb="FFAAE2BE"/>
        </patternFill>
      </fill>
    </dxf>
    <dxf>
      <fill>
        <patternFill>
          <bgColor rgb="FFAAFFBE"/>
        </patternFill>
      </fill>
    </dxf>
    <dxf>
      <fill>
        <patternFill>
          <bgColor rgb="FFAAE1BE"/>
        </patternFill>
      </fill>
    </dxf>
    <dxf>
      <font>
        <color theme="1"/>
      </font>
      <fill>
        <patternFill>
          <bgColor theme="0" tint="-0.1499679555650502"/>
        </patternFill>
      </fill>
    </dxf>
    <dxf>
      <font>
        <color theme="0"/>
      </font>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5" tint="0.3999450666829432"/>
        </patternFill>
      </fill>
    </dxf>
    <dxf>
      <fill>
        <patternFill>
          <bgColor rgb="FFFFFFAF"/>
        </patternFill>
      </fill>
    </dxf>
    <dxf>
      <font>
        <color theme="1"/>
      </font>
      <fill>
        <patternFill>
          <bgColor rgb="FFFFC000"/>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FC000"/>
        </patternFill>
      </fill>
    </dxf>
    <dxf>
      <font>
        <color theme="1"/>
      </font>
      <fill>
        <patternFill>
          <bgColor rgb="FFD9D9D9"/>
        </patternFill>
      </fill>
    </dxf>
    <dxf>
      <fill>
        <patternFill>
          <bgColor rgb="FFAAE1BE"/>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rgb="FFFFFFAF"/>
        </patternFill>
      </fill>
    </dxf>
    <dxf>
      <fill>
        <patternFill>
          <bgColor rgb="FFFFC000"/>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FF0000"/>
        </patternFill>
      </fill>
    </dxf>
    <dxf>
      <fill>
        <patternFill>
          <bgColor rgb="FF8CA0F5"/>
        </patternFill>
      </fill>
    </dxf>
    <dxf>
      <fill>
        <patternFill>
          <bgColor rgb="FFFFFF00"/>
        </patternFill>
      </fill>
    </dxf>
    <dxf>
      <fill>
        <patternFill>
          <bgColor rgb="FF00B050"/>
        </patternFill>
      </fill>
    </dxf>
    <dxf>
      <fill>
        <patternFill>
          <bgColor rgb="FF0066FF"/>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FFC000"/>
        </patternFill>
      </fill>
    </dxf>
    <dxf>
      <font>
        <color theme="1"/>
      </font>
      <fill>
        <patternFill>
          <bgColor rgb="FFFFC000"/>
        </patternFill>
      </fill>
    </dxf>
    <dxf>
      <fill>
        <patternFill>
          <bgColor rgb="FFAAE1BE"/>
        </patternFill>
      </fill>
    </dxf>
    <dxf>
      <fill>
        <patternFill>
          <bgColor rgb="FFAAE1BE"/>
        </patternFill>
      </fill>
    </dxf>
    <dxf>
      <font>
        <color theme="1"/>
      </font>
      <fill>
        <patternFill>
          <bgColor theme="0" tint="-0.1499679555650502"/>
        </patternFill>
      </fill>
    </dxf>
    <dxf>
      <fill>
        <patternFill>
          <bgColor rgb="FFAAE1BE"/>
        </patternFill>
      </fill>
    </dxf>
    <dxf>
      <fill>
        <patternFill>
          <bgColor theme="0" tint="-0.1499679555650502"/>
        </patternFill>
      </fill>
    </dxf>
    <dxf>
      <fill>
        <patternFill>
          <bgColor rgb="FF3366FF"/>
        </patternFill>
      </fill>
    </dxf>
    <dxf>
      <font>
        <color theme="0"/>
      </font>
      <fill>
        <patternFill>
          <bgColor rgb="FF002060"/>
        </patternFill>
      </fill>
    </dxf>
    <dxf>
      <fill>
        <patternFill>
          <bgColor rgb="FF002060"/>
        </patternFill>
      </fill>
    </dxf>
    <dxf>
      <fill>
        <patternFill>
          <bgColor rgb="FFF57341"/>
        </patternFill>
      </fill>
    </dxf>
    <dxf>
      <fill>
        <patternFill>
          <bgColor rgb="FFFFFFAF"/>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3366FF"/>
        </patternFill>
      </fill>
    </dxf>
    <dxf>
      <font>
        <color theme="0"/>
      </font>
      <fill>
        <patternFill>
          <bgColor rgb="FF002060"/>
        </patternFill>
      </fill>
    </dxf>
    <dxf>
      <fill>
        <patternFill>
          <bgColor rgb="FF002060"/>
        </patternFill>
      </fill>
    </dxf>
    <dxf>
      <fill>
        <patternFill>
          <bgColor rgb="FFF57D41"/>
        </patternFill>
      </fill>
    </dxf>
    <dxf>
      <fill>
        <patternFill>
          <bgColor rgb="FFFFC000"/>
        </patternFill>
      </fill>
    </dxf>
    <dxf>
      <fill>
        <patternFill>
          <bgColor theme="0" tint="-0.249946592608417"/>
        </patternFill>
      </fill>
    </dxf>
    <dxf>
      <fill>
        <patternFill>
          <bgColor rgb="FF00B050"/>
        </patternFill>
      </fill>
    </dxf>
    <dxf>
      <fill>
        <patternFill>
          <bgColor rgb="FFAAE1BE"/>
        </patternFill>
      </fill>
    </dxf>
    <dxf>
      <fill>
        <patternFill>
          <bgColor rgb="FFFF0000"/>
        </patternFill>
      </fill>
    </dxf>
    <dxf>
      <fill>
        <patternFill>
          <bgColor rgb="FFFFFF00"/>
        </patternFill>
      </fill>
    </dxf>
    <dxf>
      <fill>
        <patternFill>
          <bgColor rgb="FFFF0000"/>
        </patternFill>
      </fill>
    </dxf>
    <dxf>
      <fill>
        <patternFill>
          <bgColor rgb="FF8CA0F5"/>
        </patternFill>
      </fill>
    </dxf>
    <dxf>
      <fill>
        <patternFill>
          <bgColor theme="0" tint="-0.249946592608417"/>
        </patternFill>
      </fill>
    </dxf>
    <dxf>
      <font>
        <color theme="0"/>
      </font>
      <fill>
        <patternFill>
          <fgColor auto="1"/>
          <bgColor rgb="FFFF0000"/>
        </patternFill>
      </fill>
    </dxf>
    <dxf>
      <fill>
        <patternFill>
          <bgColor theme="5" tint="0.3999450666829432"/>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FF0000"/>
        </patternFill>
      </fill>
    </dxf>
    <dxf>
      <fill>
        <patternFill>
          <bgColor rgb="FF00B05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ont>
        <color theme="1"/>
      </font>
      <fill>
        <patternFill>
          <bgColor theme="0" tint="-0.1499679555650502"/>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0" tint="-0.1499679555650502"/>
        </patternFill>
      </fill>
    </dxf>
    <dxf>
      <fill>
        <patternFill>
          <bgColor rgb="FF8CA0F5"/>
        </patternFill>
      </fill>
    </dxf>
    <dxf>
      <fill>
        <patternFill>
          <bgColor rgb="FFAAE1BE"/>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C000"/>
        </patternFill>
      </fill>
    </dxf>
    <dxf>
      <font>
        <color theme="1"/>
      </font>
      <fill>
        <patternFill>
          <bgColor theme="0" tint="-0.1499679555650502"/>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ill>
        <patternFill>
          <bgColor rgb="FFAAE1BE"/>
        </patternFill>
      </fill>
    </dxf>
    <dxf>
      <fill>
        <patternFill>
          <bgColor theme="0" tint="-0.1499679555650502"/>
        </patternFill>
      </fill>
    </dxf>
    <dxf>
      <fill>
        <patternFill>
          <bgColor rgb="FF00B05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ill>
        <patternFill>
          <bgColor rgb="FFFFFF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theme="0" tint="-0.249946592608417"/>
        </patternFill>
      </fill>
    </dxf>
    <dxf>
      <fill>
        <patternFill>
          <bgColor rgb="FFFFC000"/>
        </patternFill>
      </fill>
    </dxf>
    <dxf>
      <fill>
        <patternFill>
          <bgColor rgb="FF8CA0F5"/>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AAE1BE"/>
        </patternFill>
      </fill>
    </dxf>
    <dxf>
      <font>
        <color theme="1"/>
      </font>
      <fill>
        <patternFill>
          <bgColor rgb="FFD9D9D9"/>
        </patternFill>
      </fill>
    </dxf>
    <dxf>
      <fill>
        <patternFill>
          <bgColor rgb="FFFFC0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C000"/>
        </patternFill>
      </fill>
    </dxf>
    <dxf>
      <fill>
        <patternFill>
          <bgColor rgb="FFAAE1BE"/>
        </patternFill>
      </fill>
    </dxf>
    <dxf>
      <fill>
        <patternFill>
          <bgColor rgb="FF8CA0F5"/>
        </patternFill>
      </fill>
    </dxf>
    <dxf>
      <fill>
        <patternFill>
          <bgColor theme="0" tint="-0.1499679555650502"/>
        </patternFill>
      </fill>
    </dxf>
    <dxf>
      <fill>
        <patternFill>
          <bgColor theme="5" tint="0.3999450666829432"/>
        </patternFill>
      </fill>
    </dxf>
    <dxf>
      <fill>
        <patternFill>
          <bgColor rgb="FFFFFFAF"/>
        </patternFill>
      </fill>
    </dxf>
    <dxf>
      <fill>
        <patternFill>
          <bgColor rgb="FFFF0000"/>
        </patternFill>
      </fill>
    </dxf>
    <dxf>
      <fill>
        <patternFill>
          <bgColor rgb="FFAAE1BE"/>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57341"/>
        </patternFill>
      </fill>
    </dxf>
    <dxf>
      <fill>
        <patternFill>
          <bgColor rgb="FFFFFFAF"/>
        </patternFill>
      </fill>
    </dxf>
    <dxf>
      <fill>
        <patternFill>
          <bgColor rgb="FF8C96F5"/>
        </patternFill>
      </fill>
    </dxf>
    <dxf>
      <fill>
        <patternFill>
          <bgColor rgb="FFAAFFBE"/>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FFC000"/>
        </patternFill>
      </fill>
    </dxf>
    <dxf>
      <font>
        <color theme="1"/>
      </font>
      <fill>
        <patternFill>
          <bgColor rgb="FFD9D9D9"/>
        </patternFill>
      </fill>
    </dxf>
    <dxf>
      <fill>
        <patternFill>
          <bgColor rgb="FFAAE1BE"/>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0000"/>
        </patternFill>
      </fill>
    </dxf>
    <dxf>
      <fill>
        <patternFill>
          <bgColor rgb="FF0066FF"/>
        </patternFill>
      </fill>
    </dxf>
    <dxf>
      <fill>
        <patternFill>
          <bgColor rgb="FFFFC000"/>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3366FF"/>
        </patternFill>
      </fill>
    </dxf>
    <dxf>
      <fill>
        <patternFill>
          <bgColor rgb="FF00B050"/>
        </patternFill>
      </fill>
    </dxf>
    <dxf>
      <font>
        <color theme="0"/>
      </font>
      <fill>
        <patternFill>
          <bgColor rgb="FF002060"/>
        </patternFill>
      </fill>
    </dxf>
    <dxf>
      <fill>
        <patternFill>
          <bgColor rgb="FFFF0000"/>
        </patternFill>
      </fill>
    </dxf>
    <dxf>
      <fill>
        <patternFill>
          <bgColor rgb="FF002060"/>
        </patternFill>
      </fill>
    </dxf>
    <dxf>
      <fill>
        <patternFill>
          <bgColor rgb="FFFFC000"/>
        </patternFill>
      </fill>
    </dxf>
    <dxf>
      <fill>
        <patternFill>
          <bgColor theme="0"/>
        </patternFill>
      </fill>
    </dxf>
    <dxf>
      <fill>
        <patternFill>
          <bgColor theme="0" tint="-0.249946592608417"/>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ont>
        <color theme="1"/>
      </font>
      <fill>
        <patternFill>
          <bgColor rgb="FFD9D9D9"/>
        </patternFill>
      </fill>
    </dxf>
    <dxf>
      <fill>
        <patternFill>
          <bgColor theme="0" tint="-0.1499679555650502"/>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8CA0F5"/>
        </patternFill>
      </fill>
    </dxf>
    <dxf>
      <fill>
        <patternFill>
          <bgColor rgb="FFFFC000"/>
        </patternFill>
      </fill>
    </dxf>
    <dxf>
      <fill>
        <patternFill>
          <bgColor theme="5" tint="0.3999450666829432"/>
        </patternFill>
      </fill>
    </dxf>
    <dxf>
      <font>
        <color theme="1"/>
      </font>
      <fill>
        <patternFill>
          <bgColor rgb="FFFFC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E1BE"/>
        </patternFill>
      </fill>
    </dxf>
    <dxf>
      <fill>
        <patternFill>
          <bgColor rgb="FFFF0000"/>
        </patternFill>
      </fill>
    </dxf>
    <dxf>
      <fill>
        <patternFill>
          <bgColor theme="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ont>
        <color theme="1"/>
      </font>
      <fill>
        <patternFill>
          <bgColor rgb="FFD9D9D9"/>
        </patternFill>
      </fill>
    </dxf>
    <dxf>
      <fill>
        <patternFill>
          <bgColor rgb="FFFFFF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00B050"/>
        </patternFill>
      </fill>
    </dxf>
    <dxf>
      <fill>
        <patternFill>
          <bgColor rgb="FFFFFF00"/>
        </patternFill>
      </fill>
    </dxf>
    <dxf>
      <fill>
        <patternFill>
          <bgColor rgb="FF0066FF"/>
        </patternFill>
      </fill>
    </dxf>
    <dxf>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theme="1"/>
      </font>
      <fill>
        <patternFill>
          <bgColor rgb="FFD9D9D9"/>
        </patternFill>
      </fill>
    </dxf>
    <dxf>
      <fill>
        <patternFill>
          <bgColor theme="0" tint="-0.249946592608417"/>
        </patternFill>
      </fill>
    </dxf>
    <dxf>
      <fill>
        <patternFill>
          <bgColor rgb="FFAAE1BE"/>
        </patternFill>
      </fill>
    </dxf>
    <dxf>
      <fill>
        <patternFill>
          <bgColor rgb="FFFFC000"/>
        </patternFill>
      </fill>
    </dxf>
    <dxf>
      <fill>
        <patternFill>
          <bgColor theme="5" tint="0.3999450666829432"/>
        </patternFill>
      </fill>
    </dxf>
    <dxf>
      <fill>
        <patternFill>
          <bgColor rgb="FFAAE1BE"/>
        </patternFill>
      </fill>
    </dxf>
    <dxf>
      <font>
        <color theme="0"/>
      </font>
      <fill>
        <patternFill>
          <fgColor auto="1"/>
          <bgColor rgb="FFFF0000"/>
        </patternFill>
      </fill>
    </dxf>
    <dxf>
      <fill>
        <patternFill>
          <bgColor rgb="FFFF0000"/>
        </patternFill>
      </fill>
    </dxf>
    <dxf>
      <font>
        <color theme="1"/>
      </font>
      <fill>
        <patternFill>
          <bgColor rgb="FFD9D9D9"/>
        </patternFill>
      </fill>
    </dxf>
    <dxf>
      <fill>
        <patternFill>
          <bgColor theme="0"/>
        </patternFill>
      </fill>
    </dxf>
    <dxf>
      <fill>
        <patternFill>
          <bgColor theme="0" tint="-0.249946592608417"/>
        </patternFill>
      </fill>
    </dxf>
    <dxf>
      <fill>
        <patternFill>
          <bgColor rgb="FFAAE1BE"/>
        </patternFill>
      </fill>
    </dxf>
    <dxf>
      <fill>
        <patternFill>
          <bgColor rgb="FFFFFFAF"/>
        </patternFill>
      </fill>
    </dxf>
    <dxf>
      <fill>
        <patternFill>
          <bgColor rgb="FFF57341"/>
        </patternFill>
      </fill>
    </dxf>
    <dxf>
      <fill>
        <patternFill>
          <bgColor rgb="FF8CA0F5"/>
        </patternFill>
      </fill>
    </dxf>
    <dxf>
      <fill>
        <patternFill>
          <bgColor rgb="FF00B050"/>
        </patternFill>
      </fill>
    </dxf>
    <dxf>
      <fill>
        <patternFill>
          <bgColor theme="0" tint="-0.249946592608417"/>
        </patternFill>
      </fill>
    </dxf>
    <dxf>
      <fill>
        <patternFill>
          <bgColor rgb="FFF57D41"/>
        </patternFill>
      </fill>
    </dxf>
    <dxf>
      <fill>
        <patternFill>
          <bgColor rgb="FFFFFF00"/>
        </patternFill>
      </fill>
    </dxf>
    <dxf>
      <fill>
        <patternFill>
          <bgColor rgb="FFFFC000"/>
        </patternFill>
      </fill>
    </dxf>
    <dxf>
      <fill>
        <patternFill>
          <bgColor rgb="FFFF0000"/>
        </patternFill>
      </fill>
    </dxf>
    <dxf>
      <fill>
        <patternFill>
          <bgColor theme="0"/>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ont>
        <color theme="1"/>
      </font>
      <fill>
        <patternFill>
          <bgColor rgb="FFD9D9D9"/>
        </patternFill>
      </fill>
    </dxf>
    <dxf>
      <fill>
        <patternFill>
          <bgColor theme="0" tint="-0.249946592608417"/>
        </patternFill>
      </fill>
    </dxf>
    <dxf>
      <fill>
        <patternFill>
          <bgColor rgb="FFFF0000"/>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S53"/>
  <sheetViews>
    <sheetView showGridLines="0" zoomScale="77" zoomScaleNormal="77" workbookViewId="0">
      <selection activeCell="B6" sqref="B6:D12"/>
    </sheetView>
  </sheetViews>
  <sheetFormatPr baseColWidth="10" defaultColWidth="9.1640625" defaultRowHeight="47.25" customHeight="1"/>
  <cols>
    <col width="9.1640625" customWidth="1" style="75" min="1" max="3"/>
    <col width="14" customWidth="1" style="75" min="4" max="4"/>
    <col width="16.6640625" customWidth="1" style="75" min="5" max="5"/>
    <col width="9.1640625" customWidth="1" style="75" min="6" max="16384"/>
  </cols>
  <sheetData>
    <row r="1" ht="16" customHeight="1" thickBot="1"/>
    <row r="2" ht="27" customFormat="1" customHeight="1" s="76" thickBot="1">
      <c r="B2" s="160" t="inlineStr">
        <is>
          <t>Lesson Observation Tool Guidelines</t>
        </is>
      </c>
      <c r="C2" s="161" t="n"/>
      <c r="D2" s="161" t="n"/>
      <c r="E2" s="161" t="n"/>
      <c r="F2" s="161" t="n"/>
      <c r="G2" s="161" t="n"/>
      <c r="H2" s="161" t="n"/>
      <c r="I2" s="161" t="n"/>
      <c r="J2" s="161" t="n"/>
      <c r="K2" s="161" t="n"/>
      <c r="L2" s="161" t="n"/>
      <c r="M2" s="161" t="n"/>
      <c r="N2" s="161" t="n"/>
      <c r="O2" s="161" t="n"/>
      <c r="P2" s="161" t="n"/>
      <c r="Q2" s="161" t="n"/>
      <c r="R2" s="162" t="n"/>
      <c r="S2" s="75" t="n"/>
    </row>
    <row r="3" ht="16" customFormat="1" customHeight="1" s="76" thickBot="1">
      <c r="B3" s="77" t="n"/>
      <c r="C3" s="77" t="n"/>
      <c r="D3" s="77" t="n"/>
      <c r="E3" s="78" t="n"/>
      <c r="F3" s="78" t="n"/>
      <c r="G3" s="78" t="n"/>
      <c r="H3" s="78" t="n"/>
      <c r="I3" s="78" t="n"/>
      <c r="J3" s="78" t="n"/>
      <c r="K3" s="78" t="n"/>
      <c r="L3" s="78" t="n"/>
      <c r="M3" s="78" t="n"/>
      <c r="N3" s="78" t="n"/>
      <c r="O3" s="78" t="n"/>
      <c r="P3" s="78" t="n"/>
      <c r="Q3" s="78" t="n"/>
      <c r="R3" s="78" t="n"/>
      <c r="S3" s="75" t="n"/>
    </row>
    <row r="4" ht="98.25" customHeight="1" thickBot="1">
      <c r="B4" s="85" t="inlineStr">
        <is>
          <t>Purpose</t>
        </is>
      </c>
      <c r="C4" s="161" t="n"/>
      <c r="D4" s="163" t="n"/>
      <c r="E4" s="164" t="inlineStr">
        <is>
          <t>The Lesson Observation Tool is a comprehensive classroom observation instrument that evaluates teaching across nine key domains. This structured approach allows observers to:
      Assess teaching quality using consistent criteria
     Identify specific teacher strengths and areas for growth
     Promote high-quality instructional practices
     Provide evidence-based feedback</t>
        </is>
      </c>
      <c r="F4" s="161" t="n"/>
      <c r="G4" s="161" t="n"/>
      <c r="H4" s="161" t="n"/>
      <c r="I4" s="161" t="n"/>
      <c r="J4" s="161" t="n"/>
      <c r="K4" s="161" t="n"/>
      <c r="L4" s="161" t="n"/>
      <c r="M4" s="161" t="n"/>
      <c r="N4" s="161" t="n"/>
      <c r="O4" s="161" t="n"/>
      <c r="P4" s="161" t="n"/>
      <c r="Q4" s="161" t="n"/>
      <c r="R4" s="162" t="n"/>
    </row>
    <row r="5" ht="16" customHeight="1" thickBot="1">
      <c r="B5" s="77" t="n"/>
      <c r="C5" s="77" t="n"/>
      <c r="D5" s="77" t="n"/>
      <c r="E5" s="78" t="n"/>
      <c r="F5" s="78" t="n"/>
      <c r="G5" s="78" t="n"/>
      <c r="H5" s="78" t="n"/>
      <c r="I5" s="78" t="n"/>
      <c r="J5" s="78" t="n"/>
      <c r="K5" s="78" t="n"/>
      <c r="L5" s="78" t="n"/>
      <c r="M5" s="78" t="n"/>
      <c r="N5" s="78" t="n"/>
      <c r="O5" s="78" t="n"/>
      <c r="P5" s="78" t="n"/>
      <c r="Q5" s="78" t="n"/>
      <c r="R5" s="78" t="n"/>
    </row>
    <row r="6" ht="15" customHeight="1">
      <c r="B6" s="165" t="inlineStr">
        <is>
          <t>Expectations</t>
        </is>
      </c>
      <c r="C6" s="166" t="n"/>
      <c r="D6" s="167" t="n"/>
      <c r="E6" s="168" t="inlineStr">
        <is>
          <t>Daily observations</t>
        </is>
      </c>
      <c r="F6" s="169" t="n"/>
      <c r="G6" s="169" t="n"/>
      <c r="H6" s="169" t="n"/>
      <c r="I6" s="169" t="n"/>
      <c r="J6" s="169" t="n"/>
      <c r="K6" s="169" t="n"/>
      <c r="L6" s="169" t="n"/>
      <c r="M6" s="169" t="n"/>
      <c r="N6" s="169" t="n"/>
      <c r="O6" s="169" t="n"/>
      <c r="P6" s="169" t="n"/>
      <c r="Q6" s="169" t="n"/>
      <c r="R6" s="170" t="n"/>
    </row>
    <row r="7" ht="66" customHeight="1" thickBot="1">
      <c r="B7" s="171" t="n"/>
      <c r="D7" s="172" t="n"/>
      <c r="E7" s="173" t="inlineStr">
        <is>
          <t>Conduct 2-3 lesson observations daily focusing on core subjects:
Arabic, English, Islamic Education, Social Studies, Mathematics and Science
Prioritize observations based on identified departmental needs
Maintain a balanced observation schedule across grade levels</t>
        </is>
      </c>
      <c r="F7" s="174" t="n"/>
      <c r="G7" s="174" t="n"/>
      <c r="H7" s="174" t="n"/>
      <c r="I7" s="174" t="n"/>
      <c r="J7" s="174" t="n"/>
      <c r="K7" s="174" t="n"/>
      <c r="L7" s="174" t="n"/>
      <c r="M7" s="174" t="n"/>
      <c r="N7" s="174" t="n"/>
      <c r="O7" s="174" t="n"/>
      <c r="P7" s="174" t="n"/>
      <c r="Q7" s="174" t="n"/>
      <c r="R7" s="175" t="n"/>
    </row>
    <row r="8" ht="15" customHeight="1">
      <c r="B8" s="171" t="n"/>
      <c r="D8" s="172" t="n"/>
      <c r="E8" s="168" t="inlineStr">
        <is>
          <t>Joint observations</t>
        </is>
      </c>
      <c r="F8" s="169" t="n"/>
      <c r="G8" s="169" t="n"/>
      <c r="H8" s="169" t="n"/>
      <c r="I8" s="169" t="n"/>
      <c r="J8" s="169" t="n"/>
      <c r="K8" s="169" t="n"/>
      <c r="L8" s="169" t="n"/>
      <c r="M8" s="169" t="n"/>
      <c r="N8" s="169" t="n"/>
      <c r="O8" s="169" t="n"/>
      <c r="P8" s="169" t="n"/>
      <c r="Q8" s="169" t="n"/>
      <c r="R8" s="170" t="n"/>
    </row>
    <row r="9" ht="37.5" customHeight="1" thickBot="1">
      <c r="B9" s="171" t="n"/>
      <c r="D9" s="172" t="n"/>
      <c r="E9" s="173" t="inlineStr">
        <is>
          <t>Conduct joint observations with the Principal or members of the Senior Leadership Team (SLT)
Debrief after joint observations to align feedback approaches</t>
        </is>
      </c>
      <c r="F9" s="174" t="n"/>
      <c r="G9" s="174" t="n"/>
      <c r="H9" s="174" t="n"/>
      <c r="I9" s="174" t="n"/>
      <c r="J9" s="174" t="n"/>
      <c r="K9" s="174" t="n"/>
      <c r="L9" s="174" t="n"/>
      <c r="M9" s="174" t="n"/>
      <c r="N9" s="174" t="n"/>
      <c r="O9" s="174" t="n"/>
      <c r="P9" s="174" t="n"/>
      <c r="Q9" s="174" t="n"/>
      <c r="R9" s="175" t="n"/>
    </row>
    <row r="10" ht="15" customHeight="1">
      <c r="B10" s="171" t="n"/>
      <c r="D10" s="172" t="n"/>
      <c r="E10" s="168" t="inlineStr">
        <is>
          <t>Documentation and follow-up</t>
        </is>
      </c>
      <c r="F10" s="169" t="n"/>
      <c r="G10" s="169" t="n"/>
      <c r="H10" s="169" t="n"/>
      <c r="I10" s="169" t="n"/>
      <c r="J10" s="169" t="n"/>
      <c r="K10" s="169" t="n"/>
      <c r="L10" s="169" t="n"/>
      <c r="M10" s="169" t="n"/>
      <c r="N10" s="169" t="n"/>
      <c r="O10" s="169" t="n"/>
      <c r="P10" s="169" t="n"/>
      <c r="Q10" s="169" t="n"/>
      <c r="R10" s="170" t="n"/>
    </row>
    <row r="11" ht="58.5" customHeight="1">
      <c r="B11" s="171" t="n"/>
      <c r="D11" s="172" t="n"/>
      <c r="E11" s="176" t="inlineStr">
        <is>
          <t>Maintain records of all observations
Track patterns across subjects and teachers
Follow up on previously identified areas for improvement
Share aggregated findings with SLT regularly</t>
        </is>
      </c>
      <c r="F11" s="177" t="n"/>
      <c r="G11" s="177" t="n"/>
      <c r="H11" s="177" t="n"/>
      <c r="I11" s="177" t="n"/>
      <c r="J11" s="177" t="n"/>
      <c r="K11" s="177" t="n"/>
      <c r="L11" s="177" t="n"/>
      <c r="M11" s="177" t="n"/>
      <c r="N11" s="177" t="n"/>
      <c r="O11" s="177" t="n"/>
      <c r="P11" s="177" t="n"/>
      <c r="Q11" s="177" t="n"/>
      <c r="R11" s="178" t="n"/>
    </row>
    <row r="12" ht="9.75" customHeight="1" thickBot="1">
      <c r="B12" s="179" t="n"/>
      <c r="C12" s="180" t="n"/>
      <c r="D12" s="181" t="n"/>
      <c r="E12" s="179" t="n"/>
      <c r="F12" s="180" t="n"/>
      <c r="G12" s="180" t="n"/>
      <c r="H12" s="180" t="n"/>
      <c r="I12" s="180" t="n"/>
      <c r="J12" s="180" t="n"/>
      <c r="K12" s="180" t="n"/>
      <c r="L12" s="180" t="n"/>
      <c r="M12" s="180" t="n"/>
      <c r="N12" s="180" t="n"/>
      <c r="O12" s="180" t="n"/>
      <c r="P12" s="180" t="n"/>
      <c r="Q12" s="180" t="n"/>
      <c r="R12" s="181" t="n"/>
    </row>
    <row r="13" ht="16" customHeight="1" thickBot="1">
      <c r="B13" s="77" t="n"/>
      <c r="C13" s="77" t="n"/>
      <c r="D13" s="77" t="n"/>
      <c r="E13" s="78" t="n"/>
      <c r="F13" s="78" t="n"/>
      <c r="G13" s="78" t="n"/>
      <c r="H13" s="78" t="n"/>
      <c r="I13" s="78" t="n"/>
      <c r="J13" s="78" t="n"/>
      <c r="K13" s="78" t="n"/>
      <c r="L13" s="78" t="n"/>
      <c r="M13" s="78" t="n"/>
      <c r="N13" s="78" t="n"/>
      <c r="O13" s="78" t="n"/>
      <c r="P13" s="78" t="n"/>
      <c r="Q13" s="78" t="n"/>
      <c r="R13" s="78" t="n"/>
    </row>
    <row r="14" ht="15" customHeight="1">
      <c r="B14" s="182" t="inlineStr">
        <is>
          <t>Key Domains Overview</t>
        </is>
      </c>
      <c r="C14" s="166" t="n"/>
      <c r="D14" s="167" t="n"/>
      <c r="E14" s="168" t="inlineStr">
        <is>
          <t>1. Classroom Culture: Supportive Learning Environment</t>
        </is>
      </c>
      <c r="F14" s="169" t="n"/>
      <c r="G14" s="169" t="n"/>
      <c r="H14" s="169" t="n"/>
      <c r="I14" s="169" t="n"/>
      <c r="J14" s="169" t="n"/>
      <c r="K14" s="169" t="n"/>
      <c r="L14" s="169" t="n"/>
      <c r="M14" s="169" t="n"/>
      <c r="N14" s="169" t="n"/>
      <c r="O14" s="169" t="n"/>
      <c r="P14" s="169" t="n"/>
      <c r="Q14" s="169" t="n"/>
      <c r="R14" s="170" t="n"/>
    </row>
    <row r="15" ht="78.75" customHeight="1" thickBot="1">
      <c r="B15" s="171" t="n"/>
      <c r="D15" s="172" t="n"/>
      <c r="E15" s="173" t="inlineStr">
        <is>
          <t>Respectful treatment of students
Use of positive language
Addressing bias and stereotypes
Gender equity
Inclusive support for students with disabilities</t>
        </is>
      </c>
      <c r="F15" s="174" t="n"/>
      <c r="G15" s="174" t="n"/>
      <c r="H15" s="174" t="n"/>
      <c r="I15" s="174" t="n"/>
      <c r="J15" s="174" t="n"/>
      <c r="K15" s="174" t="n"/>
      <c r="L15" s="174" t="n"/>
      <c r="M15" s="174" t="n"/>
      <c r="N15" s="174" t="n"/>
      <c r="O15" s="174" t="n"/>
      <c r="P15" s="174" t="n"/>
      <c r="Q15" s="174" t="n"/>
      <c r="R15" s="175" t="n"/>
    </row>
    <row r="16" ht="15" customHeight="1">
      <c r="B16" s="171" t="n"/>
      <c r="D16" s="172" t="n"/>
      <c r="E16" s="168" t="inlineStr">
        <is>
          <t>2. Classroom Culture: Positive Behavioral Expectations</t>
        </is>
      </c>
      <c r="F16" s="169" t="n"/>
      <c r="G16" s="169" t="n"/>
      <c r="H16" s="169" t="n"/>
      <c r="I16" s="169" t="n"/>
      <c r="J16" s="169" t="n"/>
      <c r="K16" s="169" t="n"/>
      <c r="L16" s="169" t="n"/>
      <c r="M16" s="169" t="n"/>
      <c r="N16" s="169" t="n"/>
      <c r="O16" s="169" t="n"/>
      <c r="P16" s="169" t="n"/>
      <c r="Q16" s="169" t="n"/>
      <c r="R16" s="170" t="n"/>
    </row>
    <row r="17" ht="51" customHeight="1" thickBot="1">
      <c r="B17" s="171" t="n"/>
      <c r="D17" s="172" t="n"/>
      <c r="E17" s="173" t="inlineStr">
        <is>
          <t>Setting clear behavioral expectations
Acknowledging positive student behavior
Redirecting misbehavior effectively</t>
        </is>
      </c>
      <c r="F17" s="174" t="n"/>
      <c r="G17" s="174" t="n"/>
      <c r="H17" s="174" t="n"/>
      <c r="I17" s="174" t="n"/>
      <c r="J17" s="174" t="n"/>
      <c r="K17" s="174" t="n"/>
      <c r="L17" s="174" t="n"/>
      <c r="M17" s="174" t="n"/>
      <c r="N17" s="174" t="n"/>
      <c r="O17" s="174" t="n"/>
      <c r="P17" s="174" t="n"/>
      <c r="Q17" s="174" t="n"/>
      <c r="R17" s="175" t="n"/>
    </row>
    <row r="18" ht="15" customHeight="1">
      <c r="B18" s="171" t="n"/>
      <c r="D18" s="172" t="n"/>
      <c r="E18" s="168" t="inlineStr">
        <is>
          <t xml:space="preserve">3. Instruction: Lesson Facilitation
</t>
        </is>
      </c>
      <c r="F18" s="169" t="n"/>
      <c r="G18" s="169" t="n"/>
      <c r="H18" s="169" t="n"/>
      <c r="I18" s="169" t="n"/>
      <c r="J18" s="169" t="n"/>
      <c r="K18" s="169" t="n"/>
      <c r="L18" s="169" t="n"/>
      <c r="M18" s="169" t="n"/>
      <c r="N18" s="169" t="n"/>
      <c r="O18" s="169" t="n"/>
      <c r="P18" s="169" t="n"/>
      <c r="Q18" s="169" t="n"/>
      <c r="R18" s="170" t="n"/>
    </row>
    <row r="19" ht="71.25" customHeight="1" thickBot="1">
      <c r="B19" s="171" t="n"/>
      <c r="D19" s="172" t="n"/>
      <c r="E19" s="173" t="inlineStr">
        <is>
          <t>Articulating learning objectives
Explaining content using multiple representations
Making connections to prior knowledge and real life
Modeling through demonstration and thinking aloud</t>
        </is>
      </c>
      <c r="F19" s="174" t="n"/>
      <c r="G19" s="174" t="n"/>
      <c r="H19" s="174" t="n"/>
      <c r="I19" s="174" t="n"/>
      <c r="J19" s="174" t="n"/>
      <c r="K19" s="174" t="n"/>
      <c r="L19" s="174" t="n"/>
      <c r="M19" s="174" t="n"/>
      <c r="N19" s="174" t="n"/>
      <c r="O19" s="174" t="n"/>
      <c r="P19" s="174" t="n"/>
      <c r="Q19" s="174" t="n"/>
      <c r="R19" s="175" t="n"/>
    </row>
    <row r="20" ht="15" customHeight="1">
      <c r="B20" s="171" t="n"/>
      <c r="D20" s="172" t="n"/>
      <c r="E20" s="168" t="inlineStr">
        <is>
          <t>4. Instruction: Checks for Understanding</t>
        </is>
      </c>
      <c r="F20" s="169" t="n"/>
      <c r="G20" s="169" t="n"/>
      <c r="H20" s="169" t="n"/>
      <c r="I20" s="169" t="n"/>
      <c r="J20" s="169" t="n"/>
      <c r="K20" s="169" t="n"/>
      <c r="L20" s="169" t="n"/>
      <c r="M20" s="169" t="n"/>
      <c r="N20" s="169" t="n"/>
      <c r="O20" s="169" t="n"/>
      <c r="P20" s="169" t="n"/>
      <c r="Q20" s="169" t="n"/>
      <c r="R20" s="170" t="n"/>
    </row>
    <row r="21" ht="57" customHeight="1" thickBot="1">
      <c r="B21" s="171" t="n"/>
      <c r="D21" s="172" t="n"/>
      <c r="E21" s="173" t="inlineStr">
        <is>
          <t>Using questions and prompts to assess understanding
Monitoring students during independent/group work
Adjusting teaching based on student needs</t>
        </is>
      </c>
      <c r="F21" s="174" t="n"/>
      <c r="G21" s="174" t="n"/>
      <c r="H21" s="174" t="n"/>
      <c r="I21" s="174" t="n"/>
      <c r="J21" s="174" t="n"/>
      <c r="K21" s="174" t="n"/>
      <c r="L21" s="174" t="n"/>
      <c r="M21" s="174" t="n"/>
      <c r="N21" s="174" t="n"/>
      <c r="O21" s="174" t="n"/>
      <c r="P21" s="174" t="n"/>
      <c r="Q21" s="174" t="n"/>
      <c r="R21" s="175" t="n"/>
    </row>
    <row r="22" ht="15" customHeight="1">
      <c r="B22" s="171" t="n"/>
      <c r="D22" s="172" t="n"/>
      <c r="E22" s="168" t="inlineStr">
        <is>
          <t xml:space="preserve">5. Instruction: Feedback
</t>
        </is>
      </c>
      <c r="F22" s="169" t="n"/>
      <c r="G22" s="169" t="n"/>
      <c r="H22" s="169" t="n"/>
      <c r="I22" s="169" t="n"/>
      <c r="J22" s="169" t="n"/>
      <c r="K22" s="169" t="n"/>
      <c r="L22" s="169" t="n"/>
      <c r="M22" s="169" t="n"/>
      <c r="N22" s="169" t="n"/>
      <c r="O22" s="169" t="n"/>
      <c r="P22" s="169" t="n"/>
      <c r="Q22" s="169" t="n"/>
      <c r="R22" s="170" t="n"/>
    </row>
    <row r="23" ht="42.75" customHeight="1" thickBot="1">
      <c r="B23" s="171" t="n"/>
      <c r="D23" s="172" t="n"/>
      <c r="E23" s="173" t="inlineStr">
        <is>
          <t>Providing specific feedback on misunderstandings
Acknowledging student successes</t>
        </is>
      </c>
      <c r="F23" s="174" t="n"/>
      <c r="G23" s="174" t="n"/>
      <c r="H23" s="174" t="n"/>
      <c r="I23" s="174" t="n"/>
      <c r="J23" s="174" t="n"/>
      <c r="K23" s="174" t="n"/>
      <c r="L23" s="174" t="n"/>
      <c r="M23" s="174" t="n"/>
      <c r="N23" s="174" t="n"/>
      <c r="O23" s="174" t="n"/>
      <c r="P23" s="174" t="n"/>
      <c r="Q23" s="174" t="n"/>
      <c r="R23" s="175" t="n"/>
    </row>
    <row r="24" ht="15" customHeight="1">
      <c r="B24" s="171" t="n"/>
      <c r="D24" s="172" t="n"/>
      <c r="E24" s="168" t="inlineStr">
        <is>
          <t>6. Instruction: Critical Thinking</t>
        </is>
      </c>
      <c r="F24" s="169" t="n"/>
      <c r="G24" s="169" t="n"/>
      <c r="H24" s="169" t="n"/>
      <c r="I24" s="169" t="n"/>
      <c r="J24" s="169" t="n"/>
      <c r="K24" s="169" t="n"/>
      <c r="L24" s="169" t="n"/>
      <c r="M24" s="169" t="n"/>
      <c r="N24" s="169" t="n"/>
      <c r="O24" s="169" t="n"/>
      <c r="P24" s="169" t="n"/>
      <c r="Q24" s="169" t="n"/>
      <c r="R24" s="170" t="n"/>
    </row>
    <row r="25" ht="39.75" customHeight="1" thickBot="1">
      <c r="B25" s="171" t="n"/>
      <c r="D25" s="172" t="n"/>
      <c r="E25" s="173" t="inlineStr">
        <is>
          <t>Asking open-ended questions
Providing thinking tasks that develop higher-order thinking</t>
        </is>
      </c>
      <c r="F25" s="174" t="n"/>
      <c r="G25" s="174" t="n"/>
      <c r="H25" s="174" t="n"/>
      <c r="I25" s="174" t="n"/>
      <c r="J25" s="174" t="n"/>
      <c r="K25" s="174" t="n"/>
      <c r="L25" s="174" t="n"/>
      <c r="M25" s="174" t="n"/>
      <c r="N25" s="174" t="n"/>
      <c r="O25" s="174" t="n"/>
      <c r="P25" s="174" t="n"/>
      <c r="Q25" s="174" t="n"/>
      <c r="R25" s="175" t="n"/>
    </row>
    <row r="26" ht="15" customHeight="1">
      <c r="B26" s="171" t="n"/>
      <c r="D26" s="172" t="n"/>
      <c r="E26" s="168" t="inlineStr">
        <is>
          <t>7. Socioemotional Skills: Autonomy</t>
        </is>
      </c>
      <c r="F26" s="169" t="n"/>
      <c r="G26" s="169" t="n"/>
      <c r="H26" s="169" t="n"/>
      <c r="I26" s="169" t="n"/>
      <c r="J26" s="169" t="n"/>
      <c r="K26" s="169" t="n"/>
      <c r="L26" s="169" t="n"/>
      <c r="M26" s="169" t="n"/>
      <c r="N26" s="169" t="n"/>
      <c r="O26" s="169" t="n"/>
      <c r="P26" s="169" t="n"/>
      <c r="Q26" s="169" t="n"/>
      <c r="R26" s="170" t="n"/>
    </row>
    <row r="27" ht="34.5" customHeight="1" thickBot="1">
      <c r="B27" s="171" t="n"/>
      <c r="D27" s="172" t="n"/>
      <c r="E27" s="173" t="inlineStr">
        <is>
          <t>Providing students with meaningful choices
Creating opportunities for students to take on classroom roles</t>
        </is>
      </c>
      <c r="F27" s="174" t="n"/>
      <c r="G27" s="174" t="n"/>
      <c r="H27" s="174" t="n"/>
      <c r="I27" s="174" t="n"/>
      <c r="J27" s="174" t="n"/>
      <c r="K27" s="174" t="n"/>
      <c r="L27" s="174" t="n"/>
      <c r="M27" s="174" t="n"/>
      <c r="N27" s="174" t="n"/>
      <c r="O27" s="174" t="n"/>
      <c r="P27" s="174" t="n"/>
      <c r="Q27" s="174" t="n"/>
      <c r="R27" s="175" t="n"/>
    </row>
    <row r="28" ht="15" customHeight="1">
      <c r="B28" s="171" t="n"/>
      <c r="D28" s="172" t="n"/>
      <c r="E28" s="168" t="inlineStr">
        <is>
          <t>8. Socioemotional Skills: Perseverance</t>
        </is>
      </c>
      <c r="F28" s="169" t="n"/>
      <c r="G28" s="169" t="n"/>
      <c r="H28" s="169" t="n"/>
      <c r="I28" s="169" t="n"/>
      <c r="J28" s="169" t="n"/>
      <c r="K28" s="169" t="n"/>
      <c r="L28" s="169" t="n"/>
      <c r="M28" s="169" t="n"/>
      <c r="N28" s="169" t="n"/>
      <c r="O28" s="169" t="n"/>
      <c r="P28" s="169" t="n"/>
      <c r="Q28" s="169" t="n"/>
      <c r="R28" s="170" t="n"/>
    </row>
    <row r="29" ht="47.25" customHeight="1" thickBot="1">
      <c r="B29" s="171" t="n"/>
      <c r="D29" s="172" t="n"/>
      <c r="E29" s="173" t="inlineStr">
        <is>
          <t>Acknowledging student efforts rather than intelligence
Demonstrating positive attitude toward challenges
Encouraging goal setting</t>
        </is>
      </c>
      <c r="F29" s="174" t="n"/>
      <c r="G29" s="174" t="n"/>
      <c r="H29" s="174" t="n"/>
      <c r="I29" s="174" t="n"/>
      <c r="J29" s="174" t="n"/>
      <c r="K29" s="174" t="n"/>
      <c r="L29" s="174" t="n"/>
      <c r="M29" s="174" t="n"/>
      <c r="N29" s="174" t="n"/>
      <c r="O29" s="174" t="n"/>
      <c r="P29" s="174" t="n"/>
      <c r="Q29" s="174" t="n"/>
      <c r="R29" s="175" t="n"/>
    </row>
    <row r="30" ht="15" customHeight="1">
      <c r="B30" s="171" t="n"/>
      <c r="D30" s="172" t="n"/>
      <c r="E30" s="168" t="inlineStr">
        <is>
          <t xml:space="preserve">9. Socioemotional Skills: Social and Collaborative Skills
</t>
        </is>
      </c>
      <c r="F30" s="169" t="n"/>
      <c r="G30" s="169" t="n"/>
      <c r="H30" s="169" t="n"/>
      <c r="I30" s="169" t="n"/>
      <c r="J30" s="169" t="n"/>
      <c r="K30" s="169" t="n"/>
      <c r="L30" s="169" t="n"/>
      <c r="M30" s="169" t="n"/>
      <c r="N30" s="169" t="n"/>
      <c r="O30" s="169" t="n"/>
      <c r="P30" s="169" t="n"/>
      <c r="Q30" s="169" t="n"/>
      <c r="R30" s="170" t="n"/>
    </row>
    <row r="31" ht="36" customHeight="1" thickBot="1">
      <c r="B31" s="179" t="n"/>
      <c r="C31" s="180" t="n"/>
      <c r="D31" s="181" t="n"/>
      <c r="E31" s="176" t="inlineStr">
        <is>
          <t>Promoting student collaboration
Developing students' interpersonal skills</t>
        </is>
      </c>
      <c r="F31" s="183" t="n"/>
      <c r="G31" s="183" t="n"/>
      <c r="H31" s="183" t="n"/>
      <c r="I31" s="183" t="n"/>
      <c r="J31" s="183" t="n"/>
      <c r="K31" s="183" t="n"/>
      <c r="L31" s="183" t="n"/>
      <c r="M31" s="183" t="n"/>
      <c r="N31" s="183" t="n"/>
      <c r="O31" s="183" t="n"/>
      <c r="P31" s="183" t="n"/>
      <c r="Q31" s="183" t="n"/>
      <c r="R31" s="184" t="n"/>
    </row>
    <row r="32" ht="16" customHeight="1" thickBot="1">
      <c r="B32" s="80" t="n"/>
      <c r="C32" s="80" t="n"/>
      <c r="D32" s="80" t="n"/>
      <c r="E32" s="79" t="n"/>
      <c r="F32" s="79" t="n"/>
      <c r="G32" s="79" t="n"/>
      <c r="H32" s="79" t="n"/>
      <c r="I32" s="79" t="n"/>
      <c r="J32" s="79" t="n"/>
      <c r="K32" s="79" t="n"/>
      <c r="L32" s="79" t="n"/>
      <c r="M32" s="79" t="n"/>
      <c r="N32" s="79" t="n"/>
      <c r="O32" s="79" t="n"/>
      <c r="P32" s="79" t="n"/>
      <c r="Q32" s="79" t="n"/>
      <c r="R32" s="79" t="n"/>
    </row>
    <row r="33" ht="15" customHeight="1">
      <c r="B33" s="182" t="inlineStr">
        <is>
          <t xml:space="preserve">School Improvement Lead and SLT Collaboration
</t>
        </is>
      </c>
      <c r="C33" s="166" t="n"/>
      <c r="D33" s="167" t="n"/>
      <c r="E33" s="168" t="inlineStr">
        <is>
          <t>Observation moderation</t>
        </is>
      </c>
      <c r="F33" s="169" t="n"/>
      <c r="G33" s="169" t="n"/>
      <c r="H33" s="169" t="n"/>
      <c r="I33" s="169" t="n"/>
      <c r="J33" s="169" t="n"/>
      <c r="K33" s="169" t="n"/>
      <c r="L33" s="169" t="n"/>
      <c r="M33" s="169" t="n"/>
      <c r="N33" s="169" t="n"/>
      <c r="O33" s="169" t="n"/>
      <c r="P33" s="169" t="n"/>
      <c r="Q33" s="169" t="n"/>
      <c r="R33" s="170" t="n"/>
    </row>
    <row r="34" ht="15" customHeight="1">
      <c r="B34" s="171" t="n"/>
      <c r="D34" s="172" t="n"/>
      <c r="E34" s="173" t="inlineStr">
        <is>
          <t>Hold regular moderation meetings to ensure consistency in ratings</t>
        </is>
      </c>
      <c r="F34" s="174" t="n"/>
      <c r="G34" s="174" t="n"/>
      <c r="H34" s="174" t="n"/>
      <c r="I34" s="174" t="n"/>
      <c r="J34" s="174" t="n"/>
      <c r="K34" s="174" t="n"/>
      <c r="L34" s="174" t="n"/>
      <c r="M34" s="174" t="n"/>
      <c r="N34" s="174" t="n"/>
      <c r="O34" s="174" t="n"/>
      <c r="P34" s="174" t="n"/>
      <c r="Q34" s="174" t="n"/>
      <c r="R34" s="175" t="n"/>
    </row>
    <row r="35" ht="16" customHeight="1" thickBot="1">
      <c r="B35" s="171" t="n"/>
      <c r="D35" s="172" t="n"/>
      <c r="E35" s="173" t="inlineStr">
        <is>
          <t>Develop shared understanding of what constitutes each performance level</t>
        </is>
      </c>
      <c r="F35" s="174" t="n"/>
      <c r="G35" s="174" t="n"/>
      <c r="H35" s="174" t="n"/>
      <c r="I35" s="174" t="n"/>
      <c r="J35" s="174" t="n"/>
      <c r="K35" s="174" t="n"/>
      <c r="L35" s="174" t="n"/>
      <c r="M35" s="174" t="n"/>
      <c r="N35" s="174" t="n"/>
      <c r="O35" s="174" t="n"/>
      <c r="P35" s="174" t="n"/>
      <c r="Q35" s="174" t="n"/>
      <c r="R35" s="175" t="n"/>
    </row>
    <row r="36" ht="15" customHeight="1">
      <c r="B36" s="171" t="n"/>
      <c r="D36" s="172" t="n"/>
      <c r="E36" s="168" t="inlineStr">
        <is>
          <t>Strategic focus</t>
        </is>
      </c>
      <c r="F36" s="169" t="n"/>
      <c r="G36" s="169" t="n"/>
      <c r="H36" s="169" t="n"/>
      <c r="I36" s="169" t="n"/>
      <c r="J36" s="169" t="n"/>
      <c r="K36" s="169" t="n"/>
      <c r="L36" s="169" t="n"/>
      <c r="M36" s="169" t="n"/>
      <c r="N36" s="169" t="n"/>
      <c r="O36" s="169" t="n"/>
      <c r="P36" s="169" t="n"/>
      <c r="Q36" s="169" t="n"/>
      <c r="R36" s="170" t="n"/>
    </row>
    <row r="37" ht="15" customHeight="1">
      <c r="B37" s="171" t="n"/>
      <c r="D37" s="172" t="n"/>
      <c r="E37" s="173" t="inlineStr">
        <is>
          <t>Align observation priorities with school improvement priorities</t>
        </is>
      </c>
      <c r="F37" s="174" t="n"/>
      <c r="G37" s="174" t="n"/>
      <c r="H37" s="174" t="n"/>
      <c r="I37" s="174" t="n"/>
      <c r="J37" s="174" t="n"/>
      <c r="K37" s="174" t="n"/>
      <c r="L37" s="174" t="n"/>
      <c r="M37" s="174" t="n"/>
      <c r="N37" s="174" t="n"/>
      <c r="O37" s="174" t="n"/>
      <c r="P37" s="174" t="n"/>
      <c r="Q37" s="174" t="n"/>
      <c r="R37" s="175" t="n"/>
    </row>
    <row r="38" ht="15" customHeight="1">
      <c r="B38" s="171" t="n"/>
      <c r="D38" s="172" t="n"/>
      <c r="E38" s="173" t="inlineStr">
        <is>
          <t>Identify patterns requiring school-wide professional development</t>
        </is>
      </c>
      <c r="F38" s="174" t="n"/>
      <c r="G38" s="174" t="n"/>
      <c r="H38" s="174" t="n"/>
      <c r="I38" s="174" t="n"/>
      <c r="J38" s="174" t="n"/>
      <c r="K38" s="174" t="n"/>
      <c r="L38" s="174" t="n"/>
      <c r="M38" s="174" t="n"/>
      <c r="N38" s="174" t="n"/>
      <c r="O38" s="174" t="n"/>
      <c r="P38" s="174" t="n"/>
      <c r="Q38" s="174" t="n"/>
      <c r="R38" s="175" t="n"/>
    </row>
    <row r="39" ht="16" customHeight="1" thickBot="1">
      <c r="B39" s="171" t="n"/>
      <c r="D39" s="172" t="n"/>
      <c r="E39" s="173" t="inlineStr">
        <is>
          <t>Track improvement in targeted areas over time</t>
        </is>
      </c>
      <c r="F39" s="174" t="n"/>
      <c r="G39" s="174" t="n"/>
      <c r="H39" s="174" t="n"/>
      <c r="I39" s="174" t="n"/>
      <c r="J39" s="174" t="n"/>
      <c r="K39" s="174" t="n"/>
      <c r="L39" s="174" t="n"/>
      <c r="M39" s="174" t="n"/>
      <c r="N39" s="174" t="n"/>
      <c r="O39" s="174" t="n"/>
      <c r="P39" s="174" t="n"/>
      <c r="Q39" s="174" t="n"/>
      <c r="R39" s="175" t="n"/>
    </row>
    <row r="40" ht="15" customHeight="1">
      <c r="B40" s="171" t="n"/>
      <c r="D40" s="172" t="n"/>
      <c r="E40" s="168" t="inlineStr">
        <is>
          <t>Data analysis</t>
        </is>
      </c>
      <c r="F40" s="169" t="n"/>
      <c r="G40" s="169" t="n"/>
      <c r="H40" s="169" t="n"/>
      <c r="I40" s="169" t="n"/>
      <c r="J40" s="169" t="n"/>
      <c r="K40" s="169" t="n"/>
      <c r="L40" s="169" t="n"/>
      <c r="M40" s="169" t="n"/>
      <c r="N40" s="169" t="n"/>
      <c r="O40" s="169" t="n"/>
      <c r="P40" s="169" t="n"/>
      <c r="Q40" s="169" t="n"/>
      <c r="R40" s="170" t="n"/>
    </row>
    <row r="41" ht="15" customHeight="1">
      <c r="B41" s="171" t="n"/>
      <c r="D41" s="172" t="n"/>
      <c r="E41" s="173" t="inlineStr">
        <is>
          <t>Aggregate observation data by department, grade level, and domain</t>
        </is>
      </c>
      <c r="F41" s="174" t="n"/>
      <c r="G41" s="174" t="n"/>
      <c r="H41" s="174" t="n"/>
      <c r="I41" s="174" t="n"/>
      <c r="J41" s="174" t="n"/>
      <c r="K41" s="174" t="n"/>
      <c r="L41" s="174" t="n"/>
      <c r="M41" s="174" t="n"/>
      <c r="N41" s="174" t="n"/>
      <c r="O41" s="174" t="n"/>
      <c r="P41" s="174" t="n"/>
      <c r="Q41" s="174" t="n"/>
      <c r="R41" s="175" t="n"/>
    </row>
    <row r="42" ht="15" customHeight="1">
      <c r="B42" s="171" t="n"/>
      <c r="D42" s="172" t="n"/>
      <c r="E42" s="173" t="inlineStr">
        <is>
          <t>Identify trends and patterns across the school</t>
        </is>
      </c>
      <c r="F42" s="174" t="n"/>
      <c r="G42" s="174" t="n"/>
      <c r="H42" s="174" t="n"/>
      <c r="I42" s="174" t="n"/>
      <c r="J42" s="174" t="n"/>
      <c r="K42" s="174" t="n"/>
      <c r="L42" s="174" t="n"/>
      <c r="M42" s="174" t="n"/>
      <c r="N42" s="174" t="n"/>
      <c r="O42" s="174" t="n"/>
      <c r="P42" s="174" t="n"/>
      <c r="Q42" s="174" t="n"/>
      <c r="R42" s="175" t="n"/>
    </row>
    <row r="43" ht="16" customHeight="1" thickBot="1">
      <c r="B43" s="171" t="n"/>
      <c r="D43" s="172" t="n"/>
      <c r="E43" s="173" t="inlineStr">
        <is>
          <t>Use findings to inform school improvement planning</t>
        </is>
      </c>
      <c r="F43" s="174" t="n"/>
      <c r="G43" s="174" t="n"/>
      <c r="H43" s="174" t="n"/>
      <c r="I43" s="174" t="n"/>
      <c r="J43" s="174" t="n"/>
      <c r="K43" s="174" t="n"/>
      <c r="L43" s="174" t="n"/>
      <c r="M43" s="174" t="n"/>
      <c r="N43" s="174" t="n"/>
      <c r="O43" s="174" t="n"/>
      <c r="P43" s="174" t="n"/>
      <c r="Q43" s="174" t="n"/>
      <c r="R43" s="175" t="n"/>
    </row>
    <row r="44" ht="15" customHeight="1">
      <c r="B44" s="171" t="n"/>
      <c r="D44" s="172" t="n"/>
      <c r="E44" s="168" t="inlineStr">
        <is>
          <t>Professional development planning</t>
        </is>
      </c>
      <c r="F44" s="169" t="n"/>
      <c r="G44" s="169" t="n"/>
      <c r="H44" s="169" t="n"/>
      <c r="I44" s="169" t="n"/>
      <c r="J44" s="169" t="n"/>
      <c r="K44" s="169" t="n"/>
      <c r="L44" s="169" t="n"/>
      <c r="M44" s="169" t="n"/>
      <c r="N44" s="169" t="n"/>
      <c r="O44" s="169" t="n"/>
      <c r="P44" s="169" t="n"/>
      <c r="Q44" s="169" t="n"/>
      <c r="R44" s="170" t="n"/>
    </row>
    <row r="45" ht="15" customHeight="1">
      <c r="B45" s="171" t="n"/>
      <c r="D45" s="172" t="n"/>
      <c r="E45" s="173" t="inlineStr">
        <is>
          <t>Link observed needs to appropriate professional learning opportunities</t>
        </is>
      </c>
      <c r="F45" s="174" t="n"/>
      <c r="G45" s="174" t="n"/>
      <c r="H45" s="174" t="n"/>
      <c r="I45" s="174" t="n"/>
      <c r="J45" s="174" t="n"/>
      <c r="K45" s="174" t="n"/>
      <c r="L45" s="174" t="n"/>
      <c r="M45" s="174" t="n"/>
      <c r="N45" s="174" t="n"/>
      <c r="O45" s="174" t="n"/>
      <c r="P45" s="174" t="n"/>
      <c r="Q45" s="174" t="n"/>
      <c r="R45" s="175" t="n"/>
    </row>
    <row r="46" ht="15" customHeight="1">
      <c r="B46" s="171" t="n"/>
      <c r="D46" s="172" t="n"/>
      <c r="E46" s="173" t="inlineStr">
        <is>
          <t>Develop targeted Teacher Intervention Support plans for individual teachers</t>
        </is>
      </c>
      <c r="F46" s="174" t="n"/>
      <c r="G46" s="174" t="n"/>
      <c r="H46" s="174" t="n"/>
      <c r="I46" s="174" t="n"/>
      <c r="J46" s="174" t="n"/>
      <c r="K46" s="174" t="n"/>
      <c r="L46" s="174" t="n"/>
      <c r="M46" s="174" t="n"/>
      <c r="N46" s="174" t="n"/>
      <c r="O46" s="174" t="n"/>
      <c r="P46" s="174" t="n"/>
      <c r="Q46" s="174" t="n"/>
      <c r="R46" s="175" t="n"/>
    </row>
    <row r="47" ht="16" customHeight="1" thickBot="1">
      <c r="B47" s="179" t="n"/>
      <c r="C47" s="180" t="n"/>
      <c r="D47" s="181" t="n"/>
      <c r="E47" s="185" t="inlineStr">
        <is>
          <t>Design department or grade-level interventions when patterns emerge</t>
        </is>
      </c>
      <c r="F47" s="183" t="n"/>
      <c r="G47" s="183" t="n"/>
      <c r="H47" s="183" t="n"/>
      <c r="I47" s="183" t="n"/>
      <c r="J47" s="183" t="n"/>
      <c r="K47" s="183" t="n"/>
      <c r="L47" s="183" t="n"/>
      <c r="M47" s="183" t="n"/>
      <c r="N47" s="183" t="n"/>
      <c r="O47" s="183" t="n"/>
      <c r="P47" s="183" t="n"/>
      <c r="Q47" s="183" t="n"/>
      <c r="R47" s="184" t="n"/>
    </row>
    <row r="48" ht="16" customHeight="1" thickBot="1">
      <c r="B48" s="80" t="n"/>
      <c r="C48" s="80" t="n"/>
      <c r="D48" s="80" t="n"/>
      <c r="E48" s="79" t="n"/>
      <c r="F48" s="79" t="n"/>
      <c r="G48" s="79" t="n"/>
      <c r="H48" s="79" t="n"/>
      <c r="I48" s="79" t="n"/>
      <c r="J48" s="79" t="n"/>
      <c r="K48" s="79" t="n"/>
      <c r="L48" s="79" t="n"/>
      <c r="M48" s="79" t="n"/>
      <c r="N48" s="79" t="n"/>
      <c r="O48" s="79" t="n"/>
      <c r="P48" s="79" t="n"/>
      <c r="Q48" s="79" t="n"/>
      <c r="R48" s="79" t="n"/>
    </row>
    <row r="49" ht="15" customHeight="1">
      <c r="B49" s="182" t="inlineStr">
        <is>
          <t>Follow-up Actions &amp; Next Review</t>
        </is>
      </c>
      <c r="C49" s="166" t="n"/>
      <c r="D49" s="167" t="n"/>
      <c r="E49" s="186" t="inlineStr">
        <is>
          <t>Schedule a timely feedback meeting or a mini/coaching session</t>
        </is>
      </c>
      <c r="F49" s="169" t="n"/>
      <c r="G49" s="169" t="n"/>
      <c r="H49" s="169" t="n"/>
      <c r="I49" s="169" t="n"/>
      <c r="J49" s="169" t="n"/>
      <c r="K49" s="169" t="n"/>
      <c r="L49" s="169" t="n"/>
      <c r="M49" s="169" t="n"/>
      <c r="N49" s="169" t="n"/>
      <c r="O49" s="169" t="n"/>
      <c r="P49" s="169" t="n"/>
      <c r="Q49" s="169" t="n"/>
      <c r="R49" s="170" t="n"/>
    </row>
    <row r="50" ht="15" customHeight="1">
      <c r="B50" s="171" t="n"/>
      <c r="D50" s="172" t="n"/>
      <c r="E50" s="187" t="inlineStr">
        <is>
          <t>Begin with strengths before discussing growth areas</t>
        </is>
      </c>
      <c r="F50" s="174" t="n"/>
      <c r="G50" s="174" t="n"/>
      <c r="H50" s="174" t="n"/>
      <c r="I50" s="174" t="n"/>
      <c r="J50" s="174" t="n"/>
      <c r="K50" s="174" t="n"/>
      <c r="L50" s="174" t="n"/>
      <c r="M50" s="174" t="n"/>
      <c r="N50" s="174" t="n"/>
      <c r="O50" s="174" t="n"/>
      <c r="P50" s="174" t="n"/>
      <c r="Q50" s="174" t="n"/>
      <c r="R50" s="175" t="n"/>
    </row>
    <row r="51" ht="15" customHeight="1">
      <c r="B51" s="171" t="n"/>
      <c r="D51" s="172" t="n"/>
      <c r="E51" s="187" t="inlineStr">
        <is>
          <t>Collaboratively develop an improvement plan if needed</t>
        </is>
      </c>
      <c r="F51" s="174" t="n"/>
      <c r="G51" s="174" t="n"/>
      <c r="H51" s="174" t="n"/>
      <c r="I51" s="174" t="n"/>
      <c r="J51" s="174" t="n"/>
      <c r="K51" s="174" t="n"/>
      <c r="L51" s="174" t="n"/>
      <c r="M51" s="174" t="n"/>
      <c r="N51" s="174" t="n"/>
      <c r="O51" s="174" t="n"/>
      <c r="P51" s="174" t="n"/>
      <c r="Q51" s="174" t="n"/>
      <c r="R51" s="175" t="n"/>
    </row>
    <row r="52" ht="16" customHeight="1" thickBot="1">
      <c r="B52" s="179" t="n"/>
      <c r="C52" s="180" t="n"/>
      <c r="D52" s="181" t="n"/>
      <c r="E52" s="185" t="inlineStr">
        <is>
          <t>Set a date for follow-up observation</t>
        </is>
      </c>
      <c r="F52" s="183" t="n"/>
      <c r="G52" s="183" t="n"/>
      <c r="H52" s="183" t="n"/>
      <c r="I52" s="183" t="n"/>
      <c r="J52" s="183" t="n"/>
      <c r="K52" s="183" t="n"/>
      <c r="L52" s="183" t="n"/>
      <c r="M52" s="183" t="n"/>
      <c r="N52" s="183" t="n"/>
      <c r="O52" s="183" t="n"/>
      <c r="P52" s="183" t="n"/>
      <c r="Q52" s="183" t="n"/>
      <c r="R52" s="184" t="n"/>
    </row>
    <row r="53" ht="15" customHeight="1">
      <c r="B53" s="110" t="n"/>
      <c r="C53" s="110" t="n"/>
      <c r="D53" s="110" t="n"/>
      <c r="E53" s="78" t="n"/>
      <c r="F53" s="79" t="n"/>
      <c r="G53" s="79" t="n"/>
      <c r="H53" s="79" t="n"/>
      <c r="I53" s="79" t="n"/>
      <c r="J53" s="79" t="n"/>
      <c r="K53" s="79" t="n"/>
      <c r="L53" s="79" t="n"/>
      <c r="M53" s="79" t="n"/>
      <c r="N53" s="79" t="n"/>
      <c r="O53" s="79" t="n"/>
      <c r="P53" s="79" t="n"/>
      <c r="Q53" s="79" t="n"/>
      <c r="R53" s="79" t="n"/>
    </row>
    <row r="54" ht="15" customHeight="1"/>
    <row r="55" ht="15" customHeight="1"/>
    <row r="56" ht="15" customHeight="1"/>
    <row r="57" ht="15" customHeight="1"/>
    <row r="58" ht="15" customHeight="1"/>
    <row r="59" ht="15" customHeight="1"/>
    <row r="60" ht="15" customHeight="1"/>
    <row r="61" ht="16" customHeight="1" thickBo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sheetData>
  <mergeCells count="50">
    <mergeCell ref="E28:R28"/>
    <mergeCell ref="E30:R30"/>
    <mergeCell ref="E29:R29"/>
    <mergeCell ref="E23:R23"/>
    <mergeCell ref="E24:R24"/>
    <mergeCell ref="E25:R25"/>
    <mergeCell ref="E26:R26"/>
    <mergeCell ref="E27:R27"/>
    <mergeCell ref="E19:R19"/>
    <mergeCell ref="E15:R15"/>
    <mergeCell ref="E20:R20"/>
    <mergeCell ref="E21:R21"/>
    <mergeCell ref="E22:R22"/>
    <mergeCell ref="B33:D47"/>
    <mergeCell ref="E33:R33"/>
    <mergeCell ref="E34:R34"/>
    <mergeCell ref="E39:R39"/>
    <mergeCell ref="E40:R40"/>
    <mergeCell ref="E41:R41"/>
    <mergeCell ref="E44:R44"/>
    <mergeCell ref="E46:R46"/>
    <mergeCell ref="E43:R43"/>
    <mergeCell ref="E42:R42"/>
    <mergeCell ref="E35:R35"/>
    <mergeCell ref="E45:R45"/>
    <mergeCell ref="E47:R47"/>
    <mergeCell ref="E36:R36"/>
    <mergeCell ref="E37:R37"/>
    <mergeCell ref="E38:R38"/>
    <mergeCell ref="B49:D52"/>
    <mergeCell ref="E49:R49"/>
    <mergeCell ref="E50:R50"/>
    <mergeCell ref="E51:R51"/>
    <mergeCell ref="E52:R52"/>
    <mergeCell ref="B2:R2"/>
    <mergeCell ref="B4:D4"/>
    <mergeCell ref="E4:R4"/>
    <mergeCell ref="B14:D31"/>
    <mergeCell ref="E14:R14"/>
    <mergeCell ref="E31:R31"/>
    <mergeCell ref="B6:D12"/>
    <mergeCell ref="E6:R6"/>
    <mergeCell ref="E10:R10"/>
    <mergeCell ref="E7:R7"/>
    <mergeCell ref="E8:R8"/>
    <mergeCell ref="E9:R9"/>
    <mergeCell ref="E11:R12"/>
    <mergeCell ref="E16:R16"/>
    <mergeCell ref="E17:R17"/>
    <mergeCell ref="E18:R18"/>
  </mergeCells>
  <conditionalFormatting sqref="A95">
    <cfRule type="cellIs" priority="411" operator="equal" dxfId="12">
      <formula>5</formula>
    </cfRule>
  </conditionalFormatting>
  <conditionalFormatting sqref="A97">
    <cfRule type="cellIs" priority="412" operator="equal" dxfId="14">
      <formula>3</formula>
    </cfRule>
  </conditionalFormatting>
  <conditionalFormatting sqref="B94:B99">
    <cfRule type="cellIs" priority="400" operator="equal" dxfId="9">
      <formula>1</formula>
    </cfRule>
    <cfRule type="cellIs" priority="391" operator="equal" dxfId="12">
      <formula>5</formula>
    </cfRule>
    <cfRule type="cellIs" priority="392" operator="equal" dxfId="8">
      <formula>6</formula>
    </cfRule>
    <cfRule type="cellIs" priority="393" operator="equal" dxfId="13">
      <formula>4</formula>
    </cfRule>
    <cfRule type="cellIs" priority="394" operator="equal" dxfId="41">
      <formula>3</formula>
    </cfRule>
    <cfRule type="cellIs" priority="395" operator="equal" dxfId="15">
      <formula>2</formula>
    </cfRule>
    <cfRule type="cellIs" priority="396" operator="equal" dxfId="49">
      <formula>1</formula>
    </cfRule>
    <cfRule type="cellIs" priority="397" operator="equal" dxfId="3">
      <formula>1</formula>
    </cfRule>
    <cfRule type="cellIs" priority="398" operator="equal" dxfId="8">
      <formula>3</formula>
    </cfRule>
    <cfRule type="cellIs" priority="399" operator="equal" dxfId="10">
      <formula>2</formula>
    </cfRule>
    <cfRule type="cellIs" priority="390" operator="equal" dxfId="55">
      <formula>3</formula>
    </cfRule>
    <cfRule type="cellIs" priority="401" operator="equal" dxfId="46">
      <formula>1</formula>
    </cfRule>
    <cfRule type="cellIs" priority="402" operator="equal" dxfId="35">
      <formula>0</formula>
    </cfRule>
    <cfRule type="cellIs" priority="403" operator="between" dxfId="34">
      <formula>3.5</formula>
      <formula>4</formula>
    </cfRule>
    <cfRule type="cellIs" priority="404" operator="equal" dxfId="33">
      <formula>3</formula>
    </cfRule>
    <cfRule type="cellIs" priority="405" operator="equal" dxfId="32">
      <formula>3</formula>
    </cfRule>
    <cfRule type="cellIs" priority="406" operator="equal" dxfId="12">
      <formula>2</formula>
    </cfRule>
    <cfRule type="cellIs" priority="407" operator="equal" dxfId="41">
      <formula>1</formula>
    </cfRule>
    <cfRule type="cellIs" priority="408" operator="between" dxfId="1">
      <formula>2.5</formula>
      <formula>3.4999</formula>
    </cfRule>
    <cfRule type="cellIs" priority="409" operator="between" dxfId="0">
      <formula>1.5</formula>
      <formula>2.4999</formula>
    </cfRule>
    <cfRule type="cellIs" priority="410" operator="between" dxfId="3">
      <formula>0.001</formula>
      <formula>1.4999</formula>
    </cfRule>
  </conditionalFormatting>
  <conditionalFormatting sqref="C95">
    <cfRule type="cellIs" priority="389" operator="equal" dxfId="12">
      <formula>5</formula>
    </cfRule>
  </conditionalFormatting>
  <conditionalFormatting sqref="C97">
    <cfRule type="cellIs" priority="388" operator="equal" dxfId="14">
      <formula>3</formula>
    </cfRule>
  </conditionalFormatting>
  <conditionalFormatting sqref="D32 D48">
    <cfRule type="cellIs" priority="566" operator="equal" dxfId="12">
      <formula>5</formula>
    </cfRule>
  </conditionalFormatting>
  <conditionalFormatting sqref="F32 F48">
    <cfRule type="cellIs" priority="567" operator="equal" dxfId="14">
      <formula>3</formula>
    </cfRule>
  </conditionalFormatting>
  <conditionalFormatting sqref="I47">
    <cfRule type="cellIs" priority="13" operator="equal" dxfId="8">
      <formula>3</formula>
    </cfRule>
    <cfRule type="cellIs" priority="23" operator="between" dxfId="0">
      <formula>1.5</formula>
      <formula>2.4999</formula>
    </cfRule>
    <cfRule type="cellIs" priority="22" operator="between" dxfId="1">
      <formula>2.5</formula>
      <formula>3.4999</formula>
    </cfRule>
    <cfRule type="cellIs" priority="21" operator="equal" dxfId="41">
      <formula>1</formula>
    </cfRule>
    <cfRule type="cellIs" priority="20" operator="equal" dxfId="12">
      <formula>2</formula>
    </cfRule>
    <cfRule type="cellIs" priority="19" operator="equal" dxfId="32">
      <formula>3</formula>
    </cfRule>
    <cfRule type="cellIs" priority="18" operator="equal" dxfId="33">
      <formula>3</formula>
    </cfRule>
    <cfRule type="cellIs" priority="17" operator="between" dxfId="34">
      <formula>3.5</formula>
      <formula>4</formula>
    </cfRule>
    <cfRule type="cellIs" priority="16" operator="equal" dxfId="46">
      <formula>1</formula>
    </cfRule>
    <cfRule type="cellIs" priority="15" operator="equal" dxfId="9">
      <formula>1</formula>
    </cfRule>
    <cfRule type="cellIs" priority="14" operator="equal" dxfId="10">
      <formula>2</formula>
    </cfRule>
    <cfRule type="cellIs" priority="24" operator="between" dxfId="3">
      <formula>0.001</formula>
      <formula>1.4999</formula>
    </cfRule>
    <cfRule type="cellIs" priority="12" operator="equal" dxfId="41">
      <formula>3</formula>
    </cfRule>
    <cfRule type="cellIs" priority="11" operator="equal" dxfId="55">
      <formula>3</formula>
    </cfRule>
    <cfRule type="cellIs" priority="10" operator="equal" dxfId="8">
      <formula>3</formula>
    </cfRule>
    <cfRule type="cellIs" priority="9" operator="equal" dxfId="3">
      <formula>1</formula>
    </cfRule>
    <cfRule type="cellIs" priority="8" operator="equal" dxfId="49">
      <formula>1</formula>
    </cfRule>
    <cfRule type="cellIs" priority="7" operator="equal" dxfId="15">
      <formula>2</formula>
    </cfRule>
    <cfRule type="cellIs" priority="6" operator="equal" dxfId="41">
      <formula>3</formula>
    </cfRule>
    <cfRule type="cellIs" priority="5" operator="equal" dxfId="13">
      <formula>4</formula>
    </cfRule>
    <cfRule type="cellIs" priority="4" operator="equal" dxfId="8">
      <formula>6</formula>
    </cfRule>
    <cfRule type="cellIs" priority="3" operator="equal" dxfId="12">
      <formula>5</formula>
    </cfRule>
    <cfRule type="cellIs" priority="2" operator="equal" dxfId="55">
      <formula>3</formula>
    </cfRule>
    <cfRule type="cellIs" priority="1" operator="equal" dxfId="35">
      <formula>0</formula>
    </cfRule>
  </conditionalFormatting>
  <conditionalFormatting sqref="I49:I52 I90">
    <cfRule type="cellIs" priority="597" operator="between" dxfId="3">
      <formula>0.001</formula>
      <formula>1.4999</formula>
    </cfRule>
    <cfRule type="cellIs" priority="593" operator="equal" dxfId="12">
      <formula>2</formula>
    </cfRule>
    <cfRule type="cellIs" priority="596" operator="between" dxfId="0">
      <formula>1.5</formula>
      <formula>2.4999</formula>
    </cfRule>
    <cfRule type="cellIs" priority="589" operator="equal" dxfId="46">
      <formula>1</formula>
    </cfRule>
    <cfRule type="cellIs" priority="594" operator="equal" dxfId="41">
      <formula>1</formula>
    </cfRule>
    <cfRule type="cellIs" priority="595" operator="between" dxfId="1">
      <formula>2.5</formula>
      <formula>3.4999</formula>
    </cfRule>
  </conditionalFormatting>
  <conditionalFormatting sqref="I49:I52">
    <cfRule type="cellIs" priority="559" operator="equal" dxfId="13">
      <formula>4</formula>
    </cfRule>
    <cfRule type="cellIs" priority="588" operator="equal" dxfId="9">
      <formula>1</formula>
    </cfRule>
    <cfRule type="cellIs" priority="587" operator="equal" dxfId="10">
      <formula>2</formula>
    </cfRule>
    <cfRule type="cellIs" priority="585" operator="equal" dxfId="8">
      <formula>3</formula>
    </cfRule>
    <cfRule type="cellIs" priority="568" operator="equal" dxfId="41">
      <formula>3</formula>
    </cfRule>
    <cfRule type="cellIs" priority="108" operator="equal" dxfId="35">
      <formula>0</formula>
    </cfRule>
    <cfRule type="cellIs" priority="565" operator="equal" dxfId="55">
      <formula>3</formula>
    </cfRule>
    <cfRule type="cellIs" priority="563" operator="equal" dxfId="3">
      <formula>1</formula>
    </cfRule>
    <cfRule type="cellIs" priority="562" operator="equal" dxfId="49">
      <formula>1</formula>
    </cfRule>
    <cfRule type="cellIs" priority="558" operator="equal" dxfId="8">
      <formula>6</formula>
    </cfRule>
    <cfRule type="cellIs" priority="561" operator="equal" dxfId="15">
      <formula>2</formula>
    </cfRule>
    <cfRule type="cellIs" priority="557" operator="equal" dxfId="12">
      <formula>5</formula>
    </cfRule>
  </conditionalFormatting>
  <conditionalFormatting sqref="I51:I52">
    <cfRule type="cellIs" priority="564" operator="equal" dxfId="8">
      <formula>3</formula>
    </cfRule>
    <cfRule type="cellIs" priority="560" operator="equal" dxfId="41">
      <formula>3</formula>
    </cfRule>
    <cfRule type="cellIs" priority="556" operator="equal" dxfId="55">
      <formula>3</formula>
    </cfRule>
  </conditionalFormatting>
  <conditionalFormatting sqref="I53">
    <cfRule type="containsText" priority="170" operator="containsText" dxfId="16" text="Very Weak">
      <formula>NOT(ISERROR(SEARCH("Very Weak",I53)))</formula>
    </cfRule>
    <cfRule type="containsText" priority="187" operator="containsText" dxfId="0" text="Partially evident">
      <formula>NOT(ISERROR(SEARCH("Partially evident",I53)))</formula>
    </cfRule>
    <cfRule type="beginsWith" priority="185" operator="beginsWith" dxfId="0" text="Not evident">
      <formula>LEFT(I53,LEN("Not evident"))="Not evident"</formula>
    </cfRule>
    <cfRule type="beginsWith" priority="184" operator="beginsWith" dxfId="3" text="Not evident">
      <formula>LEFT(I53,LEN("Not evident"))="Not evident"</formula>
    </cfRule>
    <cfRule type="containsText" priority="179" operator="containsText" dxfId="8" text="Fully Evident">
      <formula>NOT(ISERROR(SEARCH("Fully Evident",I53)))</formula>
    </cfRule>
    <cfRule type="containsText" priority="178" operator="containsText" dxfId="9" text="Not Evident">
      <formula>NOT(ISERROR(SEARCH("Not Evident",I53)))</formula>
    </cfRule>
    <cfRule type="containsText" priority="177" operator="containsText" dxfId="10" text="Partially Evident">
      <formula>NOT(ISERROR(SEARCH("Partially Evident",I53)))</formula>
    </cfRule>
    <cfRule type="containsText" priority="175" operator="containsText" dxfId="8" text="Outstanding">
      <formula>NOT(ISERROR(SEARCH("Outstanding",I53)))</formula>
    </cfRule>
    <cfRule type="containsText" priority="174" operator="containsText" dxfId="12" text="Very Good">
      <formula>NOT(ISERROR(SEARCH("Very Good",I53)))</formula>
    </cfRule>
    <cfRule type="containsText" priority="173" operator="containsText" dxfId="13" text="Good">
      <formula>NOT(ISERROR(SEARCH("Good",I53)))</formula>
    </cfRule>
    <cfRule type="containsText" priority="172" operator="containsText" dxfId="14" text="Acceptable">
      <formula>NOT(ISERROR(SEARCH("Acceptable",I53)))</formula>
    </cfRule>
    <cfRule type="containsText" priority="171" operator="containsText" dxfId="15" text="Weak">
      <formula>NOT(ISERROR(SEARCH("Weak",I53)))</formula>
    </cfRule>
    <cfRule type="containsText" priority="188" operator="containsText" dxfId="3" text="Below Expectations">
      <formula>NOT(ISERROR(SEARCH("Below Expectations",I53)))</formula>
    </cfRule>
    <cfRule type="containsText" priority="189" operator="containsText" dxfId="2" text="Exceeds Expectations">
      <formula>NOT(ISERROR(SEARCH("Exceeds Expectations",I53)))</formula>
    </cfRule>
    <cfRule type="containsText" priority="191" operator="containsText" dxfId="0" text="Approaching Expectations">
      <formula>NOT(ISERROR(SEARCH("Approaching Expectations",I53)))</formula>
    </cfRule>
    <cfRule type="containsText" priority="190" operator="containsText" dxfId="1" text="Meets Expectations">
      <formula>NOT(ISERROR(SEARCH("Meets Expectations",I53)))</formula>
    </cfRule>
    <cfRule type="beginsWith" priority="186" operator="beginsWith" dxfId="1" text="Evident">
      <formula>LEFT(I53,LEN("Evident"))="Evident"</formula>
    </cfRule>
  </conditionalFormatting>
  <conditionalFormatting sqref="I56:I58">
    <cfRule type="cellIs" priority="535" operator="between" dxfId="1">
      <formula>2.5</formula>
      <formula>3.4999</formula>
    </cfRule>
    <cfRule type="cellIs" priority="519" operator="equal" dxfId="12">
      <formula>5</formula>
    </cfRule>
    <cfRule type="cellIs" priority="537" operator="between" dxfId="3">
      <formula>0.001</formula>
      <formula>1.4999</formula>
    </cfRule>
    <cfRule type="cellIs" priority="536" operator="between" dxfId="0">
      <formula>1.5</formula>
      <formula>2.4999</formula>
    </cfRule>
    <cfRule type="cellIs" priority="518" operator="equal" dxfId="55">
      <formula>3</formula>
    </cfRule>
    <cfRule type="cellIs" priority="534" operator="equal" dxfId="41">
      <formula>1</formula>
    </cfRule>
    <cfRule type="cellIs" priority="533" operator="equal" dxfId="12">
      <formula>2</formula>
    </cfRule>
    <cfRule type="cellIs" priority="532" operator="equal" dxfId="32">
      <formula>3</formula>
    </cfRule>
    <cfRule type="cellIs" priority="531" operator="equal" dxfId="33">
      <formula>3</formula>
    </cfRule>
    <cfRule type="cellIs" priority="530" operator="between" dxfId="34">
      <formula>3.5</formula>
      <formula>4</formula>
    </cfRule>
    <cfRule type="cellIs" priority="529" operator="equal" dxfId="46">
      <formula>1</formula>
    </cfRule>
    <cfRule type="cellIs" priority="528" operator="equal" dxfId="9">
      <formula>1</formula>
    </cfRule>
    <cfRule type="cellIs" priority="527" operator="equal" dxfId="10">
      <formula>2</formula>
    </cfRule>
    <cfRule type="cellIs" priority="526" operator="equal" dxfId="8">
      <formula>3</formula>
    </cfRule>
    <cfRule type="cellIs" priority="525" operator="equal" dxfId="3">
      <formula>1</formula>
    </cfRule>
    <cfRule type="cellIs" priority="524" operator="equal" dxfId="49">
      <formula>1</formula>
    </cfRule>
    <cfRule type="cellIs" priority="523" operator="equal" dxfId="15">
      <formula>2</formula>
    </cfRule>
    <cfRule type="cellIs" priority="522" operator="equal" dxfId="41">
      <formula>3</formula>
    </cfRule>
    <cfRule type="cellIs" priority="521" operator="equal" dxfId="13">
      <formula>4</formula>
    </cfRule>
    <cfRule type="cellIs" priority="520" operator="equal" dxfId="8">
      <formula>6</formula>
    </cfRule>
  </conditionalFormatting>
  <conditionalFormatting sqref="I56:I59">
    <cfRule type="cellIs" priority="240" operator="equal" dxfId="35">
      <formula>0</formula>
    </cfRule>
  </conditionalFormatting>
  <conditionalFormatting sqref="I59">
    <cfRule type="cellIs" priority="248" operator="between" dxfId="3">
      <formula>0.001</formula>
      <formula>1.4999</formula>
    </cfRule>
    <cfRule type="cellIs" priority="220" operator="between" dxfId="8">
      <formula>2.5</formula>
      <formula>3</formula>
    </cfRule>
    <cfRule type="cellIs" priority="246" operator="between" dxfId="1">
      <formula>2.5</formula>
      <formula>3.4999</formula>
    </cfRule>
    <cfRule type="cellIs" priority="245" operator="equal" dxfId="41">
      <formula>1</formula>
    </cfRule>
    <cfRule type="cellIs" priority="244" operator="equal" dxfId="12">
      <formula>2</formula>
    </cfRule>
    <cfRule type="cellIs" priority="243" operator="equal" dxfId="32">
      <formula>3</formula>
    </cfRule>
    <cfRule type="cellIs" priority="242" operator="equal" dxfId="33">
      <formula>3</formula>
    </cfRule>
    <cfRule type="cellIs" priority="241" operator="between" dxfId="34">
      <formula>3.5</formula>
      <formula>4</formula>
    </cfRule>
    <cfRule type="cellIs" priority="247" operator="between" dxfId="0">
      <formula>1.5</formula>
      <formula>2.4999</formula>
    </cfRule>
    <cfRule type="cellIs" priority="239" operator="equal" dxfId="46">
      <formula>1</formula>
    </cfRule>
    <cfRule type="cellIs" priority="238" operator="equal" dxfId="9">
      <formula>1</formula>
    </cfRule>
    <cfRule type="cellIs" priority="237" operator="equal" dxfId="10">
      <formula>2</formula>
    </cfRule>
    <cfRule type="cellIs" priority="236" operator="equal" dxfId="8">
      <formula>3</formula>
    </cfRule>
    <cfRule type="cellIs" priority="227" operator="between" dxfId="18">
      <formula>2.5</formula>
      <formula>3</formula>
    </cfRule>
    <cfRule type="cellIs" priority="226" operator="between" dxfId="19">
      <formula>2.5</formula>
      <formula>3</formula>
    </cfRule>
    <cfRule type="cellIs" priority="225" operator="between" dxfId="10">
      <formula>1.5</formula>
      <formula>2.49999999</formula>
    </cfRule>
    <cfRule type="cellIs" priority="224" operator="between" dxfId="9">
      <formula>1</formula>
      <formula>1.49999999</formula>
    </cfRule>
    <cfRule type="cellIs" priority="206" operator="between" dxfId="30">
      <formula>2.5</formula>
      <formula>3.49999999999</formula>
    </cfRule>
    <cfRule type="cellIs" priority="207" operator="between" dxfId="14">
      <formula>2.5</formula>
      <formula>3.49999999999</formula>
    </cfRule>
    <cfRule type="cellIs" priority="208" operator="between" dxfId="8">
      <formula>5.5</formula>
      <formula>6</formula>
    </cfRule>
    <cfRule type="cellIs" priority="209" operator="between" dxfId="12">
      <formula>4.5</formula>
      <formula>4.49999999999</formula>
    </cfRule>
    <cfRule type="cellIs" priority="210" operator="between" dxfId="26">
      <formula>3.5</formula>
      <formula>4.499999999999</formula>
    </cfRule>
    <cfRule type="cellIs" priority="211" operator="between" dxfId="14">
      <formula>2.5</formula>
      <formula>3.49999999999999</formula>
    </cfRule>
    <cfRule type="cellIs" priority="212" operator="between" dxfId="15">
      <formula>1.5</formula>
      <formula>2.499999999999</formula>
    </cfRule>
    <cfRule type="cellIs" priority="213" operator="between" dxfId="16">
      <formula>0.000001</formula>
      <formula>1.49999999999999</formula>
    </cfRule>
    <cfRule type="cellIs" priority="205" operator="between" dxfId="31">
      <formula>4.5</formula>
      <formula>5.4999999999</formula>
    </cfRule>
  </conditionalFormatting>
  <conditionalFormatting sqref="I60">
    <cfRule type="containsText" priority="215" operator="containsText" dxfId="15" text="Weak">
      <formula>NOT(ISERROR(SEARCH("Weak",I60)))</formula>
    </cfRule>
    <cfRule type="containsText" priority="218" operator="containsText" dxfId="12" text="Very Good">
      <formula>NOT(ISERROR(SEARCH("Very Good",I60)))</formula>
    </cfRule>
    <cfRule type="containsText" priority="217" operator="containsText" dxfId="13" text="Good">
      <formula>NOT(ISERROR(SEARCH("Good",I60)))</formula>
    </cfRule>
    <cfRule type="containsText" priority="214" operator="containsText" dxfId="16" text="Very Weak">
      <formula>NOT(ISERROR(SEARCH("Very Weak",I60)))</formula>
    </cfRule>
    <cfRule type="containsText" priority="235" operator="containsText" dxfId="0" text="Approaching Expectations">
      <formula>NOT(ISERROR(SEARCH("Approaching Expectations",I60)))</formula>
    </cfRule>
    <cfRule type="containsText" priority="234" operator="containsText" dxfId="1" text="Meets Expectations">
      <formula>NOT(ISERROR(SEARCH("Meets Expectations",I60)))</formula>
    </cfRule>
    <cfRule type="containsText" priority="233" operator="containsText" dxfId="2" text="Exceeds Expectations">
      <formula>NOT(ISERROR(SEARCH("Exceeds Expectations",I60)))</formula>
    </cfRule>
    <cfRule type="containsText" priority="232" operator="containsText" dxfId="3" text="Below Expectations">
      <formula>NOT(ISERROR(SEARCH("Below Expectations",I60)))</formula>
    </cfRule>
    <cfRule type="containsText" priority="231" operator="containsText" dxfId="0" text="Partially evident">
      <formula>NOT(ISERROR(SEARCH("Partially evident",I60)))</formula>
    </cfRule>
    <cfRule type="beginsWith" priority="230" operator="beginsWith" dxfId="1" text="Evident">
      <formula>LEFT(I60,LEN("Evident"))="Evident"</formula>
    </cfRule>
    <cfRule type="beginsWith" priority="229" operator="beginsWith" dxfId="0" text="Not evident">
      <formula>LEFT(I60,LEN("Not evident"))="Not evident"</formula>
    </cfRule>
    <cfRule type="beginsWith" priority="228" operator="beginsWith" dxfId="3" text="Not evident">
      <formula>LEFT(I60,LEN("Not evident"))="Not evident"</formula>
    </cfRule>
    <cfRule type="containsText" priority="223" operator="containsText" dxfId="8" text="Fully Evident">
      <formula>NOT(ISERROR(SEARCH("Fully Evident",I60)))</formula>
    </cfRule>
    <cfRule type="containsText" priority="222" operator="containsText" dxfId="9" text="Not Evident">
      <formula>NOT(ISERROR(SEARCH("Not Evident",I60)))</formula>
    </cfRule>
    <cfRule type="containsText" priority="221" operator="containsText" dxfId="10" text="Partially Evident">
      <formula>NOT(ISERROR(SEARCH("Partially Evident",I60)))</formula>
    </cfRule>
    <cfRule type="containsText" priority="219" operator="containsText" dxfId="8" text="Outstanding">
      <formula>NOT(ISERROR(SEARCH("Outstanding",I60)))</formula>
    </cfRule>
    <cfRule type="containsText" priority="216" operator="containsText" dxfId="14" text="Acceptable">
      <formula>NOT(ISERROR(SEARCH("Acceptable",I60)))</formula>
    </cfRule>
  </conditionalFormatting>
  <conditionalFormatting sqref="I63:I64">
    <cfRule type="cellIs" priority="497" operator="equal" dxfId="55">
      <formula>3</formula>
    </cfRule>
    <cfRule type="cellIs" priority="504" operator="equal" dxfId="3">
      <formula>1</formula>
    </cfRule>
    <cfRule type="cellIs" priority="503" operator="equal" dxfId="49">
      <formula>1</formula>
    </cfRule>
    <cfRule type="cellIs" priority="502" operator="equal" dxfId="15">
      <formula>2</formula>
    </cfRule>
    <cfRule type="cellIs" priority="501" operator="equal" dxfId="41">
      <formula>3</formula>
    </cfRule>
    <cfRule type="cellIs" priority="500" operator="equal" dxfId="13">
      <formula>4</formula>
    </cfRule>
    <cfRule type="cellIs" priority="499" operator="equal" dxfId="8">
      <formula>6</formula>
    </cfRule>
    <cfRule type="cellIs" priority="498" operator="equal" dxfId="12">
      <formula>5</formula>
    </cfRule>
  </conditionalFormatting>
  <conditionalFormatting sqref="I63:I65">
    <cfRule type="cellIs" priority="514" operator="equal" dxfId="41">
      <formula>1</formula>
    </cfRule>
    <cfRule type="cellIs" priority="509" operator="equal" dxfId="35">
      <formula>0</formula>
    </cfRule>
    <cfRule type="cellIs" priority="513" operator="equal" dxfId="12">
      <formula>2</formula>
    </cfRule>
    <cfRule type="cellIs" priority="512" operator="equal" dxfId="32">
      <formula>3</formula>
    </cfRule>
    <cfRule type="cellIs" priority="517" operator="between" dxfId="3">
      <formula>0.001</formula>
      <formula>1.4999</formula>
    </cfRule>
    <cfRule type="cellIs" priority="511" operator="equal" dxfId="33">
      <formula>3</formula>
    </cfRule>
    <cfRule type="cellIs" priority="515" operator="between" dxfId="1">
      <formula>2.5</formula>
      <formula>3.4999</formula>
    </cfRule>
    <cfRule type="cellIs" priority="510" operator="between" dxfId="34">
      <formula>3.5</formula>
      <formula>4</formula>
    </cfRule>
    <cfRule type="cellIs" priority="505" operator="equal" dxfId="8">
      <formula>3</formula>
    </cfRule>
    <cfRule type="cellIs" priority="506" operator="equal" dxfId="10">
      <formula>2</formula>
    </cfRule>
    <cfRule type="cellIs" priority="507" operator="equal" dxfId="9">
      <formula>1</formula>
    </cfRule>
    <cfRule type="cellIs" priority="508" operator="equal" dxfId="46">
      <formula>1</formula>
    </cfRule>
    <cfRule type="cellIs" priority="516" operator="between" dxfId="0">
      <formula>1.5</formula>
      <formula>2.4999</formula>
    </cfRule>
  </conditionalFormatting>
  <conditionalFormatting sqref="I65">
    <cfRule type="cellIs" priority="257" operator="between" dxfId="16">
      <formula>0.000001</formula>
      <formula>1.49999999999999</formula>
    </cfRule>
    <cfRule type="cellIs" priority="256" operator="between" dxfId="15">
      <formula>1.5</formula>
      <formula>2.499999999999</formula>
    </cfRule>
    <cfRule type="cellIs" priority="255" operator="between" dxfId="14">
      <formula>2.5</formula>
      <formula>3.49999999999999</formula>
    </cfRule>
    <cfRule type="cellIs" priority="254" operator="between" dxfId="26">
      <formula>3.5</formula>
      <formula>4.499999999999</formula>
    </cfRule>
    <cfRule type="cellIs" priority="252" operator="between" dxfId="8">
      <formula>5.5</formula>
      <formula>6</formula>
    </cfRule>
    <cfRule type="cellIs" priority="271" operator="between" dxfId="18">
      <formula>2.5</formula>
      <formula>3</formula>
    </cfRule>
    <cfRule type="cellIs" priority="270" operator="between" dxfId="19">
      <formula>2.5</formula>
      <formula>3</formula>
    </cfRule>
    <cfRule type="cellIs" priority="269" operator="between" dxfId="10">
      <formula>1.5</formula>
      <formula>2.49999999</formula>
    </cfRule>
    <cfRule type="cellIs" priority="268" operator="between" dxfId="9">
      <formula>1</formula>
      <formula>1.49999999</formula>
    </cfRule>
    <cfRule type="cellIs" priority="251" operator="between" dxfId="14">
      <formula>2.5</formula>
      <formula>3.49999999999</formula>
    </cfRule>
    <cfRule type="cellIs" priority="250" operator="between" dxfId="30">
      <formula>2.5</formula>
      <formula>3.49999999999</formula>
    </cfRule>
    <cfRule type="cellIs" priority="249" operator="between" dxfId="31">
      <formula>4.5</formula>
      <formula>5.4999999999</formula>
    </cfRule>
    <cfRule type="cellIs" priority="264" operator="between" dxfId="8">
      <formula>2.5</formula>
      <formula>3</formula>
    </cfRule>
    <cfRule type="cellIs" priority="253" operator="between" dxfId="12">
      <formula>4.5</formula>
      <formula>4.49999999999</formula>
    </cfRule>
  </conditionalFormatting>
  <conditionalFormatting sqref="I66">
    <cfRule type="containsText" priority="262" operator="containsText" dxfId="12" text="Very Good">
      <formula>NOT(ISERROR(SEARCH("Very Good",I66)))</formula>
    </cfRule>
    <cfRule type="containsText" priority="277" operator="containsText" dxfId="2" text="Exceeds Expectations">
      <formula>NOT(ISERROR(SEARCH("Exceeds Expectations",I66)))</formula>
    </cfRule>
    <cfRule type="containsText" priority="276" operator="containsText" dxfId="3" text="Below Expectations">
      <formula>NOT(ISERROR(SEARCH("Below Expectations",I66)))</formula>
    </cfRule>
    <cfRule type="containsText" priority="263" operator="containsText" dxfId="8" text="Outstanding">
      <formula>NOT(ISERROR(SEARCH("Outstanding",I66)))</formula>
    </cfRule>
    <cfRule type="containsText" priority="265" operator="containsText" dxfId="10" text="Partially Evident">
      <formula>NOT(ISERROR(SEARCH("Partially Evident",I66)))</formula>
    </cfRule>
    <cfRule type="containsText" priority="266" operator="containsText" dxfId="9" text="Not Evident">
      <formula>NOT(ISERROR(SEARCH("Not Evident",I66)))</formula>
    </cfRule>
    <cfRule type="containsText" priority="267" operator="containsText" dxfId="8" text="Fully Evident">
      <formula>NOT(ISERROR(SEARCH("Fully Evident",I66)))</formula>
    </cfRule>
    <cfRule type="containsText" priority="275" operator="containsText" dxfId="0" text="Partially evident">
      <formula>NOT(ISERROR(SEARCH("Partially evident",I66)))</formula>
    </cfRule>
    <cfRule type="beginsWith" priority="272" operator="beginsWith" dxfId="3" text="Not evident">
      <formula>LEFT(I66,LEN("Not evident"))="Not evident"</formula>
    </cfRule>
    <cfRule type="beginsWith" priority="273" operator="beginsWith" dxfId="0" text="Not evident">
      <formula>LEFT(I66,LEN("Not evident"))="Not evident"</formula>
    </cfRule>
    <cfRule type="beginsWith" priority="274" operator="beginsWith" dxfId="1" text="Evident">
      <formula>LEFT(I66,LEN("Evident"))="Evident"</formula>
    </cfRule>
    <cfRule type="containsText" priority="278" operator="containsText" dxfId="1" text="Meets Expectations">
      <formula>NOT(ISERROR(SEARCH("Meets Expectations",I66)))</formula>
    </cfRule>
    <cfRule type="containsText" priority="279" operator="containsText" dxfId="0" text="Approaching Expectations">
      <formula>NOT(ISERROR(SEARCH("Approaching Expectations",I66)))</formula>
    </cfRule>
    <cfRule type="containsText" priority="258" operator="containsText" dxfId="16" text="Very Weak">
      <formula>NOT(ISERROR(SEARCH("Very Weak",I66)))</formula>
    </cfRule>
    <cfRule type="containsText" priority="259" operator="containsText" dxfId="15" text="Weak">
      <formula>NOT(ISERROR(SEARCH("Weak",I66)))</formula>
    </cfRule>
    <cfRule type="containsText" priority="260" operator="containsText" dxfId="14" text="Acceptable">
      <formula>NOT(ISERROR(SEARCH("Acceptable",I66)))</formula>
    </cfRule>
    <cfRule type="containsText" priority="261" operator="containsText" dxfId="13" text="Good">
      <formula>NOT(ISERROR(SEARCH("Good",I66)))</formula>
    </cfRule>
  </conditionalFormatting>
  <conditionalFormatting sqref="I69:I70">
    <cfRule type="cellIs" priority="478" operator="equal" dxfId="8">
      <formula>6</formula>
    </cfRule>
    <cfRule type="cellIs" priority="476" operator="equal" dxfId="55">
      <formula>3</formula>
    </cfRule>
    <cfRule type="cellIs" priority="477" operator="equal" dxfId="12">
      <formula>5</formula>
    </cfRule>
    <cfRule type="cellIs" priority="479" operator="equal" dxfId="13">
      <formula>4</formula>
    </cfRule>
    <cfRule type="cellIs" priority="480" operator="equal" dxfId="41">
      <formula>3</formula>
    </cfRule>
    <cfRule type="cellIs" priority="481" operator="equal" dxfId="15">
      <formula>2</formula>
    </cfRule>
    <cfRule type="cellIs" priority="482" operator="equal" dxfId="49">
      <formula>1</formula>
    </cfRule>
    <cfRule type="cellIs" priority="483" operator="equal" dxfId="3">
      <formula>1</formula>
    </cfRule>
  </conditionalFormatting>
  <conditionalFormatting sqref="I69:I71">
    <cfRule type="cellIs" priority="484" operator="equal" dxfId="8">
      <formula>3</formula>
    </cfRule>
    <cfRule type="cellIs" priority="485" operator="equal" dxfId="10">
      <formula>2</formula>
    </cfRule>
    <cfRule type="cellIs" priority="486" operator="equal" dxfId="9">
      <formula>1</formula>
    </cfRule>
    <cfRule type="cellIs" priority="487" operator="equal" dxfId="46">
      <formula>1</formula>
    </cfRule>
    <cfRule type="cellIs" priority="488" operator="equal" dxfId="35">
      <formula>0</formula>
    </cfRule>
    <cfRule type="cellIs" priority="496" operator="between" dxfId="3">
      <formula>0.001</formula>
      <formula>1.4999</formula>
    </cfRule>
    <cfRule type="cellIs" priority="495" operator="between" dxfId="0">
      <formula>1.5</formula>
      <formula>2.4999</formula>
    </cfRule>
    <cfRule type="cellIs" priority="494" operator="between" dxfId="1">
      <formula>2.5</formula>
      <formula>3.4999</formula>
    </cfRule>
    <cfRule type="cellIs" priority="493" operator="equal" dxfId="41">
      <formula>1</formula>
    </cfRule>
    <cfRule type="cellIs" priority="492" operator="equal" dxfId="12">
      <formula>2</formula>
    </cfRule>
    <cfRule type="cellIs" priority="491" operator="equal" dxfId="32">
      <formula>3</formula>
    </cfRule>
    <cfRule type="cellIs" priority="490" operator="equal" dxfId="33">
      <formula>3</formula>
    </cfRule>
    <cfRule type="cellIs" priority="489" operator="between" dxfId="34">
      <formula>3.5</formula>
      <formula>4</formula>
    </cfRule>
  </conditionalFormatting>
  <conditionalFormatting sqref="I71">
    <cfRule type="cellIs" priority="302" operator="between" dxfId="18">
      <formula>2.5</formula>
      <formula>3</formula>
    </cfRule>
    <cfRule type="cellIs" priority="285" operator="between" dxfId="26">
      <formula>3.5</formula>
      <formula>4.499999999999</formula>
    </cfRule>
    <cfRule type="cellIs" priority="300" operator="between" dxfId="10">
      <formula>1.5</formula>
      <formula>2.49999999</formula>
    </cfRule>
    <cfRule type="cellIs" priority="299" operator="between" dxfId="9">
      <formula>1</formula>
      <formula>1.49999999</formula>
    </cfRule>
    <cfRule type="cellIs" priority="301" operator="between" dxfId="19">
      <formula>2.5</formula>
      <formula>3</formula>
    </cfRule>
    <cfRule type="cellIs" priority="280" operator="between" dxfId="31">
      <formula>4.5</formula>
      <formula>5.4999999999</formula>
    </cfRule>
    <cfRule type="cellIs" priority="281" operator="between" dxfId="30">
      <formula>2.5</formula>
      <formula>3.49999999999</formula>
    </cfRule>
    <cfRule type="cellIs" priority="282" operator="between" dxfId="14">
      <formula>2.5</formula>
      <formula>3.49999999999</formula>
    </cfRule>
    <cfRule type="cellIs" priority="283" operator="between" dxfId="8">
      <formula>5.5</formula>
      <formula>6</formula>
    </cfRule>
    <cfRule type="cellIs" priority="284" operator="between" dxfId="12">
      <formula>4.5</formula>
      <formula>4.49999999999</formula>
    </cfRule>
    <cfRule type="cellIs" priority="288" operator="between" dxfId="16">
      <formula>0.000001</formula>
      <formula>1.49999999999999</formula>
    </cfRule>
    <cfRule type="cellIs" priority="287" operator="between" dxfId="15">
      <formula>1.5</formula>
      <formula>2.499999999999</formula>
    </cfRule>
    <cfRule type="cellIs" priority="286" operator="between" dxfId="14">
      <formula>2.5</formula>
      <formula>3.49999999999999</formula>
    </cfRule>
    <cfRule type="cellIs" priority="295" operator="between" dxfId="8">
      <formula>2.5</formula>
      <formula>3</formula>
    </cfRule>
  </conditionalFormatting>
  <conditionalFormatting sqref="I72">
    <cfRule type="containsText" priority="294" operator="containsText" dxfId="8" text="Outstanding">
      <formula>NOT(ISERROR(SEARCH("Outstanding",I72)))</formula>
    </cfRule>
    <cfRule type="containsText" priority="307" operator="containsText" dxfId="3" text="Below Expectations">
      <formula>NOT(ISERROR(SEARCH("Below Expectations",I72)))</formula>
    </cfRule>
    <cfRule type="containsText" priority="296" operator="containsText" dxfId="10" text="Partially Evident">
      <formula>NOT(ISERROR(SEARCH("Partially Evident",I72)))</formula>
    </cfRule>
    <cfRule type="containsText" priority="290" operator="containsText" dxfId="15" text="Weak">
      <formula>NOT(ISERROR(SEARCH("Weak",I72)))</formula>
    </cfRule>
    <cfRule type="containsText" priority="291" operator="containsText" dxfId="14" text="Acceptable">
      <formula>NOT(ISERROR(SEARCH("Acceptable",I72)))</formula>
    </cfRule>
    <cfRule type="containsText" priority="292" operator="containsText" dxfId="13" text="Good">
      <formula>NOT(ISERROR(SEARCH("Good",I72)))</formula>
    </cfRule>
    <cfRule type="containsText" priority="298" operator="containsText" dxfId="8" text="Fully Evident">
      <formula>NOT(ISERROR(SEARCH("Fully Evident",I72)))</formula>
    </cfRule>
    <cfRule type="containsText" priority="293" operator="containsText" dxfId="12" text="Very Good">
      <formula>NOT(ISERROR(SEARCH("Very Good",I72)))</formula>
    </cfRule>
    <cfRule type="containsText" priority="297" operator="containsText" dxfId="9" text="Not Evident">
      <formula>NOT(ISERROR(SEARCH("Not Evident",I72)))</formula>
    </cfRule>
    <cfRule type="beginsWith" priority="303" operator="beginsWith" dxfId="3" text="Not evident">
      <formula>LEFT(I72,LEN("Not evident"))="Not evident"</formula>
    </cfRule>
    <cfRule type="beginsWith" priority="304" operator="beginsWith" dxfId="0" text="Not evident">
      <formula>LEFT(I72,LEN("Not evident"))="Not evident"</formula>
    </cfRule>
    <cfRule type="beginsWith" priority="305" operator="beginsWith" dxfId="1" text="Evident">
      <formula>LEFT(I72,LEN("Evident"))="Evident"</formula>
    </cfRule>
    <cfRule type="containsText" priority="306" operator="containsText" dxfId="0" text="Partially evident">
      <formula>NOT(ISERROR(SEARCH("Partially evident",I72)))</formula>
    </cfRule>
    <cfRule type="containsText" priority="289" operator="containsText" dxfId="16" text="Very Weak">
      <formula>NOT(ISERROR(SEARCH("Very Weak",I72)))</formula>
    </cfRule>
    <cfRule type="containsText" priority="310" operator="containsText" dxfId="0" text="Approaching Expectations">
      <formula>NOT(ISERROR(SEARCH("Approaching Expectations",I72)))</formula>
    </cfRule>
    <cfRule type="containsText" priority="309" operator="containsText" dxfId="1" text="Meets Expectations">
      <formula>NOT(ISERROR(SEARCH("Meets Expectations",I72)))</formula>
    </cfRule>
    <cfRule type="containsText" priority="308" operator="containsText" dxfId="2" text="Exceeds Expectations">
      <formula>NOT(ISERROR(SEARCH("Exceeds Expectations",I72)))</formula>
    </cfRule>
  </conditionalFormatting>
  <conditionalFormatting sqref="I75:I76">
    <cfRule type="cellIs" priority="462" operator="equal" dxfId="3">
      <formula>1</formula>
    </cfRule>
    <cfRule type="cellIs" priority="456" operator="equal" dxfId="12">
      <formula>5</formula>
    </cfRule>
    <cfRule type="cellIs" priority="455" operator="equal" dxfId="55">
      <formula>3</formula>
    </cfRule>
    <cfRule type="cellIs" priority="457" operator="equal" dxfId="8">
      <formula>6</formula>
    </cfRule>
    <cfRule type="cellIs" priority="459" operator="equal" dxfId="41">
      <formula>3</formula>
    </cfRule>
    <cfRule type="cellIs" priority="460" operator="equal" dxfId="15">
      <formula>2</formula>
    </cfRule>
    <cfRule type="cellIs" priority="461" operator="equal" dxfId="49">
      <formula>1</formula>
    </cfRule>
    <cfRule type="cellIs" priority="458" operator="equal" dxfId="13">
      <formula>4</formula>
    </cfRule>
  </conditionalFormatting>
  <conditionalFormatting sqref="I75:I77">
    <cfRule type="cellIs" priority="471" operator="equal" dxfId="12">
      <formula>2</formula>
    </cfRule>
    <cfRule type="cellIs" priority="472" operator="equal" dxfId="41">
      <formula>1</formula>
    </cfRule>
    <cfRule type="cellIs" priority="470" operator="equal" dxfId="32">
      <formula>3</formula>
    </cfRule>
    <cfRule type="cellIs" priority="469" operator="equal" dxfId="33">
      <formula>3</formula>
    </cfRule>
    <cfRule type="cellIs" priority="468" operator="between" dxfId="34">
      <formula>3.5</formula>
      <formula>4</formula>
    </cfRule>
    <cfRule type="cellIs" priority="467" operator="equal" dxfId="35">
      <formula>0</formula>
    </cfRule>
    <cfRule type="cellIs" priority="474" operator="between" dxfId="0">
      <formula>1.5</formula>
      <formula>2.4999</formula>
    </cfRule>
    <cfRule type="cellIs" priority="475" operator="between" dxfId="3">
      <formula>0.001</formula>
      <formula>1.4999</formula>
    </cfRule>
    <cfRule type="cellIs" priority="463" operator="equal" dxfId="8">
      <formula>3</formula>
    </cfRule>
    <cfRule type="cellIs" priority="464" operator="equal" dxfId="10">
      <formula>2</formula>
    </cfRule>
    <cfRule type="cellIs" priority="465" operator="equal" dxfId="9">
      <formula>1</formula>
    </cfRule>
    <cfRule type="cellIs" priority="466" operator="equal" dxfId="46">
      <formula>1</formula>
    </cfRule>
    <cfRule type="cellIs" priority="473" operator="between" dxfId="1">
      <formula>2.5</formula>
      <formula>3.4999</formula>
    </cfRule>
  </conditionalFormatting>
  <conditionalFormatting sqref="I77">
    <cfRule type="cellIs" priority="313" operator="between" dxfId="14">
      <formula>2.5</formula>
      <formula>3.49999999999</formula>
    </cfRule>
    <cfRule type="cellIs" priority="326" operator="between" dxfId="8">
      <formula>2.5</formula>
      <formula>3</formula>
    </cfRule>
    <cfRule type="cellIs" priority="311" operator="between" dxfId="31">
      <formula>4.5</formula>
      <formula>5.4999999999</formula>
    </cfRule>
    <cfRule type="cellIs" priority="314" operator="between" dxfId="8">
      <formula>5.5</formula>
      <formula>6</formula>
    </cfRule>
    <cfRule type="cellIs" priority="315" operator="between" dxfId="12">
      <formula>4.5</formula>
      <formula>4.49999999999</formula>
    </cfRule>
    <cfRule type="cellIs" priority="316" operator="between" dxfId="26">
      <formula>3.5</formula>
      <formula>4.499999999999</formula>
    </cfRule>
    <cfRule type="cellIs" priority="330" operator="between" dxfId="9">
      <formula>1</formula>
      <formula>1.49999999</formula>
    </cfRule>
    <cfRule type="cellIs" priority="331" operator="between" dxfId="10">
      <formula>1.5</formula>
      <formula>2.49999999</formula>
    </cfRule>
    <cfRule type="cellIs" priority="332" operator="between" dxfId="19">
      <formula>2.5</formula>
      <formula>3</formula>
    </cfRule>
    <cfRule type="cellIs" priority="333" operator="between" dxfId="18">
      <formula>2.5</formula>
      <formula>3</formula>
    </cfRule>
    <cfRule type="cellIs" priority="317" operator="between" dxfId="14">
      <formula>2.5</formula>
      <formula>3.49999999999999</formula>
    </cfRule>
    <cfRule type="cellIs" priority="318" operator="between" dxfId="15">
      <formula>1.5</formula>
      <formula>2.499999999999</formula>
    </cfRule>
    <cfRule type="cellIs" priority="319" operator="between" dxfId="16">
      <formula>0.000001</formula>
      <formula>1.49999999999999</formula>
    </cfRule>
    <cfRule type="cellIs" priority="312" operator="between" dxfId="30">
      <formula>2.5</formula>
      <formula>3.49999999999</formula>
    </cfRule>
  </conditionalFormatting>
  <conditionalFormatting sqref="I78">
    <cfRule type="containsText" priority="324" operator="containsText" dxfId="12" text="Very Good">
      <formula>NOT(ISERROR(SEARCH("Very Good",I78)))</formula>
    </cfRule>
    <cfRule type="beginsWith" priority="336" operator="beginsWith" dxfId="1" text="Evident">
      <formula>LEFT(I78,LEN("Evident"))="Evident"</formula>
    </cfRule>
    <cfRule type="containsText" priority="337" operator="containsText" dxfId="0" text="Partially evident">
      <formula>NOT(ISERROR(SEARCH("Partially evident",I78)))</formula>
    </cfRule>
    <cfRule type="containsText" priority="338" operator="containsText" dxfId="3" text="Below Expectations">
      <formula>NOT(ISERROR(SEARCH("Below Expectations",I78)))</formula>
    </cfRule>
    <cfRule type="containsText" priority="339" operator="containsText" dxfId="2" text="Exceeds Expectations">
      <formula>NOT(ISERROR(SEARCH("Exceeds Expectations",I78)))</formula>
    </cfRule>
    <cfRule type="containsText" priority="340" operator="containsText" dxfId="1" text="Meets Expectations">
      <formula>NOT(ISERROR(SEARCH("Meets Expectations",I78)))</formula>
    </cfRule>
    <cfRule type="containsText" priority="341" operator="containsText" dxfId="0" text="Approaching Expectations">
      <formula>NOT(ISERROR(SEARCH("Approaching Expectations",I78)))</formula>
    </cfRule>
    <cfRule type="beginsWith" priority="335" operator="beginsWith" dxfId="0" text="Not evident">
      <formula>LEFT(I78,LEN("Not evident"))="Not evident"</formula>
    </cfRule>
    <cfRule type="beginsWith" priority="334" operator="beginsWith" dxfId="3" text="Not evident">
      <formula>LEFT(I78,LEN("Not evident"))="Not evident"</formula>
    </cfRule>
    <cfRule type="containsText" priority="329" operator="containsText" dxfId="8" text="Fully Evident">
      <formula>NOT(ISERROR(SEARCH("Fully Evident",I78)))</formula>
    </cfRule>
    <cfRule type="containsText" priority="328" operator="containsText" dxfId="9" text="Not Evident">
      <formula>NOT(ISERROR(SEARCH("Not Evident",I78)))</formula>
    </cfRule>
    <cfRule type="containsText" priority="327" operator="containsText" dxfId="10" text="Partially Evident">
      <formula>NOT(ISERROR(SEARCH("Partially Evident",I78)))</formula>
    </cfRule>
    <cfRule type="containsText" priority="320" operator="containsText" dxfId="16" text="Very Weak">
      <formula>NOT(ISERROR(SEARCH("Very Weak",I78)))</formula>
    </cfRule>
    <cfRule type="containsText" priority="321" operator="containsText" dxfId="15" text="Weak">
      <formula>NOT(ISERROR(SEARCH("Weak",I78)))</formula>
    </cfRule>
    <cfRule type="containsText" priority="325" operator="containsText" dxfId="8" text="Outstanding">
      <formula>NOT(ISERROR(SEARCH("Outstanding",I78)))</formula>
    </cfRule>
    <cfRule type="containsText" priority="323" operator="containsText" dxfId="13" text="Good">
      <formula>NOT(ISERROR(SEARCH("Good",I78)))</formula>
    </cfRule>
    <cfRule type="containsText" priority="322" operator="containsText" dxfId="14" text="Acceptable">
      <formula>NOT(ISERROR(SEARCH("Acceptable",I78)))</formula>
    </cfRule>
  </conditionalFormatting>
  <conditionalFormatting sqref="I81:I83">
    <cfRule type="cellIs" priority="440" operator="equal" dxfId="49">
      <formula>1</formula>
    </cfRule>
    <cfRule type="cellIs" priority="441" operator="equal" dxfId="3">
      <formula>1</formula>
    </cfRule>
    <cfRule type="cellIs" priority="434" operator="equal" dxfId="55">
      <formula>3</formula>
    </cfRule>
    <cfRule type="cellIs" priority="435" operator="equal" dxfId="12">
      <formula>5</formula>
    </cfRule>
    <cfRule type="cellIs" priority="436" operator="equal" dxfId="8">
      <formula>6</formula>
    </cfRule>
    <cfRule type="cellIs" priority="437" operator="equal" dxfId="13">
      <formula>4</formula>
    </cfRule>
    <cfRule type="cellIs" priority="438" operator="equal" dxfId="41">
      <formula>3</formula>
    </cfRule>
    <cfRule type="cellIs" priority="439" operator="equal" dxfId="15">
      <formula>2</formula>
    </cfRule>
  </conditionalFormatting>
  <conditionalFormatting sqref="I81:I84">
    <cfRule type="cellIs" priority="454" operator="between" dxfId="3">
      <formula>0.001</formula>
      <formula>1.4999</formula>
    </cfRule>
    <cfRule type="cellIs" priority="446" operator="equal" dxfId="35">
      <formula>0</formula>
    </cfRule>
    <cfRule type="cellIs" priority="445" operator="equal" dxfId="46">
      <formula>1</formula>
    </cfRule>
    <cfRule type="cellIs" priority="444" operator="equal" dxfId="9">
      <formula>1</formula>
    </cfRule>
    <cfRule type="cellIs" priority="443" operator="equal" dxfId="10">
      <formula>2</formula>
    </cfRule>
    <cfRule type="cellIs" priority="442" operator="equal" dxfId="8">
      <formula>3</formula>
    </cfRule>
    <cfRule type="cellIs" priority="447" operator="between" dxfId="34">
      <formula>3.5</formula>
      <formula>4</formula>
    </cfRule>
    <cfRule type="cellIs" priority="448" operator="equal" dxfId="33">
      <formula>3</formula>
    </cfRule>
    <cfRule type="cellIs" priority="449" operator="equal" dxfId="32">
      <formula>3</formula>
    </cfRule>
    <cfRule type="cellIs" priority="450" operator="equal" dxfId="12">
      <formula>2</formula>
    </cfRule>
    <cfRule type="cellIs" priority="451" operator="equal" dxfId="41">
      <formula>1</formula>
    </cfRule>
    <cfRule type="cellIs" priority="452" operator="between" dxfId="1">
      <formula>2.5</formula>
      <formula>3.4999</formula>
    </cfRule>
    <cfRule type="cellIs" priority="453" operator="between" dxfId="0">
      <formula>1.5</formula>
      <formula>2.4999</formula>
    </cfRule>
  </conditionalFormatting>
  <conditionalFormatting sqref="I84">
    <cfRule type="cellIs" priority="343" operator="between" dxfId="30">
      <formula>2.5</formula>
      <formula>3.49999999999</formula>
    </cfRule>
    <cfRule type="cellIs" priority="342" operator="between" dxfId="31">
      <formula>4.5</formula>
      <formula>5.4999999999</formula>
    </cfRule>
    <cfRule type="cellIs" priority="344" operator="between" dxfId="14">
      <formula>2.5</formula>
      <formula>3.49999999999</formula>
    </cfRule>
    <cfRule type="cellIs" priority="345" operator="between" dxfId="8">
      <formula>5.5</formula>
      <formula>6</formula>
    </cfRule>
    <cfRule type="cellIs" priority="346" operator="between" dxfId="12">
      <formula>4.5</formula>
      <formula>4.49999999999</formula>
    </cfRule>
    <cfRule type="cellIs" priority="347" operator="between" dxfId="26">
      <formula>3.5</formula>
      <formula>4.499999999999</formula>
    </cfRule>
    <cfRule type="cellIs" priority="348" operator="between" dxfId="14">
      <formula>2.5</formula>
      <formula>3.49999999999999</formula>
    </cfRule>
    <cfRule type="cellIs" priority="349" operator="between" dxfId="15">
      <formula>1.5</formula>
      <formula>2.499999999999</formula>
    </cfRule>
    <cfRule type="cellIs" priority="350" operator="between" dxfId="16">
      <formula>0.000001</formula>
      <formula>1.49999999999999</formula>
    </cfRule>
    <cfRule type="cellIs" priority="357" operator="between" dxfId="8">
      <formula>2.5</formula>
      <formula>3</formula>
    </cfRule>
    <cfRule type="cellIs" priority="361" operator="between" dxfId="9">
      <formula>1</formula>
      <formula>1.49999999</formula>
    </cfRule>
    <cfRule type="cellIs" priority="362" operator="between" dxfId="10">
      <formula>1.5</formula>
      <formula>2.49999999</formula>
    </cfRule>
    <cfRule type="cellIs" priority="363" operator="between" dxfId="19">
      <formula>2.5</formula>
      <formula>3</formula>
    </cfRule>
    <cfRule type="cellIs" priority="364" operator="between" dxfId="18">
      <formula>2.5</formula>
      <formula>3</formula>
    </cfRule>
  </conditionalFormatting>
  <conditionalFormatting sqref="I85">
    <cfRule type="containsText" priority="371" operator="containsText" dxfId="1" text="Meets Expectations">
      <formula>NOT(ISERROR(SEARCH("Meets Expectations",I85)))</formula>
    </cfRule>
    <cfRule type="containsText" priority="369" operator="containsText" dxfId="3" text="Below Expectations">
      <formula>NOT(ISERROR(SEARCH("Below Expectations",I85)))</formula>
    </cfRule>
    <cfRule type="containsText" priority="370" operator="containsText" dxfId="2" text="Exceeds Expectations">
      <formula>NOT(ISERROR(SEARCH("Exceeds Expectations",I85)))</formula>
    </cfRule>
    <cfRule type="containsText" priority="372" operator="containsText" dxfId="0" text="Approaching Expectations">
      <formula>NOT(ISERROR(SEARCH("Approaching Expectations",I85)))</formula>
    </cfRule>
    <cfRule type="containsText" priority="351" operator="containsText" dxfId="16" text="Very Weak">
      <formula>NOT(ISERROR(SEARCH("Very Weak",I85)))</formula>
    </cfRule>
    <cfRule type="containsText" priority="352" operator="containsText" dxfId="15" text="Weak">
      <formula>NOT(ISERROR(SEARCH("Weak",I85)))</formula>
    </cfRule>
    <cfRule type="containsText" priority="353" operator="containsText" dxfId="14" text="Acceptable">
      <formula>NOT(ISERROR(SEARCH("Acceptable",I85)))</formula>
    </cfRule>
    <cfRule type="containsText" priority="354" operator="containsText" dxfId="13" text="Good">
      <formula>NOT(ISERROR(SEARCH("Good",I85)))</formula>
    </cfRule>
    <cfRule type="containsText" priority="355" operator="containsText" dxfId="12" text="Very Good">
      <formula>NOT(ISERROR(SEARCH("Very Good",I85)))</formula>
    </cfRule>
    <cfRule type="containsText" priority="356" operator="containsText" dxfId="8" text="Outstanding">
      <formula>NOT(ISERROR(SEARCH("Outstanding",I85)))</formula>
    </cfRule>
    <cfRule type="containsText" priority="358" operator="containsText" dxfId="10" text="Partially Evident">
      <formula>NOT(ISERROR(SEARCH("Partially Evident",I85)))</formula>
    </cfRule>
    <cfRule type="containsText" priority="359" operator="containsText" dxfId="9" text="Not Evident">
      <formula>NOT(ISERROR(SEARCH("Not Evident",I85)))</formula>
    </cfRule>
    <cfRule type="containsText" priority="360" operator="containsText" dxfId="8" text="Fully Evident">
      <formula>NOT(ISERROR(SEARCH("Fully Evident",I85)))</formula>
    </cfRule>
    <cfRule type="beginsWith" priority="365" operator="beginsWith" dxfId="3" text="Not evident">
      <formula>LEFT(I85,LEN("Not evident"))="Not evident"</formula>
    </cfRule>
    <cfRule type="beginsWith" priority="366" operator="beginsWith" dxfId="0" text="Not evident">
      <formula>LEFT(I85,LEN("Not evident"))="Not evident"</formula>
    </cfRule>
    <cfRule type="beginsWith" priority="367" operator="beginsWith" dxfId="1" text="Evident">
      <formula>LEFT(I85,LEN("Evident"))="Evident"</formula>
    </cfRule>
    <cfRule type="containsText" priority="368" operator="containsText" dxfId="0" text="Partially evident">
      <formula>NOT(ISERROR(SEARCH("Partially evident",I85)))</formula>
    </cfRule>
  </conditionalFormatting>
  <conditionalFormatting sqref="I88:I89">
    <cfRule type="cellIs" priority="418" operator="equal" dxfId="15">
      <formula>2</formula>
    </cfRule>
    <cfRule type="cellIs" priority="419" operator="equal" dxfId="49">
      <formula>1</formula>
    </cfRule>
    <cfRule type="cellIs" priority="417" operator="equal" dxfId="41">
      <formula>3</formula>
    </cfRule>
    <cfRule type="cellIs" priority="416" operator="equal" dxfId="13">
      <formula>4</formula>
    </cfRule>
    <cfRule type="cellIs" priority="433" operator="between" dxfId="3">
      <formula>0.001</formula>
      <formula>1.4999</formula>
    </cfRule>
    <cfRule type="cellIs" priority="432" operator="between" dxfId="0">
      <formula>1.5</formula>
      <formula>2.4999</formula>
    </cfRule>
    <cfRule type="cellIs" priority="420" operator="equal" dxfId="3">
      <formula>1</formula>
    </cfRule>
    <cfRule type="cellIs" priority="421" operator="equal" dxfId="8">
      <formula>3</formula>
    </cfRule>
    <cfRule type="cellIs" priority="431" operator="between" dxfId="1">
      <formula>2.5</formula>
      <formula>3.4999</formula>
    </cfRule>
    <cfRule type="cellIs" priority="430" operator="equal" dxfId="41">
      <formula>1</formula>
    </cfRule>
    <cfRule type="cellIs" priority="429" operator="equal" dxfId="12">
      <formula>2</formula>
    </cfRule>
    <cfRule type="cellIs" priority="424" operator="equal" dxfId="46">
      <formula>1</formula>
    </cfRule>
    <cfRule type="cellIs" priority="428" operator="equal" dxfId="32">
      <formula>3</formula>
    </cfRule>
    <cfRule type="cellIs" priority="427" operator="equal" dxfId="33">
      <formula>3</formula>
    </cfRule>
    <cfRule type="cellIs" priority="426" operator="between" dxfId="34">
      <formula>3.5</formula>
      <formula>4</formula>
    </cfRule>
    <cfRule type="cellIs" priority="413" operator="equal" dxfId="55">
      <formula>3</formula>
    </cfRule>
    <cfRule type="cellIs" priority="414" operator="equal" dxfId="12">
      <formula>5</formula>
    </cfRule>
    <cfRule type="cellIs" priority="415" operator="equal" dxfId="8">
      <formula>6</formula>
    </cfRule>
  </conditionalFormatting>
  <conditionalFormatting sqref="I88:I90">
    <cfRule type="cellIs" priority="425" operator="equal" dxfId="35">
      <formula>0</formula>
    </cfRule>
    <cfRule type="cellIs" priority="422" operator="equal" dxfId="10">
      <formula>2</formula>
    </cfRule>
    <cfRule type="cellIs" priority="423" operator="equal" dxfId="9">
      <formula>1</formula>
    </cfRule>
  </conditionalFormatting>
  <conditionalFormatting sqref="I90 I49:I52">
    <cfRule type="cellIs" priority="592" operator="equal" dxfId="32">
      <formula>3</formula>
    </cfRule>
    <cfRule type="cellIs" priority="591" operator="equal" dxfId="33">
      <formula>3</formula>
    </cfRule>
    <cfRule type="cellIs" priority="590" operator="between" dxfId="34">
      <formula>3.5</formula>
      <formula>4</formula>
    </cfRule>
  </conditionalFormatting>
  <conditionalFormatting sqref="I90">
    <cfRule type="cellIs" priority="375" operator="between" dxfId="14">
      <formula>2.5</formula>
      <formula>3.49999999999</formula>
    </cfRule>
    <cfRule type="cellIs" priority="586" operator="equal" dxfId="8">
      <formula>3</formula>
    </cfRule>
    <cfRule type="cellIs" priority="374" operator="between" dxfId="30">
      <formula>2.5</formula>
      <formula>3.49999999999</formula>
    </cfRule>
    <cfRule type="cellIs" priority="569" operator="between" dxfId="8">
      <formula>2.5</formula>
      <formula>3</formula>
    </cfRule>
    <cfRule type="cellIs" priority="376" operator="between" dxfId="8">
      <formula>5.5</formula>
      <formula>6</formula>
    </cfRule>
    <cfRule type="cellIs" priority="373" operator="between" dxfId="31">
      <formula>4.5</formula>
      <formula>5.4999999999</formula>
    </cfRule>
    <cfRule type="cellIs" priority="377" operator="between" dxfId="12">
      <formula>4.5</formula>
      <formula>4.49999999999</formula>
    </cfRule>
    <cfRule type="cellIs" priority="573" operator="between" dxfId="9">
      <formula>1</formula>
      <formula>1.49999999</formula>
    </cfRule>
    <cfRule type="cellIs" priority="574" operator="between" dxfId="10">
      <formula>1.5</formula>
      <formula>2.49999999</formula>
    </cfRule>
    <cfRule type="cellIs" priority="575" operator="between" dxfId="19">
      <formula>2.5</formula>
      <formula>3</formula>
    </cfRule>
    <cfRule type="cellIs" priority="576" operator="between" dxfId="18">
      <formula>2.5</formula>
      <formula>3</formula>
    </cfRule>
    <cfRule type="cellIs" priority="378" operator="between" dxfId="26">
      <formula>3.5</formula>
      <formula>4.499999999999</formula>
    </cfRule>
    <cfRule type="cellIs" priority="379" operator="between" dxfId="14">
      <formula>2.5</formula>
      <formula>3.49999999999999</formula>
    </cfRule>
    <cfRule type="cellIs" priority="380" operator="between" dxfId="15">
      <formula>1.5</formula>
      <formula>2.499999999999</formula>
    </cfRule>
    <cfRule type="cellIs" priority="381" operator="between" dxfId="16">
      <formula>0.000001</formula>
      <formula>1.49999999999999</formula>
    </cfRule>
  </conditionalFormatting>
  <conditionalFormatting sqref="I91">
    <cfRule type="containsText" priority="387" operator="containsText" dxfId="8" text="Outstanding">
      <formula>NOT(ISERROR(SEARCH("Outstanding",I91)))</formula>
    </cfRule>
    <cfRule type="containsText" priority="582" operator="containsText" dxfId="2" text="Exceeds Expectations">
      <formula>NOT(ISERROR(SEARCH("Exceeds Expectations",I91)))</formula>
    </cfRule>
    <cfRule type="containsText" priority="583" operator="containsText" dxfId="1" text="Meets Expectations">
      <formula>NOT(ISERROR(SEARCH("Meets Expectations",I91)))</formula>
    </cfRule>
    <cfRule type="containsText" priority="584" operator="containsText" dxfId="0" text="Approaching Expectations">
      <formula>NOT(ISERROR(SEARCH("Approaching Expectations",I91)))</formula>
    </cfRule>
    <cfRule type="containsText" priority="385" operator="containsText" dxfId="13" text="Good">
      <formula>NOT(ISERROR(SEARCH("Good",I91)))</formula>
    </cfRule>
    <cfRule type="containsText" priority="581" operator="containsText" dxfId="3" text="Below Expectations">
      <formula>NOT(ISERROR(SEARCH("Below Expectations",I91)))</formula>
    </cfRule>
    <cfRule type="containsText" priority="384" operator="containsText" dxfId="14" text="Acceptable">
      <formula>NOT(ISERROR(SEARCH("Acceptable",I91)))</formula>
    </cfRule>
    <cfRule type="containsText" priority="383" operator="containsText" dxfId="15" text="Weak">
      <formula>NOT(ISERROR(SEARCH("Weak",I91)))</formula>
    </cfRule>
    <cfRule type="containsText" priority="382" operator="containsText" dxfId="16" text="Very Weak">
      <formula>NOT(ISERROR(SEARCH("Very Weak",I91)))</formula>
    </cfRule>
    <cfRule type="containsText" priority="580" operator="containsText" dxfId="0" text="Partially evident">
      <formula>NOT(ISERROR(SEARCH("Partially evident",I91)))</formula>
    </cfRule>
    <cfRule type="beginsWith" priority="579" operator="beginsWith" dxfId="1" text="Evident">
      <formula>LEFT(I91,LEN("Evident"))="Evident"</formula>
    </cfRule>
    <cfRule type="beginsWith" priority="578" operator="beginsWith" dxfId="0" text="Not evident">
      <formula>LEFT(I91,LEN("Not evident"))="Not evident"</formula>
    </cfRule>
    <cfRule type="beginsWith" priority="577" operator="beginsWith" dxfId="3" text="Not evident">
      <formula>LEFT(I91,LEN("Not evident"))="Not evident"</formula>
    </cfRule>
    <cfRule type="containsText" priority="572" operator="containsText" dxfId="8" text="Fully Evident">
      <formula>NOT(ISERROR(SEARCH("Fully Evident",I91)))</formula>
    </cfRule>
    <cfRule type="containsText" priority="571" operator="containsText" dxfId="9" text="Not Evident">
      <formula>NOT(ISERROR(SEARCH("Not Evident",I91)))</formula>
    </cfRule>
    <cfRule type="containsText" priority="386" operator="containsText" dxfId="12" text="Very Good">
      <formula>NOT(ISERROR(SEARCH("Very Good",I91)))</formula>
    </cfRule>
    <cfRule type="containsText" priority="570" operator="containsText" dxfId="10" text="Partially Evident">
      <formula>NOT(ISERROR(SEARCH("Partially Evident",I91)))</formula>
    </cfRule>
  </conditionalFormatting>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78"/>
  <sheetViews>
    <sheetView showGridLines="0" zoomScale="55" zoomScaleNormal="55"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fitToPage="1"/>
  </sheetPr>
  <dimension ref="A1:J78"/>
  <sheetViews>
    <sheetView showGridLines="0" zoomScale="55" zoomScaleNormal="55"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25" right="0.25" top="0.75" bottom="0.75" header="0.3" footer="0.3"/>
  <pageSetup orientation="landscape" paperSize="9" scale="45" fitToHeight="0"/>
</worksheet>
</file>

<file path=xl/worksheets/sheet4.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5.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35:A37"/>
    <mergeCell ref="A42:A43"/>
    <mergeCell ref="A48:A49"/>
    <mergeCell ref="A1:I1"/>
    <mergeCell ref="E2:J2"/>
    <mergeCell ref="A11:A15"/>
    <mergeCell ref="A20:A22"/>
    <mergeCell ref="A27:A30"/>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7.xml><?xml version="1.0" encoding="utf-8"?>
<worksheet xmlns="http://schemas.openxmlformats.org/spreadsheetml/2006/main">
  <sheetPr>
    <outlinePr summaryBelow="1" summaryRight="1"/>
    <pageSetUpPr/>
  </sheetPr>
  <dimension ref="A1:J78"/>
  <sheetViews>
    <sheetView showGridLines="0" topLeftCell="F1"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J78"/>
  <sheetViews>
    <sheetView showGridLines="0" zoomScale="50" zoomScaleNormal="5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42:A43"/>
    <mergeCell ref="A48:A49"/>
    <mergeCell ref="A54:A55"/>
    <mergeCell ref="A60:A62"/>
    <mergeCell ref="A67:A70"/>
    <mergeCell ref="A27:A30"/>
    <mergeCell ref="A35:A37"/>
    <mergeCell ref="A1:I1"/>
    <mergeCell ref="A20:A22"/>
    <mergeCell ref="A11:A15"/>
    <mergeCell ref="E2:J2"/>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0.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1.xml><?xml version="1.0" encoding="utf-8"?>
<worksheet xmlns="http://schemas.openxmlformats.org/spreadsheetml/2006/main">
  <sheetPr>
    <outlinePr summaryBelow="1" summaryRight="1"/>
    <pageSetUpPr fitToPage="1"/>
  </sheetPr>
  <dimension ref="A1:J78"/>
  <sheetViews>
    <sheetView showGridLines="0" topLeftCell="D1" zoomScale="70" zoomScaleNormal="70" workbookViewId="0">
      <selection activeCell="G11" sqref="G11"/>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2.xml><?xml version="1.0" encoding="utf-8"?>
<worksheet xmlns="http://schemas.openxmlformats.org/spreadsheetml/2006/main">
  <sheetPr>
    <outlinePr summaryBelow="1" summaryRight="1"/>
    <pageSetUpPr fitToPage="1"/>
  </sheetPr>
  <dimension ref="A1:J78"/>
  <sheetViews>
    <sheetView showGridLines="0" topLeftCell="A43" zoomScale="55" zoomScaleNormal="55" workbookViewId="0">
      <selection activeCell="F12" sqref="F12"/>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3.xml><?xml version="1.0" encoding="utf-8"?>
<worksheet xmlns="http://schemas.openxmlformats.org/spreadsheetml/2006/main">
  <sheetPr>
    <outlinePr summaryBelow="1" summaryRight="1"/>
    <pageSetUpPr/>
  </sheetPr>
  <dimension ref="A1:J78"/>
  <sheetViews>
    <sheetView showGridLines="0" topLeftCell="C1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4.xml><?xml version="1.0" encoding="utf-8"?>
<worksheet xmlns="http://schemas.openxmlformats.org/spreadsheetml/2006/main">
  <sheetPr>
    <outlinePr summaryBelow="1" summaryRight="1"/>
    <pageSetUpPr/>
  </sheetPr>
  <dimension ref="A1:J78"/>
  <sheetViews>
    <sheetView showGridLines="0" topLeftCell="F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5.xml><?xml version="1.0" encoding="utf-8"?>
<worksheet xmlns="http://schemas.openxmlformats.org/spreadsheetml/2006/main">
  <sheetPr>
    <outlinePr summaryBelow="1" summaryRight="1"/>
    <pageSetUpPr/>
  </sheetPr>
  <dimension ref="A1:J78"/>
  <sheetViews>
    <sheetView showGridLines="0" topLeftCell="B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6.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7.xml><?xml version="1.0" encoding="utf-8"?>
<worksheet xmlns="http://schemas.openxmlformats.org/spreadsheetml/2006/main">
  <sheetPr>
    <outlinePr summaryBelow="1" summaryRight="1"/>
    <pageSetUpPr/>
  </sheetPr>
  <dimension ref="A1:J78"/>
  <sheetViews>
    <sheetView showGridLines="0" topLeftCell="E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8.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67:A70"/>
    <mergeCell ref="A27:A30"/>
    <mergeCell ref="A1:I1"/>
    <mergeCell ref="E2:J2"/>
    <mergeCell ref="A11:A15"/>
    <mergeCell ref="A20:A22"/>
    <mergeCell ref="A35:A37"/>
    <mergeCell ref="A42:A43"/>
    <mergeCell ref="A48:A49"/>
    <mergeCell ref="A54:A55"/>
    <mergeCell ref="A60:A62"/>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0.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1.xml><?xml version="1.0" encoding="utf-8"?>
<worksheet xmlns="http://schemas.openxmlformats.org/spreadsheetml/2006/main">
  <sheetPr>
    <outlinePr summaryBelow="1" summaryRight="1"/>
    <pageSetUpPr/>
  </sheetPr>
  <dimension ref="A1:J78"/>
  <sheetViews>
    <sheetView showGridLines="0" topLeftCell="A55" zoomScale="70" zoomScaleNormal="70" workbookViewId="0">
      <selection activeCell="C35" sqref="C35"/>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23.75"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60:A62"/>
    <mergeCell ref="A67:A70"/>
    <mergeCell ref="A20:A22"/>
    <mergeCell ref="A27:A30"/>
    <mergeCell ref="A35:A37"/>
    <mergeCell ref="A42:A43"/>
    <mergeCell ref="A48:A49"/>
    <mergeCell ref="A1:I1"/>
    <mergeCell ref="E2:J2"/>
    <mergeCell ref="A11:A15"/>
    <mergeCell ref="A54:A55"/>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2.xml><?xml version="1.0" encoding="utf-8"?>
<worksheet xmlns="http://schemas.openxmlformats.org/spreadsheetml/2006/main">
  <sheetPr>
    <outlinePr summaryBelow="1" summaryRight="1"/>
    <pageSetUpPr/>
  </sheetPr>
  <dimension ref="A1:I78"/>
  <sheetViews>
    <sheetView showGridLines="0" tabSelected="1" zoomScale="70" zoomScaleNormal="70" workbookViewId="0">
      <selection activeCell="C76" sqref="C76"/>
    </sheetView>
  </sheetViews>
  <sheetFormatPr baseColWidth="10" defaultColWidth="31.1640625" defaultRowHeight="47.25" customHeight="1"/>
  <cols>
    <col width="24.5" customWidth="1" style="27" min="1" max="1"/>
    <col width="34.83203125" customWidth="1" style="27" min="2" max="2"/>
    <col width="14.6640625" customWidth="1" style="27" min="3" max="3"/>
    <col width="31.1640625" customWidth="1" style="27" min="4" max="16384"/>
  </cols>
  <sheetData>
    <row r="1" ht="51" customHeight="1">
      <c r="A1" s="151" t="inlineStr">
        <is>
          <t>Teaching Rubric Tool</t>
        </is>
      </c>
      <c r="B1" s="188" t="n"/>
      <c r="C1" s="188" t="n"/>
    </row>
    <row r="2" ht="30.75" customHeight="1">
      <c r="A2" s="14" t="inlineStr">
        <is>
          <t>School Name</t>
        </is>
      </c>
      <c r="B2" s="23">
        <f>'LO 1'!B2</f>
        <v/>
      </c>
      <c r="C2" s="137" t="n"/>
    </row>
    <row r="3" hidden="1" ht="30.75" customHeight="1"/>
    <row r="4" hidden="1" ht="30.75" customHeight="1"/>
    <row r="5" hidden="1" ht="30.75" customHeight="1"/>
    <row r="6" hidden="1" ht="30.75" customHeight="1"/>
    <row r="7" hidden="1" ht="30.75" customHeight="1"/>
    <row r="8" hidden="1" ht="30.75" customHeight="1"/>
    <row r="9" ht="23.25" customHeight="1">
      <c r="C9" s="11" t="n"/>
    </row>
    <row r="10" ht="56.5" customHeight="1">
      <c r="A10" s="1" t="inlineStr">
        <is>
          <t>Domain</t>
        </is>
      </c>
      <c r="B10" s="42" t="inlineStr">
        <is>
          <t>Elements</t>
        </is>
      </c>
      <c r="C10" s="2" t="inlineStr">
        <is>
          <t xml:space="preserve"> Average</t>
        </is>
      </c>
    </row>
    <row r="11" ht="64" customHeight="1">
      <c r="A11" s="139" t="inlineStr">
        <is>
          <t xml:space="preserve">1. CLASSROOM CULTURE 
        Supportive Learning Environment </t>
        </is>
      </c>
      <c r="B11" s="4" t="inlineStr">
        <is>
          <t>1.1 The teacher treats all students respectfully</t>
        </is>
      </c>
      <c r="C11" s="31">
        <f>IF(SUM('LO 1:LO 20'!I11)=0,"",AVERAGE('LO 1:LO 20'!I11))</f>
        <v/>
      </c>
      <c r="I11">
        <f>AVERAGEIF({'LO 1'!I11,'LO 2'!I11,'LO 3'!I11,'LO 4'!I11,'LO 5'!I11,'LO 6'!I11,'LO 7'!I11,'LO 8'!I11,'LO 9'!I11,'LO 10'!I11,'LO 11'!I11,'LO 12'!I11,'LO 13'!I11,'LO 14'!I11,'LO 15'!I11,'LO 16'!I11,'LO 17'!I11,'LO 18'!I11,'LO 19'!I11,'LO 20'!I11}, "&lt;&gt;NA")</f>
        <v/>
      </c>
    </row>
    <row r="12" ht="64" customFormat="1" customHeight="1" s="5">
      <c r="A12" s="196" t="n"/>
      <c r="B12" s="4" t="inlineStr">
        <is>
          <t xml:space="preserve">1.2 The teacher uses positive language with students </t>
        </is>
      </c>
      <c r="C12" s="31">
        <f>IF(SUM('LO 1:LO 20'!I12)=0,"",AVERAGE('LO 1:LO 20'!I12))</f>
        <v/>
      </c>
      <c r="I12">
        <f>AVERAGEIF({'LO 1'!I12,'LO 2'!I12,'LO 3'!I12,'LO 4'!I12,'LO 5'!I12,'LO 6'!I12,'LO 7'!I12,'LO 8'!I12,'LO 9'!I12,'LO 10'!I12,'LO 11'!I12,'LO 12'!I12,'LO 13'!I12,'LO 14'!I12,'LO 15'!I12,'LO 16'!I12,'LO 17'!I12,'LO 18'!I12,'LO 19'!I12,'LO 20'!I12}, "&lt;&gt;NA")</f>
        <v/>
      </c>
    </row>
    <row r="13" ht="64" customFormat="1" customHeight="1" s="5">
      <c r="A13" s="196" t="n"/>
      <c r="B13" s="4" t="inlineStr">
        <is>
          <t>1.3 The teacher does not exhibit bias and challenges stereotypes in the classroom</t>
        </is>
      </c>
      <c r="C13" s="31">
        <f>IF(SUM('LO 1:LO 20'!I13)=0,"",AVERAGE('LO 1:LO 20'!I13))</f>
        <v/>
      </c>
      <c r="I13">
        <f>AVERAGEIF({'LO 1'!I13,'LO 2'!I13,'LO 3'!I13,'LO 4'!I13,'LO 5'!I13,'LO 6'!I13,'LO 7'!I13,'LO 8'!I13,'LO 9'!I13,'LO 10'!I13,'LO 11'!I13,'LO 12'!I13,'LO 13'!I13,'LO 14'!I13,'LO 15'!I13,'LO 16'!I13,'LO 17'!I13,'LO 18'!I13,'LO 19'!I13,'LO 20'!I13}, "&lt;&gt;NA")</f>
        <v/>
      </c>
    </row>
    <row r="14" ht="64" customFormat="1" customHeight="1" s="5">
      <c r="A14" s="196" t="n"/>
      <c r="B14" s="4" t="inlineStr">
        <is>
          <t>1.4 Gender</t>
        </is>
      </c>
      <c r="C14" s="31">
        <f>IF(SUM('LO 1:LO 20'!I14)=0,"",AVERAGE('LO 1:LO 20'!I14))</f>
        <v/>
      </c>
      <c r="I14">
        <f>AVERAGEIF({'LO 1'!I14,'LO 2'!I14,'LO 3'!I14,'LO 4'!I14,'LO 5'!I14,'LO 6'!I14,'LO 7'!I14,'LO 8'!I14,'LO 9'!I14,'LO 10'!I14,'LO 11'!I14,'LO 12'!I14,'LO 13'!I14,'LO 14'!I14,'LO 15'!I14,'LO 16'!I14,'LO 17'!I14,'LO 18'!I14,'LO 19'!I14,'LO 20'!I14}, "&lt;&gt;NA")</f>
        <v/>
      </c>
    </row>
    <row r="15" ht="64" customHeight="1">
      <c r="A15" s="196" t="n"/>
      <c r="B15" s="4" t="inlineStr">
        <is>
          <t>1.5 Disability</t>
        </is>
      </c>
      <c r="C15" s="31">
        <f>IF(SUM('LO 1:LO 20'!I15)=0,"",AVERAGE('LO 1:LO 20'!I15))</f>
        <v/>
      </c>
      <c r="I15">
        <f>AVERAGEIF({'LO 1'!I15,'LO 2'!I15,'LO 3'!I15,'LO 4'!I15,'LO 5'!I15,'LO 6'!I15,'LO 7'!I15,'LO 8'!I15,'LO 9'!I15,'LO 10'!I15,'LO 11'!I15,'LO 12'!I15,'LO 13'!I15,'LO 14'!I15,'LO 15'!I15,'LO 16'!I15,'LO 17'!I15,'LO 18'!I15,'LO 19'!I15,'LO 20'!I15}, "&lt;&gt;NA")</f>
        <v/>
      </c>
    </row>
    <row r="16" ht="28" customFormat="1" customHeight="1" s="5">
      <c r="A16" s="6" t="n"/>
      <c r="B16" s="4" t="n"/>
      <c r="C16" s="31">
        <f>IF(SUM(C11:C15)=0,"",AVERAGE(C11:C15))</f>
        <v/>
      </c>
      <c r="I16">
        <f>IF(COUNTA(I11:I15)=0,"",AVERAGE(I11:I15))</f>
        <v/>
      </c>
    </row>
    <row r="17" ht="28" customFormat="1" customHeight="1" s="5">
      <c r="A17" s="6" t="n"/>
      <c r="B17" s="4" t="n"/>
      <c r="C17" s="32">
        <f>IF(C16="","",IF(C16&gt;=5.5,"Outstanding",IF(AND(C16&lt;5.5,C16&gt;=4.5),"Very Good",IF(AND(C16&lt;4.5,C16&gt;=3.5),"Good",IF(AND(C16&lt;3.5,C16&gt;=2.5),"Acceptable",IF(AND(C16&lt;2.5,C16&gt;=1.5),"Weak",IF(AND(C16&lt;1.5),"Very Weak")))))))</f>
        <v/>
      </c>
      <c r="I17">
        <f>IF(I16="","",IF(I16&gt;=5.5,"Outstanding",IF(I16&gt;=4.5,"Very Good",IF(I16&gt;=3.5,"Good",IF(I16&gt;=2.5,"Acceptable",IF(I16&gt;=1.5,"Weak","Very Weak"))))))</f>
        <v/>
      </c>
    </row>
    <row r="19" ht="48.75" customHeight="1">
      <c r="A19" s="1" t="inlineStr">
        <is>
          <t>Domain</t>
        </is>
      </c>
      <c r="B19" s="42" t="inlineStr">
        <is>
          <t>Elements</t>
        </is>
      </c>
      <c r="C19" s="2" t="inlineStr">
        <is>
          <t xml:space="preserve"> Average</t>
        </is>
      </c>
    </row>
    <row r="20" ht="70" customHeight="1">
      <c r="A20" s="131" t="inlineStr">
        <is>
          <t xml:space="preserve">2. CLASSROOM CULTURE Positive Behavioral Expectations </t>
        </is>
      </c>
      <c r="B20" s="4" t="inlineStr">
        <is>
          <t xml:space="preserve">2.1 The teacher sets clear behavioral expectations for classroom activities </t>
        </is>
      </c>
      <c r="C20" s="31">
        <f>IF(SUM('LO 1:LO 20'!I20)=0,"",AVERAGE('LO 1:LO 20'!I20))</f>
        <v/>
      </c>
    </row>
    <row r="21" ht="70" customHeight="1">
      <c r="A21" s="199" t="n"/>
      <c r="B21" s="4" t="inlineStr">
        <is>
          <t xml:space="preserve">2.2 The teacher acknowledges positive student behavior </t>
        </is>
      </c>
      <c r="C21" s="31">
        <f>IF(SUM('LO 1:LO 20'!I21)=0,"",AVERAGE('LO 1:LO 20'!I21))</f>
        <v/>
      </c>
    </row>
    <row r="22" ht="70" customHeight="1">
      <c r="A22" s="199" t="n"/>
      <c r="B22" s="4" t="inlineStr">
        <is>
          <t xml:space="preserve">2.3 The teacher redirects misbehavior and focuses on the expected behavior, rather than the undesired behavior </t>
        </is>
      </c>
      <c r="C22" s="31">
        <f>IF(SUM('LO 1:LO 20'!I22)=0,"",AVERAGE('LO 1:LO 20'!I22))</f>
        <v/>
      </c>
    </row>
    <row r="23" ht="28" customFormat="1" customHeight="1" s="5">
      <c r="A23" s="6" t="n"/>
      <c r="B23" s="4" t="n"/>
      <c r="C23" s="31">
        <f>IF(SUM(C20:C22)=0,"",AVERAGE(C20:C22))</f>
        <v/>
      </c>
    </row>
    <row r="24" ht="28" customFormat="1" customHeight="1" s="5">
      <c r="A24" s="6" t="n"/>
      <c r="B24" s="4" t="n"/>
      <c r="C24" s="32">
        <f>IF(C23="","",IF(C23&gt;=5.5,"Outstanding",IF(AND(C23&lt;5.5,C23&gt;=4.5),"Very Good",IF(AND(C23&lt;4.5,C23&gt;=3.5),"Good",IF(AND(C23&lt;3.5,C23&gt;=2.5),"Acceptable",IF(AND(C23&lt;2.5,C23&gt;=1.5),"Weak",IF(AND(C23&lt;1.5),"Very Weak")))))))</f>
        <v/>
      </c>
    </row>
    <row r="25" ht="29.25" customHeight="1"/>
    <row r="26" ht="32.25" customHeight="1">
      <c r="A26" s="1" t="inlineStr">
        <is>
          <t>Domain</t>
        </is>
      </c>
      <c r="B26" s="42" t="inlineStr">
        <is>
          <t>Elements</t>
        </is>
      </c>
      <c r="C26" s="2" t="inlineStr">
        <is>
          <t xml:space="preserve"> Average</t>
        </is>
      </c>
    </row>
    <row r="27" ht="71.25" customHeight="1">
      <c r="A27" s="131" t="inlineStr">
        <is>
          <t xml:space="preserve">3. INSTRUCTION Lesson Facilitation    </t>
        </is>
      </c>
      <c r="B27" s="4" t="inlineStr">
        <is>
          <t xml:space="preserve">3.1 The teacher explicitly articulates the objectives of the lesson and relates classroom activities to the objectives </t>
        </is>
      </c>
      <c r="C27" s="31">
        <f>IF(SUM('LO 1:LO 20'!I27)=0,"",AVERAGE('LO 1:LO 20'!I27))</f>
        <v/>
      </c>
    </row>
    <row r="28" ht="71.25" customHeight="1">
      <c r="A28" s="199" t="n"/>
      <c r="B28" s="4" t="inlineStr">
        <is>
          <t xml:space="preserve">3.2 The teacher explains content using multiple forms of representation </t>
        </is>
      </c>
      <c r="C28" s="31">
        <f>IF(SUM('LO 1:LO 20'!I28)=0,"",AVERAGE('LO 1:LO 20'!I28))</f>
        <v/>
      </c>
    </row>
    <row r="29" ht="71.25" customHeight="1">
      <c r="A29" s="199" t="n"/>
      <c r="B29" s="4" t="inlineStr">
        <is>
          <t xml:space="preserve">3.3 The teacher makes connections in the lesson that relate to other content knowledge or students’ daily lives </t>
        </is>
      </c>
      <c r="C29" s="31">
        <f>IF(SUM('LO 1:LO 20'!I29)=0,"",AVERAGE('LO 1:LO 20'!I29))</f>
        <v/>
      </c>
    </row>
    <row r="30" ht="71.25" customHeight="1">
      <c r="A30" s="199" t="n"/>
      <c r="B30" s="4" t="inlineStr">
        <is>
          <t>3.4 The teacher models by enacting or thinking aloud</t>
        </is>
      </c>
      <c r="C30" s="31">
        <f>IF(SUM('LO 1:LO 20'!I30)=0,"",AVERAGE('LO 1:LO 20'!I30))</f>
        <v/>
      </c>
    </row>
    <row r="31" ht="22" customFormat="1" customHeight="1" s="5">
      <c r="A31" s="8" t="n"/>
      <c r="B31" s="4" t="n"/>
      <c r="C31" s="31">
        <f>IF(SUM(C27:C30)=0,"",AVERAGE(C27:C30))</f>
        <v/>
      </c>
    </row>
    <row r="32" ht="27.75" customHeight="1">
      <c r="A32" s="8" t="n"/>
      <c r="B32" s="4" t="n"/>
      <c r="C32" s="32">
        <f>IF(C31="","",IF(C31&gt;=5.5,"Outstanding",IF(AND(C31&lt;5.5,C31&gt;=4.5),"Very Good",IF(AND(C31&lt;4.5,C31&gt;=3.5),"Good",IF(AND(C31&lt;3.5,C31&gt;=2.5),"Acceptable",IF(AND(C31&lt;2.5,C31&gt;=1.5),"Weak",IF(AND(C31&lt;1.5),"Very Weak")))))))</f>
        <v/>
      </c>
    </row>
    <row r="34" ht="37" customHeight="1">
      <c r="A34" s="1" t="inlineStr">
        <is>
          <t>Domain</t>
        </is>
      </c>
      <c r="B34" s="42" t="inlineStr">
        <is>
          <t>Elements</t>
        </is>
      </c>
      <c r="C34" s="2" t="inlineStr">
        <is>
          <t xml:space="preserve"> Average</t>
        </is>
      </c>
    </row>
    <row r="35" ht="78" customHeight="1">
      <c r="A35" s="131" t="inlineStr">
        <is>
          <t xml:space="preserve">4. INSTRUCTION
 Checks for Understanding         </t>
        </is>
      </c>
      <c r="B35" s="4" t="inlineStr">
        <is>
          <t xml:space="preserve">4.1 The teacher uses questions, prompts or other strategies to determine students’ level of understanding </t>
        </is>
      </c>
      <c r="C35" s="31">
        <f>IF(SUM('LO 1:LO 20'!I35)=0,"",AVERAGE('LO 1:LO 20'!I35))</f>
        <v/>
      </c>
    </row>
    <row r="36" ht="78" customHeight="1">
      <c r="A36" s="199" t="n"/>
      <c r="B36" s="33" t="inlineStr">
        <is>
          <t>4.2 The teacher monitors most students during independent/group work</t>
        </is>
      </c>
      <c r="C36" s="31">
        <f>IF(SUM('LO 1:LO 20'!I36)=0,"",AVERAGE('LO 1:LO 20'!I36))</f>
        <v/>
      </c>
    </row>
    <row r="37" ht="78" customHeight="1">
      <c r="A37" s="199" t="n"/>
      <c r="B37" s="4" t="inlineStr">
        <is>
          <t xml:space="preserve">4.3 The teacher adjusts teaching to the level of students </t>
        </is>
      </c>
      <c r="C37" s="31">
        <f>IF(SUM('LO 1:LO 20'!I37)=0,"",AVERAGE('LO 1:LO 20'!I37))</f>
        <v/>
      </c>
    </row>
    <row r="38" ht="29.25" customFormat="1" customHeight="1" s="5">
      <c r="A38" s="8" t="n"/>
      <c r="B38" s="34" t="n"/>
      <c r="C38" s="31">
        <f>IF(SUM(C35:C37)=0,"",AVERAGE(C35:C37))</f>
        <v/>
      </c>
    </row>
    <row r="39" ht="34.5" customHeight="1">
      <c r="A39" s="8" t="n"/>
      <c r="B39" s="35" t="n"/>
      <c r="C39" s="46">
        <f>IF(C38="","",IF(C38&gt;=5.5,"Outstanding",IF(AND(C38&lt;5.5,C38&gt;=4.5),"Very Good",IF(AND(C38&lt;4.5,C38&gt;=3.5),"Good",IF(AND(C38&lt;3.5,C38&gt;=2.5),"Acceptable",IF(AND(C38&lt;2.5,C38&gt;=1.5),"Weak",IF(AND(C38&lt;1.5),"Very Weak")))))))</f>
        <v/>
      </c>
    </row>
    <row r="40" ht="31.5" customHeight="1"/>
    <row r="41" ht="32.25" customHeight="1">
      <c r="A41" s="1" t="inlineStr">
        <is>
          <t>Domain</t>
        </is>
      </c>
      <c r="B41" s="42" t="inlineStr">
        <is>
          <t>Elements</t>
        </is>
      </c>
      <c r="C41" s="2" t="inlineStr">
        <is>
          <t>Average</t>
        </is>
      </c>
    </row>
    <row r="42" ht="73.5" customHeight="1">
      <c r="A42" s="131" t="inlineStr">
        <is>
          <t xml:space="preserve">5. INSTRUCTION Feedback         </t>
        </is>
      </c>
      <c r="B42" s="4" t="inlineStr">
        <is>
          <t xml:space="preserve">5.1 The teacher provides specific comments or prompts that help clarify students’ misunderstandings </t>
        </is>
      </c>
      <c r="C42" s="31">
        <f>IF(SUM('LO 1:LO 20'!I42)=0,"",AVERAGE('LO 1:LO 20'!I42))</f>
        <v/>
      </c>
    </row>
    <row r="43" ht="73.5" customHeight="1">
      <c r="A43" s="199" t="n"/>
      <c r="B43" s="4" t="inlineStr">
        <is>
          <t xml:space="preserve">5.2 The teacher provides specific comments or prompts that help identify students’ successes  </t>
        </is>
      </c>
      <c r="C43" s="31">
        <f>IF(SUM('LO 1:LO 20'!I43)=0,"",AVERAGE('LO 1:LO 20'!I43))</f>
        <v/>
      </c>
    </row>
    <row r="44" ht="21" customFormat="1" customHeight="1" s="5">
      <c r="A44" s="9" t="n"/>
      <c r="B44" s="34" t="n"/>
      <c r="C44" s="31">
        <f>IF(SUM(C42:C43)=0,"",AVERAGE(C42:C43))</f>
        <v/>
      </c>
    </row>
    <row r="45" ht="21" customHeight="1">
      <c r="A45" s="9" t="n"/>
      <c r="B45" s="35" t="n"/>
      <c r="C45" s="46">
        <f>IF(C44="","",IF(C44&gt;=5.5,"Outstanding",IF(AND(C44&lt;5.5,C44&gt;=4.5),"Very Good",IF(AND(C44&lt;4.5,C44&gt;=3.5),"Good",IF(AND(C44&lt;3.5,C44&gt;=2.5),"Acceptable",IF(AND(C44&lt;2.5,C44&gt;=1.5),"Weak",IF(AND(C44&lt;1.5),"Very Weak")))))))</f>
        <v/>
      </c>
    </row>
    <row r="46" ht="73.5" customHeight="1"/>
    <row r="47" ht="73.5" customHeight="1">
      <c r="A47" s="1" t="inlineStr">
        <is>
          <t>Domain</t>
        </is>
      </c>
      <c r="B47" s="42" t="inlineStr">
        <is>
          <t>Elements</t>
        </is>
      </c>
      <c r="C47" s="2" t="inlineStr">
        <is>
          <t>Average</t>
        </is>
      </c>
    </row>
    <row r="48" ht="73.5" customHeight="1">
      <c r="A48" s="131" t="inlineStr">
        <is>
          <t>6. INSTRUCTION
Critical Thinking</t>
        </is>
      </c>
      <c r="B48" s="4" t="inlineStr">
        <is>
          <t xml:space="preserve">6.1 The teacher asks open-ended questions </t>
        </is>
      </c>
      <c r="C48" s="31">
        <f>IF(SUM('LO 1:LO 20'!I50)=0,"",AVERAGE('LO 1:LO 20'!I50))</f>
        <v/>
      </c>
    </row>
    <row r="49" ht="73.5" customHeight="1">
      <c r="A49" s="199" t="n"/>
      <c r="B49" s="4" t="inlineStr">
        <is>
          <t xml:space="preserve">6.2 The teacher provides thinking tasks </t>
        </is>
      </c>
      <c r="C49" s="31">
        <f>IF(SUM('LO 1:LO 20'!I51)=0,"",AVERAGE('LO 1:LO 20'!I51))</f>
        <v/>
      </c>
    </row>
    <row r="50" ht="22" customHeight="1">
      <c r="A50" s="9" t="n"/>
      <c r="B50" s="34" t="n"/>
      <c r="C50" s="31">
        <f>IF(SUM(C48:C49)=0,"",AVERAGE(C48:C49))</f>
        <v/>
      </c>
    </row>
    <row r="51" ht="22" customHeight="1">
      <c r="A51" s="9" t="n"/>
      <c r="B51" s="35" t="n"/>
      <c r="C51" s="46">
        <f>IF(C50="","",IF(C50&gt;=5.5,"Outstanding",IF(AND(C50&lt;5.5,C50&gt;=4.5),"Very Good",IF(AND(C50&lt;4.5,C50&gt;=3.5),"Good",IF(AND(C50&lt;3.5,C50&gt;=2.5),"Acceptable",IF(AND(C50&lt;2.5,C50&gt;=1.5),"Weak",IF(AND(C50&lt;1.5),"Very Weak")))))))</f>
        <v/>
      </c>
    </row>
    <row r="52" ht="25" customHeight="1"/>
    <row r="53" ht="73.5" customHeight="1">
      <c r="A53" s="1" t="inlineStr">
        <is>
          <t>Domain</t>
        </is>
      </c>
      <c r="B53" s="42" t="inlineStr">
        <is>
          <t>Elements</t>
        </is>
      </c>
      <c r="C53" s="2" t="inlineStr">
        <is>
          <t>Average</t>
        </is>
      </c>
    </row>
    <row r="54" ht="73.5" customHeight="1">
      <c r="A54" s="131" t="inlineStr">
        <is>
          <t>7. SOCIOEMOTIONAL SKILLS
 Autonomy</t>
        </is>
      </c>
      <c r="B54" s="4" t="inlineStr">
        <is>
          <t xml:space="preserve">7.1 The teacher provides students with choices </t>
        </is>
      </c>
      <c r="C54" s="31">
        <f>IF(SUM('LO 1:LO 20'!I56)=0,"",AVERAGE('LO 1:LO 20'!I56))</f>
        <v/>
      </c>
    </row>
    <row r="55" ht="73.5" customHeight="1">
      <c r="A55" s="199" t="n"/>
      <c r="B55" s="4" t="inlineStr">
        <is>
          <t xml:space="preserve">7.2 The teacher provides students with opportunities to take on roles in the classroom </t>
        </is>
      </c>
      <c r="C55" s="31">
        <f>IF(SUM('LO 1:LO 20'!I57)=0,"",AVERAGE('LO 1:LO 20'!I57))</f>
        <v/>
      </c>
    </row>
    <row r="56" ht="22" customHeight="1">
      <c r="A56" s="9" t="n"/>
      <c r="B56" s="34" t="n"/>
      <c r="C56" s="31">
        <f>IF(SUM(C54:C55)=0,"",AVERAGE(C54:C55))</f>
        <v/>
      </c>
    </row>
    <row r="57" ht="22" customHeight="1">
      <c r="A57" s="9" t="n"/>
      <c r="B57" s="35" t="n"/>
      <c r="C57" s="46">
        <f>IF(C56="","",IF(C56&gt;=5.5,"Outstanding",IF(AND(C56&lt;5.5,C56&gt;=4.5),"Very Good",IF(AND(C56&lt;4.5,C56&gt;=3.5),"Good",IF(AND(C56&lt;3.5,C56&gt;=2.5),"Acceptable",IF(AND(C56&lt;2.5,C56&gt;=1.5),"Weak",IF(AND(C56&lt;1.5),"Very Weak")))))))</f>
        <v/>
      </c>
    </row>
    <row r="58" ht="22" customHeight="1"/>
    <row r="59" ht="22" customHeight="1">
      <c r="A59" s="1" t="inlineStr">
        <is>
          <t>Domain</t>
        </is>
      </c>
      <c r="B59" s="42" t="inlineStr">
        <is>
          <t>Elements</t>
        </is>
      </c>
      <c r="C59" s="2" t="inlineStr">
        <is>
          <t>Average</t>
        </is>
      </c>
    </row>
    <row r="60" ht="80.5" customHeight="1">
      <c r="A60" s="131" t="inlineStr">
        <is>
          <t xml:space="preserve">8. SOCIOEMOTIONAL SKILLS
Perseverance </t>
        </is>
      </c>
      <c r="B60" s="4" t="inlineStr">
        <is>
          <t xml:space="preserve">8.1 The teacher acknowledges students’ efforts </t>
        </is>
      </c>
      <c r="C60" s="43">
        <f>IF(SUM('LO 1:LO 20'!I62)=0,"",AVERAGE('LO 1:LO 20'!I62))</f>
        <v/>
      </c>
    </row>
    <row r="61" ht="80.5" customHeight="1">
      <c r="A61" s="199" t="n"/>
      <c r="B61" s="4" t="inlineStr">
        <is>
          <t xml:space="preserve">8.2 The teacher has a positive attitude towards students’ challenges </t>
        </is>
      </c>
      <c r="C61" s="43">
        <f>IF(SUM('LO 1:LO 20'!I63)=0,"",AVERAGE('LO 1:LO 20'!I63))</f>
        <v/>
      </c>
    </row>
    <row r="62" ht="55" customHeight="1">
      <c r="A62" s="199" t="n"/>
      <c r="B62" s="4" t="inlineStr">
        <is>
          <t>8.3 The teacher encourages goal setting</t>
        </is>
      </c>
      <c r="C62" s="43">
        <f>IF(SUM('LO 1:LO 20'!I64)=0,"",AVERAGE('LO 1:LO 20'!I64))</f>
        <v/>
      </c>
    </row>
    <row r="63" ht="22" customHeight="1">
      <c r="A63" s="9" t="n"/>
      <c r="B63" s="34" t="n"/>
      <c r="C63" s="31">
        <f>IF(SUM(C60:C62)=0,"",AVERAGE(C60:C62))</f>
        <v/>
      </c>
    </row>
    <row r="64" ht="22" customHeight="1">
      <c r="A64" s="9" t="n"/>
      <c r="B64" s="35" t="n"/>
      <c r="C64" s="46">
        <f>IF(C63="","",IF(C63&gt;=5.5,"Outstanding",IF(AND(C63&lt;5.5,C63&gt;=4.5),"Very Good",IF(AND(C63&lt;4.5,C63&gt;=3.5),"Good",IF(AND(C63&lt;3.5,C63&gt;=2.5),"Acceptable",IF(AND(C63&lt;2.5,C63&gt;=1.5),"Weak",IF(AND(C63&lt;1.5),"Very Weak")))))))</f>
        <v/>
      </c>
    </row>
    <row r="65" ht="22" customHeight="1"/>
    <row r="66" ht="22" customHeight="1">
      <c r="A66" s="1" t="inlineStr">
        <is>
          <t>Domain</t>
        </is>
      </c>
      <c r="B66" s="42" t="inlineStr">
        <is>
          <t>Elements</t>
        </is>
      </c>
      <c r="C66" s="2" t="inlineStr">
        <is>
          <t>Average</t>
        </is>
      </c>
    </row>
    <row r="67" ht="130.5" customHeight="1">
      <c r="A67" s="200" t="inlineStr">
        <is>
          <t xml:space="preserve">9. SOCIOEMOTIONAL SKILLS
 Social And Collaborative Skills </t>
        </is>
      </c>
      <c r="B67" s="4" t="inlineStr">
        <is>
          <t xml:space="preserve">9.1 The teacher promotes students’ collaboration through peer interaction </t>
        </is>
      </c>
      <c r="C67" s="31">
        <f>IF(SUM('LO 1:LO 20'!I69)=0,"",AVERAGE('LO 1:LO 20'!I69))</f>
        <v/>
      </c>
    </row>
    <row r="68" ht="130.5" customHeight="1">
      <c r="A68" s="199" t="n"/>
      <c r="B68" s="4" t="inlineStr">
        <is>
          <t xml:space="preserve">9.2 The teacher promotes students’ interpersonal skills </t>
        </is>
      </c>
      <c r="C68" s="31">
        <f>IF(SUM('LO 1:LO 20'!I70)=0,"",AVERAGE('LO 1:LO 20'!I70))</f>
        <v/>
      </c>
    </row>
    <row r="69" ht="22" customHeight="1">
      <c r="A69" s="199" t="n"/>
      <c r="B69" s="34" t="n"/>
      <c r="C69" s="31">
        <f>IF(SUM(C67:C68)=0,"",AVERAGE(C67:C68))</f>
        <v/>
      </c>
    </row>
    <row r="70" ht="22" customHeight="1">
      <c r="A70" s="201" t="n"/>
      <c r="B70" s="35" t="n"/>
      <c r="C70" s="46">
        <f>IF(C69="","",IF(C69&gt;=5.5,"Outstanding",IF(AND(C69&lt;5.5,C69&gt;=4.5),"Very Good",IF(AND(C69&lt;4.5,C69&gt;=3.5),"Good",IF(AND(C69&lt;3.5,C69&gt;=2.5),"Acceptable",IF(AND(C69&lt;2.5,C69&gt;=1.5),"Weak",IF(AND(C69&lt;1.5),"Very Weak")))))))</f>
        <v/>
      </c>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0">
    <mergeCell ref="A1:C1"/>
    <mergeCell ref="A11:A15"/>
    <mergeCell ref="A54:A55"/>
    <mergeCell ref="A60:A62"/>
    <mergeCell ref="A67:A70"/>
    <mergeCell ref="A20:A22"/>
    <mergeCell ref="A27:A30"/>
    <mergeCell ref="A35:A37"/>
    <mergeCell ref="A42:A43"/>
    <mergeCell ref="A48:A49"/>
  </mergeCells>
  <conditionalFormatting sqref="A74">
    <cfRule type="cellIs" priority="837" operator="equal" dxfId="12">
      <formula>5</formula>
    </cfRule>
  </conditionalFormatting>
  <conditionalFormatting sqref="A76">
    <cfRule type="cellIs" priority="838" operator="equal" dxfId="14">
      <formula>3</formula>
    </cfRule>
  </conditionalFormatting>
  <conditionalFormatting sqref="B73:B78">
    <cfRule type="cellIs" priority="817" operator="equal" dxfId="8">
      <formula>6</formula>
    </cfRule>
    <cfRule type="cellIs" priority="815" operator="equal" dxfId="55">
      <formula>3</formula>
    </cfRule>
    <cfRule type="cellIs" priority="816" operator="equal" dxfId="12">
      <formula>5</formula>
    </cfRule>
    <cfRule type="cellIs" priority="836" operator="between" dxfId="3">
      <formula>0.001</formula>
      <formula>1.4999</formula>
    </cfRule>
    <cfRule type="cellIs" priority="835" operator="between" dxfId="0">
      <formula>1.5</formula>
      <formula>2.4999</formula>
    </cfRule>
    <cfRule type="cellIs" priority="834" operator="between" dxfId="1">
      <formula>2.5</formula>
      <formula>3.4999</formula>
    </cfRule>
    <cfRule type="cellIs" priority="833" operator="equal" dxfId="41">
      <formula>1</formula>
    </cfRule>
    <cfRule type="cellIs" priority="832" operator="equal" dxfId="12">
      <formula>2</formula>
    </cfRule>
    <cfRule type="cellIs" priority="831" operator="equal" dxfId="32">
      <formula>3</formula>
    </cfRule>
    <cfRule type="cellIs" priority="830" operator="equal" dxfId="33">
      <formula>3</formula>
    </cfRule>
    <cfRule type="cellIs" priority="829" operator="between" dxfId="34">
      <formula>3.5</formula>
      <formula>4</formula>
    </cfRule>
    <cfRule type="cellIs" priority="828" operator="equal" dxfId="35">
      <formula>0</formula>
    </cfRule>
    <cfRule type="cellIs" priority="827" operator="equal" dxfId="46">
      <formula>1</formula>
    </cfRule>
    <cfRule type="cellIs" priority="826" operator="equal" dxfId="9">
      <formula>1</formula>
    </cfRule>
    <cfRule type="cellIs" priority="825" operator="equal" dxfId="10">
      <formula>2</formula>
    </cfRule>
    <cfRule type="cellIs" priority="823" operator="equal" dxfId="8">
      <formula>3</formula>
    </cfRule>
    <cfRule type="cellIs" priority="822" operator="equal" dxfId="3">
      <formula>1</formula>
    </cfRule>
    <cfRule type="cellIs" priority="821" operator="equal" dxfId="49">
      <formula>1</formula>
    </cfRule>
    <cfRule type="cellIs" priority="820" operator="equal" dxfId="15">
      <formula>2</formula>
    </cfRule>
    <cfRule type="cellIs" priority="819" operator="equal" dxfId="41">
      <formula>3</formula>
    </cfRule>
    <cfRule type="cellIs" priority="818" operator="equal" dxfId="13">
      <formula>4</formula>
    </cfRule>
  </conditionalFormatting>
  <conditionalFormatting sqref="C11:C16">
    <cfRule type="cellIs" priority="498" operator="between" dxfId="31">
      <formula>4.5</formula>
      <formula>5.4999999999</formula>
    </cfRule>
    <cfRule type="cellIs" priority="518" operator="between" dxfId="10">
      <formula>1.5</formula>
      <formula>2.49999999</formula>
    </cfRule>
    <cfRule type="cellIs" priority="505" operator="between" dxfId="15">
      <formula>1.5</formula>
      <formula>2.499999999999</formula>
    </cfRule>
    <cfRule type="cellIs" priority="541" operator="between" dxfId="3">
      <formula>0.001</formula>
      <formula>1.4999</formula>
    </cfRule>
    <cfRule type="cellIs" priority="540" operator="between" dxfId="0">
      <formula>1.5</formula>
      <formula>2.4999</formula>
    </cfRule>
    <cfRule type="cellIs" priority="539" operator="between" dxfId="1">
      <formula>2.5</formula>
      <formula>3.4999</formula>
    </cfRule>
    <cfRule type="cellIs" priority="538" operator="equal" dxfId="41">
      <formula>1</formula>
    </cfRule>
    <cfRule type="cellIs" priority="537" operator="equal" dxfId="12">
      <formula>2</formula>
    </cfRule>
    <cfRule type="cellIs" priority="536" operator="equal" dxfId="32">
      <formula>3</formula>
    </cfRule>
    <cfRule type="cellIs" priority="535" operator="equal" dxfId="33">
      <formula>3</formula>
    </cfRule>
    <cfRule type="cellIs" priority="534" operator="between" dxfId="34">
      <formula>3.5</formula>
      <formula>4</formula>
    </cfRule>
    <cfRule type="cellIs" priority="533" operator="equal" dxfId="35">
      <formula>0</formula>
    </cfRule>
    <cfRule type="cellIs" priority="532" operator="equal" dxfId="46">
      <formula>1</formula>
    </cfRule>
    <cfRule type="cellIs" priority="531" operator="equal" dxfId="9">
      <formula>1</formula>
    </cfRule>
    <cfRule type="cellIs" priority="530" operator="equal" dxfId="10">
      <formula>2</formula>
    </cfRule>
    <cfRule type="cellIs" priority="529" operator="equal" dxfId="8">
      <formula>3</formula>
    </cfRule>
    <cfRule type="cellIs" priority="500" operator="between" dxfId="14">
      <formula>2.5</formula>
      <formula>3.49999999999</formula>
    </cfRule>
    <cfRule type="cellIs" priority="501" operator="between" dxfId="8">
      <formula>5.5</formula>
      <formula>6</formula>
    </cfRule>
    <cfRule type="cellIs" priority="502" operator="between" dxfId="12">
      <formula>4.5</formula>
      <formula>4.49999999999</formula>
    </cfRule>
    <cfRule type="cellIs" priority="503" operator="between" dxfId="26">
      <formula>3.5</formula>
      <formula>4.499999999999</formula>
    </cfRule>
    <cfRule type="cellIs" priority="504" operator="between" dxfId="14">
      <formula>2.5</formula>
      <formula>3.49999999999999</formula>
    </cfRule>
    <cfRule type="cellIs" priority="506" operator="between" dxfId="16">
      <formula>0.000001</formula>
      <formula>1.49999999999999</formula>
    </cfRule>
    <cfRule type="cellIs" priority="499" operator="between" dxfId="30">
      <formula>2.5</formula>
      <formula>3.49999999999</formula>
    </cfRule>
    <cfRule type="cellIs" priority="513" operator="between" dxfId="8">
      <formula>2.5</formula>
      <formula>3</formula>
    </cfRule>
    <cfRule type="cellIs" priority="520" operator="between" dxfId="18">
      <formula>2.5</formula>
      <formula>3</formula>
    </cfRule>
    <cfRule type="cellIs" priority="519" operator="between" dxfId="19">
      <formula>2.5</formula>
      <formula>3</formula>
    </cfRule>
    <cfRule type="cellIs" priority="517" operator="between" dxfId="9">
      <formula>1</formula>
      <formula>1.49999999</formula>
    </cfRule>
  </conditionalFormatting>
  <conditionalFormatting sqref="C17">
    <cfRule type="beginsWith" priority="522" operator="beginsWith" dxfId="0" text="Not evident">
      <formula>LEFT(C17,LEN("Not evident"))="Not evident"</formula>
    </cfRule>
    <cfRule type="containsText" priority="516" operator="containsText" dxfId="8" text="Fully Evident">
      <formula>NOT(ISERROR(SEARCH("Fully Evident",C17)))</formula>
    </cfRule>
    <cfRule type="containsText" priority="515" operator="containsText" dxfId="9" text="Not Evident">
      <formula>NOT(ISERROR(SEARCH("Not Evident",C17)))</formula>
    </cfRule>
    <cfRule type="containsText" priority="514" operator="containsText" dxfId="10" text="Partially Evident">
      <formula>NOT(ISERROR(SEARCH("Partially Evident",C17)))</formula>
    </cfRule>
    <cfRule type="beginsWith" priority="521" operator="beginsWith" dxfId="3" text="Not evident">
      <formula>LEFT(C17,LEN("Not evident"))="Not evident"</formula>
    </cfRule>
    <cfRule type="containsText" priority="512" operator="containsText" dxfId="8" text="Outstanding">
      <formula>NOT(ISERROR(SEARCH("Outstanding",C17)))</formula>
    </cfRule>
    <cfRule type="containsText" priority="511" operator="containsText" dxfId="12" text="Very Good">
      <formula>NOT(ISERROR(SEARCH("Very Good",C17)))</formula>
    </cfRule>
    <cfRule type="containsText" priority="510" operator="containsText" dxfId="13" text="Good">
      <formula>NOT(ISERROR(SEARCH("Good",C17)))</formula>
    </cfRule>
    <cfRule type="containsText" priority="509" operator="containsText" dxfId="14" text="Acceptable">
      <formula>NOT(ISERROR(SEARCH("Acceptable",C17)))</formula>
    </cfRule>
    <cfRule type="containsText" priority="508" operator="containsText" dxfId="15" text="Weak">
      <formula>NOT(ISERROR(SEARCH("Weak",C17)))</formula>
    </cfRule>
    <cfRule type="beginsWith" priority="523" operator="beginsWith" dxfId="1" text="Evident">
      <formula>LEFT(C17,LEN("Evident"))="Evident"</formula>
    </cfRule>
    <cfRule type="containsText" priority="524" operator="containsText" dxfId="0" text="Partially evident">
      <formula>NOT(ISERROR(SEARCH("Partially evident",C17)))</formula>
    </cfRule>
    <cfRule type="containsText" priority="525" operator="containsText" dxfId="3" text="Below Expectations">
      <formula>NOT(ISERROR(SEARCH("Below Expectations",C17)))</formula>
    </cfRule>
    <cfRule type="containsText" priority="526" operator="containsText" dxfId="2" text="Exceeds Expectations">
      <formula>NOT(ISERROR(SEARCH("Exceeds Expectations",C17)))</formula>
    </cfRule>
    <cfRule type="containsText" priority="527" operator="containsText" dxfId="1" text="Meets Expectations">
      <formula>NOT(ISERROR(SEARCH("Meets Expectations",C17)))</formula>
    </cfRule>
    <cfRule type="containsText" priority="528" operator="containsText" dxfId="0" text="Approaching Expectations">
      <formula>NOT(ISERROR(SEARCH("Approaching Expectations",C17)))</formula>
    </cfRule>
    <cfRule type="containsText" priority="507" operator="containsText" dxfId="16" text="Very Weak">
      <formula>NOT(ISERROR(SEARCH("Very Weak",C17)))</formula>
    </cfRule>
  </conditionalFormatting>
  <conditionalFormatting sqref="C20:C23">
    <cfRule type="cellIs" priority="178" operator="equal" dxfId="10">
      <formula>2</formula>
    </cfRule>
    <cfRule type="cellIs" priority="181" operator="equal" dxfId="35">
      <formula>0</formula>
    </cfRule>
    <cfRule type="cellIs" priority="164" operator="between" dxfId="30">
      <formula>2.5</formula>
      <formula>3.49999999999</formula>
    </cfRule>
    <cfRule type="cellIs" priority="165" operator="between" dxfId="14">
      <formula>2.5</formula>
      <formula>3.49999999999</formula>
    </cfRule>
    <cfRule type="cellIs" priority="166" operator="between" dxfId="8">
      <formula>5.5</formula>
      <formula>6</formula>
    </cfRule>
    <cfRule type="cellIs" priority="167" operator="between" dxfId="12">
      <formula>4.5</formula>
      <formula>4.49999999999</formula>
    </cfRule>
    <cfRule type="cellIs" priority="168" operator="between" dxfId="26">
      <formula>3.5</formula>
      <formula>4.499999999999</formula>
    </cfRule>
    <cfRule type="cellIs" priority="169" operator="between" dxfId="14">
      <formula>2.5</formula>
      <formula>3.49999999999999</formula>
    </cfRule>
    <cfRule type="cellIs" priority="170" operator="between" dxfId="15">
      <formula>1.5</formula>
      <formula>2.499999999999</formula>
    </cfRule>
    <cfRule type="cellIs" priority="171" operator="between" dxfId="16">
      <formula>0.000001</formula>
      <formula>1.49999999999999</formula>
    </cfRule>
    <cfRule type="cellIs" priority="172" operator="between" dxfId="8">
      <formula>2.5</formula>
      <formula>3</formula>
    </cfRule>
    <cfRule type="cellIs" priority="173" operator="between" dxfId="9">
      <formula>1</formula>
      <formula>1.49999999</formula>
    </cfRule>
    <cfRule type="cellIs" priority="174" operator="between" dxfId="10">
      <formula>1.5</formula>
      <formula>2.49999999</formula>
    </cfRule>
    <cfRule type="cellIs" priority="175" operator="between" dxfId="19">
      <formula>2.5</formula>
      <formula>3</formula>
    </cfRule>
    <cfRule type="cellIs" priority="176" operator="between" dxfId="18">
      <formula>2.5</formula>
      <formula>3</formula>
    </cfRule>
    <cfRule type="cellIs" priority="177" operator="equal" dxfId="8">
      <formula>3</formula>
    </cfRule>
    <cfRule type="cellIs" priority="179" operator="equal" dxfId="9">
      <formula>1</formula>
    </cfRule>
    <cfRule type="cellIs" priority="180" operator="equal" dxfId="46">
      <formula>1</formula>
    </cfRule>
    <cfRule type="cellIs" priority="189" operator="between" dxfId="3">
      <formula>0.001</formula>
      <formula>1.4999</formula>
    </cfRule>
    <cfRule type="cellIs" priority="188" operator="between" dxfId="0">
      <formula>1.5</formula>
      <formula>2.4999</formula>
    </cfRule>
    <cfRule type="cellIs" priority="187" operator="between" dxfId="1">
      <formula>2.5</formula>
      <formula>3.4999</formula>
    </cfRule>
    <cfRule type="cellIs" priority="186" operator="equal" dxfId="41">
      <formula>1</formula>
    </cfRule>
    <cfRule type="cellIs" priority="185" operator="equal" dxfId="12">
      <formula>2</formula>
    </cfRule>
    <cfRule type="cellIs" priority="184" operator="equal" dxfId="32">
      <formula>3</formula>
    </cfRule>
    <cfRule type="cellIs" priority="183" operator="equal" dxfId="33">
      <formula>3</formula>
    </cfRule>
    <cfRule type="cellIs" priority="182" operator="between" dxfId="34">
      <formula>3.5</formula>
      <formula>4</formula>
    </cfRule>
    <cfRule type="cellIs" priority="163" operator="between" dxfId="31">
      <formula>4.5</formula>
      <formula>5.4999999999</formula>
    </cfRule>
  </conditionalFormatting>
  <conditionalFormatting sqref="C24">
    <cfRule type="containsText" priority="572" operator="containsText" dxfId="0" text="Approaching Expectations">
      <formula>NOT(ISERROR(SEARCH("Approaching Expectations",C24)))</formula>
    </cfRule>
    <cfRule type="containsText" priority="571" operator="containsText" dxfId="1" text="Meets Expectations">
      <formula>NOT(ISERROR(SEARCH("Meets Expectations",C24)))</formula>
    </cfRule>
    <cfRule type="containsText" priority="570" operator="containsText" dxfId="2" text="Exceeds Expectations">
      <formula>NOT(ISERROR(SEARCH("Exceeds Expectations",C24)))</formula>
    </cfRule>
    <cfRule type="containsText" priority="569" operator="containsText" dxfId="3" text="Below Expectations">
      <formula>NOT(ISERROR(SEARCH("Below Expectations",C24)))</formula>
    </cfRule>
    <cfRule type="containsText" priority="568" operator="containsText" dxfId="0" text="Partially evident">
      <formula>NOT(ISERROR(SEARCH("Partially evident",C24)))</formula>
    </cfRule>
    <cfRule type="beginsWith" priority="567" operator="beginsWith" dxfId="1" text="Evident">
      <formula>LEFT(C24,LEN("Evident"))="Evident"</formula>
    </cfRule>
    <cfRule type="beginsWith" priority="566" operator="beginsWith" dxfId="0" text="Not evident">
      <formula>LEFT(C24,LEN("Not evident"))="Not evident"</formula>
    </cfRule>
    <cfRule type="beginsWith" priority="565" operator="beginsWith" dxfId="3" text="Not evident">
      <formula>LEFT(C24,LEN("Not evident"))="Not evident"</formula>
    </cfRule>
    <cfRule type="containsText" priority="560" operator="containsText" dxfId="8" text="Fully Evident">
      <formula>NOT(ISERROR(SEARCH("Fully Evident",C24)))</formula>
    </cfRule>
    <cfRule type="containsText" priority="559" operator="containsText" dxfId="9" text="Not Evident">
      <formula>NOT(ISERROR(SEARCH("Not Evident",C24)))</formula>
    </cfRule>
    <cfRule type="containsText" priority="558" operator="containsText" dxfId="10" text="Partially Evident">
      <formula>NOT(ISERROR(SEARCH("Partially Evident",C24)))</formula>
    </cfRule>
    <cfRule type="containsText" priority="556" operator="containsText" dxfId="8" text="Outstanding">
      <formula>NOT(ISERROR(SEARCH("Outstanding",C24)))</formula>
    </cfRule>
    <cfRule type="containsText" priority="555" operator="containsText" dxfId="12" text="Very Good">
      <formula>NOT(ISERROR(SEARCH("Very Good",C24)))</formula>
    </cfRule>
    <cfRule type="containsText" priority="554" operator="containsText" dxfId="13" text="Good">
      <formula>NOT(ISERROR(SEARCH("Good",C24)))</formula>
    </cfRule>
    <cfRule type="containsText" priority="553" operator="containsText" dxfId="14" text="Acceptable">
      <formula>NOT(ISERROR(SEARCH("Acceptable",C24)))</formula>
    </cfRule>
    <cfRule type="containsText" priority="552" operator="containsText" dxfId="15" text="Weak">
      <formula>NOT(ISERROR(SEARCH("Weak",C24)))</formula>
    </cfRule>
    <cfRule type="containsText" priority="551" operator="containsText" dxfId="16" text="Very Weak">
      <formula>NOT(ISERROR(SEARCH("Very Weak",C24)))</formula>
    </cfRule>
  </conditionalFormatting>
  <conditionalFormatting sqref="C27:C31">
    <cfRule type="cellIs" priority="156" operator="equal" dxfId="33">
      <formula>3</formula>
    </cfRule>
    <cfRule type="cellIs" priority="138" operator="between" dxfId="14">
      <formula>2.5</formula>
      <formula>3.49999999999</formula>
    </cfRule>
    <cfRule type="cellIs" priority="162" operator="between" dxfId="3">
      <formula>0.001</formula>
      <formula>1.4999</formula>
    </cfRule>
    <cfRule type="cellIs" priority="161" operator="between" dxfId="0">
      <formula>1.5</formula>
      <formula>2.4999</formula>
    </cfRule>
    <cfRule type="cellIs" priority="160" operator="between" dxfId="1">
      <formula>2.5</formula>
      <formula>3.4999</formula>
    </cfRule>
    <cfRule type="cellIs" priority="159" operator="equal" dxfId="41">
      <formula>1</formula>
    </cfRule>
    <cfRule type="cellIs" priority="158" operator="equal" dxfId="12">
      <formula>2</formula>
    </cfRule>
    <cfRule type="cellIs" priority="157" operator="equal" dxfId="32">
      <formula>3</formula>
    </cfRule>
    <cfRule type="cellIs" priority="155" operator="between" dxfId="34">
      <formula>3.5</formula>
      <formula>4</formula>
    </cfRule>
    <cfRule type="cellIs" priority="154" operator="equal" dxfId="35">
      <formula>0</formula>
    </cfRule>
    <cfRule type="cellIs" priority="153" operator="equal" dxfId="46">
      <formula>1</formula>
    </cfRule>
    <cfRule type="cellIs" priority="152" operator="equal" dxfId="9">
      <formula>1</formula>
    </cfRule>
    <cfRule type="cellIs" priority="151" operator="equal" dxfId="10">
      <formula>2</formula>
    </cfRule>
    <cfRule type="cellIs" priority="150" operator="equal" dxfId="8">
      <formula>3</formula>
    </cfRule>
    <cfRule type="cellIs" priority="149" operator="between" dxfId="18">
      <formula>2.5</formula>
      <formula>3</formula>
    </cfRule>
    <cfRule type="cellIs" priority="148" operator="between" dxfId="19">
      <formula>2.5</formula>
      <formula>3</formula>
    </cfRule>
    <cfRule type="cellIs" priority="147" operator="between" dxfId="10">
      <formula>1.5</formula>
      <formula>2.49999999</formula>
    </cfRule>
    <cfRule type="cellIs" priority="146" operator="between" dxfId="9">
      <formula>1</formula>
      <formula>1.49999999</formula>
    </cfRule>
    <cfRule type="cellIs" priority="145" operator="between" dxfId="8">
      <formula>2.5</formula>
      <formula>3</formula>
    </cfRule>
    <cfRule type="cellIs" priority="144" operator="between" dxfId="16">
      <formula>0.000001</formula>
      <formula>1.49999999999999</formula>
    </cfRule>
    <cfRule type="cellIs" priority="143" operator="between" dxfId="15">
      <formula>1.5</formula>
      <formula>2.499999999999</formula>
    </cfRule>
    <cfRule type="cellIs" priority="142" operator="between" dxfId="14">
      <formula>2.5</formula>
      <formula>3.49999999999999</formula>
    </cfRule>
    <cfRule type="cellIs" priority="141" operator="between" dxfId="26">
      <formula>3.5</formula>
      <formula>4.499999999999</formula>
    </cfRule>
    <cfRule type="cellIs" priority="140" operator="between" dxfId="12">
      <formula>4.5</formula>
      <formula>4.49999999999</formula>
    </cfRule>
    <cfRule type="cellIs" priority="136" operator="between" dxfId="31">
      <formula>4.5</formula>
      <formula>5.4999999999</formula>
    </cfRule>
    <cfRule type="cellIs" priority="137" operator="between" dxfId="30">
      <formula>2.5</formula>
      <formula>3.49999999999</formula>
    </cfRule>
    <cfRule type="cellIs" priority="139" operator="between" dxfId="8">
      <formula>5.5</formula>
      <formula>6</formula>
    </cfRule>
  </conditionalFormatting>
  <conditionalFormatting sqref="C32">
    <cfRule type="beginsWith" priority="609" operator="beginsWith" dxfId="3" text="Not evident">
      <formula>LEFT(C32,LEN("Not evident"))="Not evident"</formula>
    </cfRule>
    <cfRule type="containsText" priority="604" operator="containsText" dxfId="8" text="Fully Evident">
      <formula>NOT(ISERROR(SEARCH("Fully Evident",C32)))</formula>
    </cfRule>
    <cfRule type="containsText" priority="603" operator="containsText" dxfId="9" text="Not Evident">
      <formula>NOT(ISERROR(SEARCH("Not Evident",C32)))</formula>
    </cfRule>
    <cfRule type="containsText" priority="602" operator="containsText" dxfId="10" text="Partially Evident">
      <formula>NOT(ISERROR(SEARCH("Partially Evident",C32)))</formula>
    </cfRule>
    <cfRule type="containsText" priority="600" operator="containsText" dxfId="8" text="Outstanding">
      <formula>NOT(ISERROR(SEARCH("Outstanding",C32)))</formula>
    </cfRule>
    <cfRule type="beginsWith" priority="610" operator="beginsWith" dxfId="0" text="Not evident">
      <formula>LEFT(C32,LEN("Not evident"))="Not evident"</formula>
    </cfRule>
    <cfRule type="containsText" priority="599" operator="containsText" dxfId="12" text="Very Good">
      <formula>NOT(ISERROR(SEARCH("Very Good",C32)))</formula>
    </cfRule>
    <cfRule type="containsText" priority="598" operator="containsText" dxfId="13" text="Good">
      <formula>NOT(ISERROR(SEARCH("Good",C32)))</formula>
    </cfRule>
    <cfRule type="containsText" priority="597" operator="containsText" dxfId="14" text="Acceptable">
      <formula>NOT(ISERROR(SEARCH("Acceptable",C32)))</formula>
    </cfRule>
    <cfRule type="containsText" priority="596" operator="containsText" dxfId="15" text="Weak">
      <formula>NOT(ISERROR(SEARCH("Weak",C32)))</formula>
    </cfRule>
    <cfRule type="containsText" priority="595" operator="containsText" dxfId="16" text="Very Weak">
      <formula>NOT(ISERROR(SEARCH("Very Weak",C32)))</formula>
    </cfRule>
    <cfRule type="beginsWith" priority="611" operator="beginsWith" dxfId="1" text="Evident">
      <formula>LEFT(C32,LEN("Evident"))="Evident"</formula>
    </cfRule>
    <cfRule type="containsText" priority="612" operator="containsText" dxfId="0" text="Partially evident">
      <formula>NOT(ISERROR(SEARCH("Partially evident",C32)))</formula>
    </cfRule>
    <cfRule type="containsText" priority="613" operator="containsText" dxfId="3" text="Below Expectations">
      <formula>NOT(ISERROR(SEARCH("Below Expectations",C32)))</formula>
    </cfRule>
    <cfRule type="containsText" priority="614" operator="containsText" dxfId="2" text="Exceeds Expectations">
      <formula>NOT(ISERROR(SEARCH("Exceeds Expectations",C32)))</formula>
    </cfRule>
    <cfRule type="containsText" priority="615" operator="containsText" dxfId="1" text="Meets Expectations">
      <formula>NOT(ISERROR(SEARCH("Meets Expectations",C32)))</formula>
    </cfRule>
    <cfRule type="containsText" priority="616" operator="containsText" dxfId="0" text="Approaching Expectations">
      <formula>NOT(ISERROR(SEARCH("Approaching Expectations",C32)))</formula>
    </cfRule>
  </conditionalFormatting>
  <conditionalFormatting sqref="C35:C38">
    <cfRule type="cellIs" priority="115" operator="between" dxfId="14">
      <formula>2.5</formula>
      <formula>3.49999999999999</formula>
    </cfRule>
    <cfRule type="cellIs" priority="135" operator="between" dxfId="3">
      <formula>0.001</formula>
      <formula>1.4999</formula>
    </cfRule>
    <cfRule type="cellIs" priority="118" operator="between" dxfId="8">
      <formula>2.5</formula>
      <formula>3</formula>
    </cfRule>
    <cfRule type="cellIs" priority="117" operator="between" dxfId="16">
      <formula>0.000001</formula>
      <formula>1.49999999999999</formula>
    </cfRule>
    <cfRule type="cellIs" priority="116" operator="between" dxfId="15">
      <formula>1.5</formula>
      <formula>2.499999999999</formula>
    </cfRule>
    <cfRule type="cellIs" priority="112" operator="between" dxfId="8">
      <formula>5.5</formula>
      <formula>6</formula>
    </cfRule>
    <cfRule type="cellIs" priority="114" operator="between" dxfId="26">
      <formula>3.5</formula>
      <formula>4.499999999999</formula>
    </cfRule>
    <cfRule type="cellIs" priority="111" operator="between" dxfId="14">
      <formula>2.5</formula>
      <formula>3.49999999999</formula>
    </cfRule>
    <cfRule type="cellIs" priority="110" operator="between" dxfId="30">
      <formula>2.5</formula>
      <formula>3.49999999999</formula>
    </cfRule>
    <cfRule type="cellIs" priority="109" operator="between" dxfId="31">
      <formula>4.5</formula>
      <formula>5.4999999999</formula>
    </cfRule>
    <cfRule type="cellIs" priority="120" operator="between" dxfId="10">
      <formula>1.5</formula>
      <formula>2.49999999</formula>
    </cfRule>
    <cfRule type="cellIs" priority="121" operator="between" dxfId="19">
      <formula>2.5</formula>
      <formula>3</formula>
    </cfRule>
    <cfRule type="cellIs" priority="122" operator="between" dxfId="18">
      <formula>2.5</formula>
      <formula>3</formula>
    </cfRule>
    <cfRule type="cellIs" priority="123" operator="equal" dxfId="8">
      <formula>3</formula>
    </cfRule>
    <cfRule type="cellIs" priority="124" operator="equal" dxfId="10">
      <formula>2</formula>
    </cfRule>
    <cfRule type="cellIs" priority="125" operator="equal" dxfId="9">
      <formula>1</formula>
    </cfRule>
    <cfRule type="cellIs" priority="126" operator="equal" dxfId="46">
      <formula>1</formula>
    </cfRule>
    <cfRule type="cellIs" priority="127" operator="equal" dxfId="35">
      <formula>0</formula>
    </cfRule>
    <cfRule type="cellIs" priority="128" operator="between" dxfId="34">
      <formula>3.5</formula>
      <formula>4</formula>
    </cfRule>
    <cfRule type="cellIs" priority="129" operator="equal" dxfId="33">
      <formula>3</formula>
    </cfRule>
    <cfRule type="cellIs" priority="130" operator="equal" dxfId="32">
      <formula>3</formula>
    </cfRule>
    <cfRule type="cellIs" priority="131" operator="equal" dxfId="12">
      <formula>2</formula>
    </cfRule>
    <cfRule type="cellIs" priority="113" operator="between" dxfId="12">
      <formula>4.5</formula>
      <formula>4.49999999999</formula>
    </cfRule>
    <cfRule type="cellIs" priority="132" operator="equal" dxfId="41">
      <formula>1</formula>
    </cfRule>
    <cfRule type="cellIs" priority="133" operator="between" dxfId="1">
      <formula>2.5</formula>
      <formula>3.4999</formula>
    </cfRule>
    <cfRule type="cellIs" priority="134" operator="between" dxfId="0">
      <formula>1.5</formula>
      <formula>2.4999</formula>
    </cfRule>
    <cfRule type="cellIs" priority="119" operator="between" dxfId="9">
      <formula>1</formula>
      <formula>1.49999999</formula>
    </cfRule>
  </conditionalFormatting>
  <conditionalFormatting sqref="C39">
    <cfRule type="containsText" priority="640" operator="containsText" dxfId="15" text="Weak">
      <formula>NOT(ISERROR(SEARCH("Weak",C39)))</formula>
    </cfRule>
    <cfRule type="beginsWith" priority="654" operator="beginsWith" dxfId="0" text="Not evident">
      <formula>LEFT(C39,LEN("Not evident"))="Not evident"</formula>
    </cfRule>
    <cfRule type="beginsWith" priority="655" operator="beginsWith" dxfId="1" text="Evident">
      <formula>LEFT(C39,LEN("Evident"))="Evident"</formula>
    </cfRule>
    <cfRule type="containsText" priority="656" operator="containsText" dxfId="0" text="Partially evident">
      <formula>NOT(ISERROR(SEARCH("Partially evident",C39)))</formula>
    </cfRule>
    <cfRule type="containsText" priority="657" operator="containsText" dxfId="3" text="Below Expectations">
      <formula>NOT(ISERROR(SEARCH("Below Expectations",C39)))</formula>
    </cfRule>
    <cfRule type="containsText" priority="658" operator="containsText" dxfId="2" text="Exceeds Expectations">
      <formula>NOT(ISERROR(SEARCH("Exceeds Expectations",C39)))</formula>
    </cfRule>
    <cfRule type="containsText" priority="659" operator="containsText" dxfId="1" text="Meets Expectations">
      <formula>NOT(ISERROR(SEARCH("Meets Expectations",C39)))</formula>
    </cfRule>
    <cfRule type="beginsWith" priority="653" operator="beginsWith" dxfId="3" text="Not evident">
      <formula>LEFT(C39,LEN("Not evident"))="Not evident"</formula>
    </cfRule>
    <cfRule type="containsText" priority="660" operator="containsText" dxfId="0" text="Approaching Expectations">
      <formula>NOT(ISERROR(SEARCH("Approaching Expectations",C39)))</formula>
    </cfRule>
    <cfRule type="containsText" priority="639" operator="containsText" dxfId="16" text="Very Weak">
      <formula>NOT(ISERROR(SEARCH("Very Weak",C39)))</formula>
    </cfRule>
    <cfRule type="containsText" priority="648" operator="containsText" dxfId="8" text="Fully Evident">
      <formula>NOT(ISERROR(SEARCH("Fully Evident",C39)))</formula>
    </cfRule>
    <cfRule type="containsText" priority="647" operator="containsText" dxfId="9" text="Not Evident">
      <formula>NOT(ISERROR(SEARCH("Not Evident",C39)))</formula>
    </cfRule>
    <cfRule type="containsText" priority="646" operator="containsText" dxfId="10" text="Partially Evident">
      <formula>NOT(ISERROR(SEARCH("Partially Evident",C39)))</formula>
    </cfRule>
    <cfRule type="containsText" priority="644" operator="containsText" dxfId="8" text="Outstanding">
      <formula>NOT(ISERROR(SEARCH("Outstanding",C39)))</formula>
    </cfRule>
    <cfRule type="containsText" priority="643" operator="containsText" dxfId="12" text="Very Good">
      <formula>NOT(ISERROR(SEARCH("Very Good",C39)))</formula>
    </cfRule>
    <cfRule type="containsText" priority="642" operator="containsText" dxfId="13" text="Good">
      <formula>NOT(ISERROR(SEARCH("Good",C39)))</formula>
    </cfRule>
    <cfRule type="containsText" priority="641" operator="containsText" dxfId="14" text="Acceptable">
      <formula>NOT(ISERROR(SEARCH("Acceptable",C39)))</formula>
    </cfRule>
  </conditionalFormatting>
  <conditionalFormatting sqref="C42:C44">
    <cfRule type="cellIs" priority="97" operator="equal" dxfId="10">
      <formula>2</formula>
    </cfRule>
    <cfRule type="cellIs" priority="102" operator="equal" dxfId="33">
      <formula>3</formula>
    </cfRule>
    <cfRule type="cellIs" priority="108" operator="between" dxfId="3">
      <formula>0.001</formula>
      <formula>1.4999</formula>
    </cfRule>
    <cfRule type="cellIs" priority="86" operator="between" dxfId="12">
      <formula>4.5</formula>
      <formula>4.49999999999</formula>
    </cfRule>
    <cfRule type="cellIs" priority="87" operator="between" dxfId="26">
      <formula>3.5</formula>
      <formula>4.499999999999</formula>
    </cfRule>
    <cfRule type="cellIs" priority="88" operator="between" dxfId="14">
      <formula>2.5</formula>
      <formula>3.49999999999999</formula>
    </cfRule>
    <cfRule type="cellIs" priority="107" operator="between" dxfId="0">
      <formula>1.5</formula>
      <formula>2.4999</formula>
    </cfRule>
    <cfRule type="cellIs" priority="106" operator="between" dxfId="1">
      <formula>2.5</formula>
      <formula>3.4999</formula>
    </cfRule>
    <cfRule type="cellIs" priority="105" operator="equal" dxfId="41">
      <formula>1</formula>
    </cfRule>
    <cfRule type="cellIs" priority="104" operator="equal" dxfId="12">
      <formula>2</formula>
    </cfRule>
    <cfRule type="cellIs" priority="103" operator="equal" dxfId="32">
      <formula>3</formula>
    </cfRule>
    <cfRule type="cellIs" priority="89" operator="between" dxfId="15">
      <formula>1.5</formula>
      <formula>2.499999999999</formula>
    </cfRule>
    <cfRule type="cellIs" priority="82" operator="between" dxfId="31">
      <formula>4.5</formula>
      <formula>5.4999999999</formula>
    </cfRule>
    <cfRule type="cellIs" priority="90" operator="between" dxfId="16">
      <formula>0.000001</formula>
      <formula>1.49999999999999</formula>
    </cfRule>
    <cfRule type="cellIs" priority="91" operator="between" dxfId="8">
      <formula>2.5</formula>
      <formula>3</formula>
    </cfRule>
    <cfRule type="cellIs" priority="92" operator="between" dxfId="9">
      <formula>1</formula>
      <formula>1.49999999</formula>
    </cfRule>
    <cfRule type="cellIs" priority="93" operator="between" dxfId="10">
      <formula>1.5</formula>
      <formula>2.49999999</formula>
    </cfRule>
    <cfRule type="cellIs" priority="94" operator="between" dxfId="19">
      <formula>2.5</formula>
      <formula>3</formula>
    </cfRule>
    <cfRule type="cellIs" priority="95" operator="between" dxfId="18">
      <formula>2.5</formula>
      <formula>3</formula>
    </cfRule>
    <cfRule type="cellIs" priority="96" operator="equal" dxfId="8">
      <formula>3</formula>
    </cfRule>
    <cfRule type="cellIs" priority="83" operator="between" dxfId="30">
      <formula>2.5</formula>
      <formula>3.49999999999</formula>
    </cfRule>
    <cfRule type="cellIs" priority="98" operator="equal" dxfId="9">
      <formula>1</formula>
    </cfRule>
    <cfRule type="cellIs" priority="84" operator="between" dxfId="14">
      <formula>2.5</formula>
      <formula>3.49999999999</formula>
    </cfRule>
    <cfRule type="cellIs" priority="99" operator="equal" dxfId="46">
      <formula>1</formula>
    </cfRule>
    <cfRule type="cellIs" priority="100" operator="equal" dxfId="35">
      <formula>0</formula>
    </cfRule>
    <cfRule type="cellIs" priority="101" operator="between" dxfId="34">
      <formula>3.5</formula>
      <formula>4</formula>
    </cfRule>
    <cfRule type="cellIs" priority="85" operator="between" dxfId="8">
      <formula>5.5</formula>
      <formula>6</formula>
    </cfRule>
  </conditionalFormatting>
  <conditionalFormatting sqref="C45">
    <cfRule type="containsText" priority="691" operator="containsText" dxfId="9" text="Not Evident">
      <formula>NOT(ISERROR(SEARCH("Not Evident",C45)))</formula>
    </cfRule>
    <cfRule type="beginsWith" priority="697" operator="beginsWith" dxfId="3" text="Not evident">
      <formula>LEFT(C45,LEN("Not evident"))="Not evident"</formula>
    </cfRule>
    <cfRule type="beginsWith" priority="698" operator="beginsWith" dxfId="0" text="Not evident">
      <formula>LEFT(C45,LEN("Not evident"))="Not evident"</formula>
    </cfRule>
    <cfRule type="beginsWith" priority="699" operator="beginsWith" dxfId="1" text="Evident">
      <formula>LEFT(C45,LEN("Evident"))="Evident"</formula>
    </cfRule>
    <cfRule type="containsText" priority="700" operator="containsText" dxfId="0" text="Partially evident">
      <formula>NOT(ISERROR(SEARCH("Partially evident",C45)))</formula>
    </cfRule>
    <cfRule type="containsText" priority="701" operator="containsText" dxfId="3" text="Below Expectations">
      <formula>NOT(ISERROR(SEARCH("Below Expectations",C45)))</formula>
    </cfRule>
    <cfRule type="containsText" priority="702" operator="containsText" dxfId="2" text="Exceeds Expectations">
      <formula>NOT(ISERROR(SEARCH("Exceeds Expectations",C45)))</formula>
    </cfRule>
    <cfRule type="containsText" priority="703" operator="containsText" dxfId="1" text="Meets Expectations">
      <formula>NOT(ISERROR(SEARCH("Meets Expectations",C45)))</formula>
    </cfRule>
    <cfRule type="containsText" priority="704" operator="containsText" dxfId="0" text="Approaching Expectations">
      <formula>NOT(ISERROR(SEARCH("Approaching Expectations",C45)))</formula>
    </cfRule>
    <cfRule type="containsText" priority="690" operator="containsText" dxfId="10" text="Partially Evident">
      <formula>NOT(ISERROR(SEARCH("Partially Evident",C45)))</formula>
    </cfRule>
    <cfRule type="containsText" priority="683" operator="containsText" dxfId="16" text="Very Weak">
      <formula>NOT(ISERROR(SEARCH("Very Weak",C45)))</formula>
    </cfRule>
    <cfRule type="containsText" priority="684" operator="containsText" dxfId="15" text="Weak">
      <formula>NOT(ISERROR(SEARCH("Weak",C45)))</formula>
    </cfRule>
    <cfRule type="containsText" priority="685" operator="containsText" dxfId="14" text="Acceptable">
      <formula>NOT(ISERROR(SEARCH("Acceptable",C45)))</formula>
    </cfRule>
    <cfRule type="containsText" priority="686" operator="containsText" dxfId="13" text="Good">
      <formula>NOT(ISERROR(SEARCH("Good",C45)))</formula>
    </cfRule>
    <cfRule type="containsText" priority="687" operator="containsText" dxfId="12" text="Very Good">
      <formula>NOT(ISERROR(SEARCH("Very Good",C45)))</formula>
    </cfRule>
    <cfRule type="containsText" priority="688" operator="containsText" dxfId="8" text="Outstanding">
      <formula>NOT(ISERROR(SEARCH("Outstanding",C45)))</formula>
    </cfRule>
    <cfRule type="containsText" priority="692" operator="containsText" dxfId="8" text="Fully Evident">
      <formula>NOT(ISERROR(SEARCH("Fully Evident",C45)))</formula>
    </cfRule>
  </conditionalFormatting>
  <conditionalFormatting sqref="C48:C50">
    <cfRule type="cellIs" priority="70" operator="equal" dxfId="10">
      <formula>2</formula>
    </cfRule>
    <cfRule type="cellIs" priority="56" operator="between" dxfId="30">
      <formula>2.5</formula>
      <formula>3.49999999999</formula>
    </cfRule>
    <cfRule type="cellIs" priority="72" operator="equal" dxfId="46">
      <formula>1</formula>
    </cfRule>
    <cfRule type="cellIs" priority="73" operator="equal" dxfId="35">
      <formula>0</formula>
    </cfRule>
    <cfRule type="cellIs" priority="74" operator="between" dxfId="34">
      <formula>3.5</formula>
      <formula>4</formula>
    </cfRule>
    <cfRule type="cellIs" priority="75" operator="equal" dxfId="33">
      <formula>3</formula>
    </cfRule>
    <cfRule type="cellIs" priority="76" operator="equal" dxfId="32">
      <formula>3</formula>
    </cfRule>
    <cfRule type="cellIs" priority="77" operator="equal" dxfId="12">
      <formula>2</formula>
    </cfRule>
    <cfRule type="cellIs" priority="78" operator="equal" dxfId="41">
      <formula>1</formula>
    </cfRule>
    <cfRule type="cellIs" priority="79" operator="between" dxfId="1">
      <formula>2.5</formula>
      <formula>3.4999</formula>
    </cfRule>
    <cfRule type="cellIs" priority="80" operator="between" dxfId="0">
      <formula>1.5</formula>
      <formula>2.4999</formula>
    </cfRule>
    <cfRule type="cellIs" priority="81" operator="between" dxfId="3">
      <formula>0.001</formula>
      <formula>1.4999</formula>
    </cfRule>
    <cfRule type="cellIs" priority="71" operator="equal" dxfId="9">
      <formula>1</formula>
    </cfRule>
    <cfRule type="cellIs" priority="69" operator="equal" dxfId="8">
      <formula>3</formula>
    </cfRule>
    <cfRule type="cellIs" priority="68" operator="between" dxfId="18">
      <formula>2.5</formula>
      <formula>3</formula>
    </cfRule>
    <cfRule type="cellIs" priority="67" operator="between" dxfId="19">
      <formula>2.5</formula>
      <formula>3</formula>
    </cfRule>
    <cfRule type="cellIs" priority="66" operator="between" dxfId="10">
      <formula>1.5</formula>
      <formula>2.49999999</formula>
    </cfRule>
    <cfRule type="cellIs" priority="65" operator="between" dxfId="9">
      <formula>1</formula>
      <formula>1.49999999</formula>
    </cfRule>
    <cfRule type="cellIs" priority="64" operator="between" dxfId="8">
      <formula>2.5</formula>
      <formula>3</formula>
    </cfRule>
    <cfRule type="cellIs" priority="63" operator="between" dxfId="16">
      <formula>0.000001</formula>
      <formula>1.49999999999999</formula>
    </cfRule>
    <cfRule type="cellIs" priority="62" operator="between" dxfId="15">
      <formula>1.5</formula>
      <formula>2.499999999999</formula>
    </cfRule>
    <cfRule type="cellIs" priority="61" operator="between" dxfId="14">
      <formula>2.5</formula>
      <formula>3.49999999999999</formula>
    </cfRule>
    <cfRule type="cellIs" priority="60" operator="between" dxfId="26">
      <formula>3.5</formula>
      <formula>4.499999999999</formula>
    </cfRule>
    <cfRule type="cellIs" priority="59" operator="between" dxfId="12">
      <formula>4.5</formula>
      <formula>4.49999999999</formula>
    </cfRule>
    <cfRule type="cellIs" priority="58" operator="between" dxfId="8">
      <formula>5.5</formula>
      <formula>6</formula>
    </cfRule>
    <cfRule type="cellIs" priority="57" operator="between" dxfId="14">
      <formula>2.5</formula>
      <formula>3.49999999999</formula>
    </cfRule>
    <cfRule type="cellIs" priority="55" operator="between" dxfId="31">
      <formula>4.5</formula>
      <formula>5.4999999999</formula>
    </cfRule>
  </conditionalFormatting>
  <conditionalFormatting sqref="C51">
    <cfRule type="containsText" priority="732" operator="containsText" dxfId="3" text="Below Expectations">
      <formula>NOT(ISERROR(SEARCH("Below Expectations",C51)))</formula>
    </cfRule>
    <cfRule type="containsText" priority="715" operator="containsText" dxfId="15" text="Weak">
      <formula>NOT(ISERROR(SEARCH("Weak",C51)))</formula>
    </cfRule>
    <cfRule type="containsText" priority="733" operator="containsText" dxfId="2" text="Exceeds Expectations">
      <formula>NOT(ISERROR(SEARCH("Exceeds Expectations",C51)))</formula>
    </cfRule>
    <cfRule type="containsText" priority="731" operator="containsText" dxfId="0" text="Partially evident">
      <formula>NOT(ISERROR(SEARCH("Partially evident",C51)))</formula>
    </cfRule>
    <cfRule type="containsText" priority="735" operator="containsText" dxfId="0" text="Approaching Expectations">
      <formula>NOT(ISERROR(SEARCH("Approaching Expectations",C51)))</formula>
    </cfRule>
    <cfRule type="containsText" priority="734" operator="containsText" dxfId="1" text="Meets Expectations">
      <formula>NOT(ISERROR(SEARCH("Meets Expectations",C51)))</formula>
    </cfRule>
    <cfRule type="beginsWith" priority="730" operator="beginsWith" dxfId="1" text="Evident">
      <formula>LEFT(C51,LEN("Evident"))="Evident"</formula>
    </cfRule>
    <cfRule type="beginsWith" priority="729" operator="beginsWith" dxfId="0" text="Not evident">
      <formula>LEFT(C51,LEN("Not evident"))="Not evident"</formula>
    </cfRule>
    <cfRule type="beginsWith" priority="728" operator="beginsWith" dxfId="3" text="Not evident">
      <formula>LEFT(C51,LEN("Not evident"))="Not evident"</formula>
    </cfRule>
    <cfRule type="containsText" priority="723" operator="containsText" dxfId="8" text="Fully Evident">
      <formula>NOT(ISERROR(SEARCH("Fully Evident",C51)))</formula>
    </cfRule>
    <cfRule type="containsText" priority="722" operator="containsText" dxfId="9" text="Not Evident">
      <formula>NOT(ISERROR(SEARCH("Not Evident",C51)))</formula>
    </cfRule>
    <cfRule type="containsText" priority="721" operator="containsText" dxfId="10" text="Partially Evident">
      <formula>NOT(ISERROR(SEARCH("Partially Evident",C51)))</formula>
    </cfRule>
    <cfRule type="containsText" priority="719" operator="containsText" dxfId="8" text="Outstanding">
      <formula>NOT(ISERROR(SEARCH("Outstanding",C51)))</formula>
    </cfRule>
    <cfRule type="containsText" priority="718" operator="containsText" dxfId="12" text="Very Good">
      <formula>NOT(ISERROR(SEARCH("Very Good",C51)))</formula>
    </cfRule>
    <cfRule type="containsText" priority="717" operator="containsText" dxfId="13" text="Good">
      <formula>NOT(ISERROR(SEARCH("Good",C51)))</formula>
    </cfRule>
    <cfRule type="containsText" priority="716" operator="containsText" dxfId="14" text="Acceptable">
      <formula>NOT(ISERROR(SEARCH("Acceptable",C51)))</formula>
    </cfRule>
    <cfRule type="containsText" priority="714" operator="containsText" dxfId="16" text="Very Weak">
      <formula>NOT(ISERROR(SEARCH("Very Weak",C51)))</formula>
    </cfRule>
  </conditionalFormatting>
  <conditionalFormatting sqref="C54:C56">
    <cfRule type="cellIs" priority="54" operator="between" dxfId="3">
      <formula>0.001</formula>
      <formula>1.4999</formula>
    </cfRule>
    <cfRule type="cellIs" priority="38" operator="between" dxfId="9">
      <formula>1</formula>
      <formula>1.49999999</formula>
    </cfRule>
    <cfRule type="cellIs" priority="41" operator="between" dxfId="18">
      <formula>2.5</formula>
      <formula>3</formula>
    </cfRule>
    <cfRule type="cellIs" priority="42" operator="equal" dxfId="8">
      <formula>3</formula>
    </cfRule>
    <cfRule type="cellIs" priority="43" operator="equal" dxfId="10">
      <formula>2</formula>
    </cfRule>
    <cfRule type="cellIs" priority="44" operator="equal" dxfId="9">
      <formula>1</formula>
    </cfRule>
    <cfRule type="cellIs" priority="45" operator="equal" dxfId="46">
      <formula>1</formula>
    </cfRule>
    <cfRule type="cellIs" priority="46" operator="equal" dxfId="35">
      <formula>0</formula>
    </cfRule>
    <cfRule type="cellIs" priority="47" operator="between" dxfId="34">
      <formula>3.5</formula>
      <formula>4</formula>
    </cfRule>
    <cfRule type="cellIs" priority="48" operator="equal" dxfId="33">
      <formula>3</formula>
    </cfRule>
    <cfRule type="cellIs" priority="49" operator="equal" dxfId="32">
      <formula>3</formula>
    </cfRule>
    <cfRule type="cellIs" priority="39" operator="between" dxfId="10">
      <formula>1.5</formula>
      <formula>2.49999999</formula>
    </cfRule>
    <cfRule type="cellIs" priority="50" operator="equal" dxfId="12">
      <formula>2</formula>
    </cfRule>
    <cfRule type="cellIs" priority="51" operator="equal" dxfId="41">
      <formula>1</formula>
    </cfRule>
    <cfRule type="cellIs" priority="28" operator="between" dxfId="31">
      <formula>4.5</formula>
      <formula>5.4999999999</formula>
    </cfRule>
    <cfRule type="cellIs" priority="29" operator="between" dxfId="30">
      <formula>2.5</formula>
      <formula>3.49999999999</formula>
    </cfRule>
    <cfRule type="cellIs" priority="30" operator="between" dxfId="14">
      <formula>2.5</formula>
      <formula>3.49999999999</formula>
    </cfRule>
    <cfRule type="cellIs" priority="31" operator="between" dxfId="8">
      <formula>5.5</formula>
      <formula>6</formula>
    </cfRule>
    <cfRule type="cellIs" priority="32" operator="between" dxfId="12">
      <formula>4.5</formula>
      <formula>4.49999999999</formula>
    </cfRule>
    <cfRule type="cellIs" priority="33" operator="between" dxfId="26">
      <formula>3.5</formula>
      <formula>4.499999999999</formula>
    </cfRule>
    <cfRule type="cellIs" priority="34" operator="between" dxfId="14">
      <formula>2.5</formula>
      <formula>3.49999999999999</formula>
    </cfRule>
    <cfRule type="cellIs" priority="35" operator="between" dxfId="15">
      <formula>1.5</formula>
      <formula>2.499999999999</formula>
    </cfRule>
    <cfRule type="cellIs" priority="36" operator="between" dxfId="16">
      <formula>0.000001</formula>
      <formula>1.49999999999999</formula>
    </cfRule>
    <cfRule type="cellIs" priority="37" operator="between" dxfId="8">
      <formula>2.5</formula>
      <formula>3</formula>
    </cfRule>
    <cfRule type="cellIs" priority="52" operator="between" dxfId="1">
      <formula>2.5</formula>
      <formula>3.4999</formula>
    </cfRule>
    <cfRule type="cellIs" priority="53" operator="between" dxfId="0">
      <formula>1.5</formula>
      <formula>2.4999</formula>
    </cfRule>
    <cfRule type="cellIs" priority="40" operator="between" dxfId="19">
      <formula>2.5</formula>
      <formula>3</formula>
    </cfRule>
  </conditionalFormatting>
  <conditionalFormatting sqref="C57">
    <cfRule type="containsText" priority="765" operator="containsText" dxfId="1" text="Meets Expectations">
      <formula>NOT(ISERROR(SEARCH("Meets Expectations",C57)))</formula>
    </cfRule>
    <cfRule type="containsText" priority="766" operator="containsText" dxfId="0" text="Approaching Expectations">
      <formula>NOT(ISERROR(SEARCH("Approaching Expectations",C57)))</formula>
    </cfRule>
    <cfRule type="containsText" priority="762" operator="containsText" dxfId="0" text="Partially evident">
      <formula>NOT(ISERROR(SEARCH("Partially evident",C57)))</formula>
    </cfRule>
    <cfRule type="containsText" priority="763" operator="containsText" dxfId="3" text="Below Expectations">
      <formula>NOT(ISERROR(SEARCH("Below Expectations",C57)))</formula>
    </cfRule>
    <cfRule type="containsText" priority="764" operator="containsText" dxfId="2" text="Exceeds Expectations">
      <formula>NOT(ISERROR(SEARCH("Exceeds Expectations",C57)))</formula>
    </cfRule>
    <cfRule type="beginsWith" priority="759" operator="beginsWith" dxfId="3" text="Not evident">
      <formula>LEFT(C57,LEN("Not evident"))="Not evident"</formula>
    </cfRule>
    <cfRule type="containsText" priority="754" operator="containsText" dxfId="8" text="Fully Evident">
      <formula>NOT(ISERROR(SEARCH("Fully Evident",C57)))</formula>
    </cfRule>
    <cfRule type="containsText" priority="753" operator="containsText" dxfId="9" text="Not Evident">
      <formula>NOT(ISERROR(SEARCH("Not Evident",C57)))</formula>
    </cfRule>
    <cfRule type="containsText" priority="752" operator="containsText" dxfId="10" text="Partially Evident">
      <formula>NOT(ISERROR(SEARCH("Partially Evident",C57)))</formula>
    </cfRule>
    <cfRule type="containsText" priority="750" operator="containsText" dxfId="8" text="Outstanding">
      <formula>NOT(ISERROR(SEARCH("Outstanding",C57)))</formula>
    </cfRule>
    <cfRule type="containsText" priority="749" operator="containsText" dxfId="12" text="Very Good">
      <formula>NOT(ISERROR(SEARCH("Very Good",C57)))</formula>
    </cfRule>
    <cfRule type="containsText" priority="748" operator="containsText" dxfId="13" text="Good">
      <formula>NOT(ISERROR(SEARCH("Good",C57)))</formula>
    </cfRule>
    <cfRule type="containsText" priority="747" operator="containsText" dxfId="14" text="Acceptable">
      <formula>NOT(ISERROR(SEARCH("Acceptable",C57)))</formula>
    </cfRule>
    <cfRule type="containsText" priority="746" operator="containsText" dxfId="15" text="Weak">
      <formula>NOT(ISERROR(SEARCH("Weak",C57)))</formula>
    </cfRule>
    <cfRule type="containsText" priority="745" operator="containsText" dxfId="16" text="Very Weak">
      <formula>NOT(ISERROR(SEARCH("Very Weak",C57)))</formula>
    </cfRule>
    <cfRule type="beginsWith" priority="761" operator="beginsWith" dxfId="1" text="Evident">
      <formula>LEFT(C57,LEN("Evident"))="Evident"</formula>
    </cfRule>
    <cfRule type="beginsWith" priority="760" operator="beginsWith" dxfId="0" text="Not evident">
      <formula>LEFT(C57,LEN("Not evident"))="Not evident"</formula>
    </cfRule>
  </conditionalFormatting>
  <conditionalFormatting sqref="C60:C61">
    <cfRule type="cellIs" priority="240" operator="equal" dxfId="10">
      <formula>2</formula>
    </cfRule>
    <cfRule type="cellIs" priority="241" operator="equal" dxfId="9">
      <formula>1</formula>
    </cfRule>
    <cfRule type="cellIs" priority="242" operator="equal" dxfId="46">
      <formula>1</formula>
    </cfRule>
    <cfRule type="cellIs" priority="244" operator="between" dxfId="34">
      <formula>3.5</formula>
      <formula>4</formula>
    </cfRule>
    <cfRule type="cellIs" priority="245" operator="equal" dxfId="33">
      <formula>3</formula>
    </cfRule>
    <cfRule type="cellIs" priority="246" operator="equal" dxfId="32">
      <formula>3</formula>
    </cfRule>
    <cfRule type="cellIs" priority="247" operator="equal" dxfId="12">
      <formula>2</formula>
    </cfRule>
    <cfRule type="cellIs" priority="248" operator="equal" dxfId="41">
      <formula>1</formula>
    </cfRule>
    <cfRule type="cellIs" priority="249" operator="between" dxfId="1">
      <formula>2.5</formula>
      <formula>3.4999</formula>
    </cfRule>
    <cfRule type="cellIs" priority="250" operator="between" dxfId="0">
      <formula>1.5</formula>
      <formula>2.4999</formula>
    </cfRule>
    <cfRule type="cellIs" priority="251" operator="between" dxfId="3">
      <formula>0.001</formula>
      <formula>1.4999</formula>
    </cfRule>
  </conditionalFormatting>
  <conditionalFormatting sqref="C60:C62">
    <cfRule type="cellIs" priority="229" operator="equal" dxfId="8">
      <formula>3</formula>
    </cfRule>
    <cfRule type="cellIs" priority="228" operator="equal" dxfId="3">
      <formula>1</formula>
    </cfRule>
    <cfRule type="cellIs" priority="226" operator="equal" dxfId="15">
      <formula>2</formula>
    </cfRule>
    <cfRule type="cellIs" priority="225" operator="equal" dxfId="41">
      <formula>3</formula>
    </cfRule>
    <cfRule type="cellIs" priority="224" operator="equal" dxfId="13">
      <formula>4</formula>
    </cfRule>
    <cfRule type="cellIs" priority="223" operator="equal" dxfId="8">
      <formula>6</formula>
    </cfRule>
    <cfRule type="cellIs" priority="222" operator="equal" dxfId="12">
      <formula>5</formula>
    </cfRule>
    <cfRule type="cellIs" priority="221" operator="equal" dxfId="55">
      <formula>3</formula>
    </cfRule>
    <cfRule type="cellIs" priority="227" operator="equal" dxfId="49">
      <formula>1</formula>
    </cfRule>
  </conditionalFormatting>
  <conditionalFormatting sqref="C60:C63">
    <cfRule type="cellIs" priority="243" operator="equal" dxfId="35">
      <formula>0</formula>
    </cfRule>
  </conditionalFormatting>
  <conditionalFormatting sqref="C62:C63">
    <cfRule type="cellIs" priority="1037" operator="between" dxfId="3">
      <formula>0.001</formula>
      <formula>1.4999</formula>
    </cfRule>
    <cfRule type="cellIs" priority="1035" operator="between" dxfId="1">
      <formula>2.5</formula>
      <formula>3.4999</formula>
    </cfRule>
    <cfRule type="cellIs" priority="1036" operator="between" dxfId="0">
      <formula>1.5</formula>
      <formula>2.4999</formula>
    </cfRule>
    <cfRule type="cellIs" priority="1034" operator="equal" dxfId="41">
      <formula>1</formula>
    </cfRule>
    <cfRule type="cellIs" priority="1033" operator="equal" dxfId="12">
      <formula>2</formula>
    </cfRule>
    <cfRule type="cellIs" priority="1032" operator="equal" dxfId="32">
      <formula>3</formula>
    </cfRule>
    <cfRule type="cellIs" priority="1026" operator="equal" dxfId="10">
      <formula>2</formula>
    </cfRule>
    <cfRule type="cellIs" priority="1027" operator="equal" dxfId="9">
      <formula>1</formula>
    </cfRule>
    <cfRule type="cellIs" priority="1028" operator="equal" dxfId="46">
      <formula>1</formula>
    </cfRule>
    <cfRule type="cellIs" priority="1030" operator="between" dxfId="34">
      <formula>3.5</formula>
      <formula>4</formula>
    </cfRule>
    <cfRule type="cellIs" priority="1031" operator="equal" dxfId="33">
      <formula>3</formula>
    </cfRule>
    <cfRule type="cellIs" priority="1025" operator="equal" dxfId="8">
      <formula>3</formula>
    </cfRule>
  </conditionalFormatting>
  <conditionalFormatting sqref="C63">
    <cfRule type="cellIs" priority="773" operator="between" dxfId="14">
      <formula>2.5</formula>
      <formula>3.49999999999999</formula>
    </cfRule>
    <cfRule type="cellIs" priority="774" operator="between" dxfId="15">
      <formula>1.5</formula>
      <formula>2.499999999999</formula>
    </cfRule>
    <cfRule type="cellIs" priority="775" operator="between" dxfId="16">
      <formula>0.000001</formula>
      <formula>1.49999999999999</formula>
    </cfRule>
    <cfRule type="cellIs" priority="782" operator="between" dxfId="8">
      <formula>2.5</formula>
      <formula>3</formula>
    </cfRule>
    <cfRule type="cellIs" priority="772" operator="between" dxfId="26">
      <formula>3.5</formula>
      <formula>4.499999999999</formula>
    </cfRule>
    <cfRule type="cellIs" priority="786" operator="between" dxfId="9">
      <formula>1</formula>
      <formula>1.49999999</formula>
    </cfRule>
    <cfRule type="cellIs" priority="787" operator="between" dxfId="10">
      <formula>1.5</formula>
      <formula>2.49999999</formula>
    </cfRule>
    <cfRule type="cellIs" priority="788" operator="between" dxfId="19">
      <formula>2.5</formula>
      <formula>3</formula>
    </cfRule>
    <cfRule type="cellIs" priority="789" operator="between" dxfId="18">
      <formula>2.5</formula>
      <formula>3</formula>
    </cfRule>
    <cfRule type="cellIs" priority="771" operator="between" dxfId="12">
      <formula>4.5</formula>
      <formula>4.49999999999</formula>
    </cfRule>
    <cfRule type="cellIs" priority="770" operator="between" dxfId="8">
      <formula>5.5</formula>
      <formula>6</formula>
    </cfRule>
    <cfRule type="cellIs" priority="767" operator="between" dxfId="31">
      <formula>4.5</formula>
      <formula>5.4999999999</formula>
    </cfRule>
    <cfRule type="cellIs" priority="768" operator="between" dxfId="30">
      <formula>2.5</formula>
      <formula>3.49999999999</formula>
    </cfRule>
    <cfRule type="cellIs" priority="769" operator="between" dxfId="14">
      <formula>2.5</formula>
      <formula>3.49999999999</formula>
    </cfRule>
  </conditionalFormatting>
  <conditionalFormatting sqref="C64">
    <cfRule type="containsText" priority="781" operator="containsText" dxfId="8" text="Outstanding">
      <formula>NOT(ISERROR(SEARCH("Outstanding",C64)))</formula>
    </cfRule>
    <cfRule type="containsText" priority="780" operator="containsText" dxfId="12" text="Very Good">
      <formula>NOT(ISERROR(SEARCH("Very Good",C64)))</formula>
    </cfRule>
    <cfRule type="containsText" priority="779" operator="containsText" dxfId="13" text="Good">
      <formula>NOT(ISERROR(SEARCH("Good",C64)))</formula>
    </cfRule>
    <cfRule type="containsText" priority="784" operator="containsText" dxfId="9" text="Not Evident">
      <formula>NOT(ISERROR(SEARCH("Not Evident",C64)))</formula>
    </cfRule>
    <cfRule type="containsText" priority="785" operator="containsText" dxfId="8" text="Fully Evident">
      <formula>NOT(ISERROR(SEARCH("Fully Evident",C64)))</formula>
    </cfRule>
    <cfRule type="beginsWith" priority="790" operator="beginsWith" dxfId="3" text="Not evident">
      <formula>LEFT(C64,LEN("Not evident"))="Not evident"</formula>
    </cfRule>
    <cfRule type="beginsWith" priority="791" operator="beginsWith" dxfId="0" text="Not evident">
      <formula>LEFT(C64,LEN("Not evident"))="Not evident"</formula>
    </cfRule>
    <cfRule type="beginsWith" priority="792" operator="beginsWith" dxfId="1" text="Evident">
      <formula>LEFT(C64,LEN("Evident"))="Evident"</formula>
    </cfRule>
    <cfRule type="containsText" priority="793" operator="containsText" dxfId="0" text="Partially evident">
      <formula>NOT(ISERROR(SEARCH("Partially evident",C64)))</formula>
    </cfRule>
    <cfRule type="containsText" priority="794" operator="containsText" dxfId="3" text="Below Expectations">
      <formula>NOT(ISERROR(SEARCH("Below Expectations",C64)))</formula>
    </cfRule>
    <cfRule type="containsText" priority="795" operator="containsText" dxfId="2" text="Exceeds Expectations">
      <formula>NOT(ISERROR(SEARCH("Exceeds Expectations",C64)))</formula>
    </cfRule>
    <cfRule type="containsText" priority="796" operator="containsText" dxfId="1" text="Meets Expectations">
      <formula>NOT(ISERROR(SEARCH("Meets Expectations",C64)))</formula>
    </cfRule>
    <cfRule type="containsText" priority="797" operator="containsText" dxfId="0" text="Approaching Expectations">
      <formula>NOT(ISERROR(SEARCH("Approaching Expectations",C64)))</formula>
    </cfRule>
    <cfRule type="containsText" priority="778" operator="containsText" dxfId="14" text="Acceptable">
      <formula>NOT(ISERROR(SEARCH("Acceptable",C64)))</formula>
    </cfRule>
    <cfRule type="containsText" priority="777" operator="containsText" dxfId="15" text="Weak">
      <formula>NOT(ISERROR(SEARCH("Weak",C64)))</formula>
    </cfRule>
    <cfRule type="containsText" priority="776" operator="containsText" dxfId="16" text="Very Weak">
      <formula>NOT(ISERROR(SEARCH("Very Weak",C64)))</formula>
    </cfRule>
    <cfRule type="containsText" priority="783" operator="containsText" dxfId="10" text="Partially Evident">
      <formula>NOT(ISERROR(SEARCH("Partially Evident",C64)))</formula>
    </cfRule>
  </conditionalFormatting>
  <conditionalFormatting sqref="C67:C69">
    <cfRule type="cellIs" priority="24" operator="equal" dxfId="41">
      <formula>1</formula>
    </cfRule>
    <cfRule type="cellIs" priority="27" operator="between" dxfId="3">
      <formula>0.001</formula>
      <formula>1.4999</formula>
    </cfRule>
    <cfRule type="cellIs" priority="26" operator="between" dxfId="0">
      <formula>1.5</formula>
      <formula>2.4999</formula>
    </cfRule>
    <cfRule type="cellIs" priority="23" operator="equal" dxfId="12">
      <formula>2</formula>
    </cfRule>
    <cfRule type="cellIs" priority="22" operator="equal" dxfId="32">
      <formula>3</formula>
    </cfRule>
    <cfRule type="cellIs" priority="21" operator="equal" dxfId="33">
      <formula>3</formula>
    </cfRule>
    <cfRule type="cellIs" priority="20" operator="between" dxfId="34">
      <formula>3.5</formula>
      <formula>4</formula>
    </cfRule>
    <cfRule type="cellIs" priority="19" operator="equal" dxfId="35">
      <formula>0</formula>
    </cfRule>
    <cfRule type="cellIs" priority="18" operator="equal" dxfId="46">
      <formula>1</formula>
    </cfRule>
    <cfRule type="cellIs" priority="17" operator="equal" dxfId="9">
      <formula>1</formula>
    </cfRule>
    <cfRule type="cellIs" priority="16" operator="equal" dxfId="10">
      <formula>2</formula>
    </cfRule>
    <cfRule type="cellIs" priority="15" operator="equal" dxfId="8">
      <formula>3</formula>
    </cfRule>
    <cfRule type="cellIs" priority="14" operator="between" dxfId="18">
      <formula>2.5</formula>
      <formula>3</formula>
    </cfRule>
    <cfRule type="cellIs" priority="13" operator="between" dxfId="19">
      <formula>2.5</formula>
      <formula>3</formula>
    </cfRule>
    <cfRule type="cellIs" priority="12" operator="between" dxfId="10">
      <formula>1.5</formula>
      <formula>2.49999999</formula>
    </cfRule>
    <cfRule type="cellIs" priority="11" operator="between" dxfId="9">
      <formula>1</formula>
      <formula>1.49999999</formula>
    </cfRule>
    <cfRule type="cellIs" priority="10" operator="between" dxfId="8">
      <formula>2.5</formula>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5" operator="between" dxfId="1">
      <formula>2.5</formula>
      <formula>3.4999</formula>
    </cfRule>
    <cfRule type="cellIs" priority="2" operator="between" dxfId="30">
      <formula>2.5</formula>
      <formula>3.49999999999</formula>
    </cfRule>
    <cfRule type="cellIs" priority="3" operator="between" dxfId="14">
      <formula>2.5</formula>
      <formula>3.49999999999</formula>
    </cfRule>
    <cfRule type="cellIs" priority="1" operator="between" dxfId="31">
      <formula>4.5</formula>
      <formula>5.4999999999</formula>
    </cfRule>
  </conditionalFormatting>
  <conditionalFormatting sqref="C70">
    <cfRule type="beginsWith" priority="1017" operator="beginsWith" dxfId="0" text="Not evident">
      <formula>LEFT(C70,LEN("Not evident"))="Not evident"</formula>
    </cfRule>
    <cfRule type="beginsWith" priority="1018" operator="beginsWith" dxfId="1" text="Evident">
      <formula>LEFT(C70,LEN("Evident"))="Evident"</formula>
    </cfRule>
    <cfRule type="containsText" priority="1019" operator="containsText" dxfId="0" text="Partially evident">
      <formula>NOT(ISERROR(SEARCH("Partially evident",C70)))</formula>
    </cfRule>
    <cfRule type="containsText" priority="1020" operator="containsText" dxfId="3" text="Below Expectations">
      <formula>NOT(ISERROR(SEARCH("Below Expectations",C70)))</formula>
    </cfRule>
    <cfRule type="containsText" priority="1021" operator="containsText" dxfId="2" text="Exceeds Expectations">
      <formula>NOT(ISERROR(SEARCH("Exceeds Expectations",C70)))</formula>
    </cfRule>
    <cfRule type="containsText" priority="1022" operator="containsText" dxfId="1" text="Meets Expectations">
      <formula>NOT(ISERROR(SEARCH("Meets Expectations",C70)))</formula>
    </cfRule>
    <cfRule type="containsText" priority="1023" operator="containsText" dxfId="0" text="Approaching Expectations">
      <formula>NOT(ISERROR(SEARCH("Approaching Expectations",C70)))</formula>
    </cfRule>
    <cfRule type="containsText" priority="812" operator="containsText" dxfId="8" text="Outstanding">
      <formula>NOT(ISERROR(SEARCH("Outstanding",C70)))</formula>
    </cfRule>
    <cfRule type="containsText" priority="811" operator="containsText" dxfId="12" text="Very Good">
      <formula>NOT(ISERROR(SEARCH("Very Good",C70)))</formula>
    </cfRule>
    <cfRule type="containsText" priority="810" operator="containsText" dxfId="13" text="Good">
      <formula>NOT(ISERROR(SEARCH("Good",C70)))</formula>
    </cfRule>
    <cfRule type="containsText" priority="809" operator="containsText" dxfId="14" text="Acceptable">
      <formula>NOT(ISERROR(SEARCH("Acceptable",C70)))</formula>
    </cfRule>
    <cfRule type="containsText" priority="808" operator="containsText" dxfId="15" text="Weak">
      <formula>NOT(ISERROR(SEARCH("Weak",C70)))</formula>
    </cfRule>
    <cfRule type="containsText" priority="807" operator="containsText" dxfId="16" text="Very Weak">
      <formula>NOT(ISERROR(SEARCH("Very Weak",C70)))</formula>
    </cfRule>
    <cfRule type="beginsWith" priority="1016" operator="beginsWith" dxfId="3" text="Not evident">
      <formula>LEFT(C70,LEN("Not evident"))="Not evident"</formula>
    </cfRule>
    <cfRule type="containsText" priority="1011" operator="containsText" dxfId="8" text="Fully Evident">
      <formula>NOT(ISERROR(SEARCH("Fully Evident",C70)))</formula>
    </cfRule>
    <cfRule type="containsText" priority="1010" operator="containsText" dxfId="9" text="Not Evident">
      <formula>NOT(ISERROR(SEARCH("Not Evident",C70)))</formula>
    </cfRule>
    <cfRule type="containsText" priority="1009" operator="containsText" dxfId="10" text="Partially Evident">
      <formula>NOT(ISERROR(SEARCH("Partially Evident",C70)))</formula>
    </cfRule>
  </conditionalFormatting>
  <conditionalFormatting sqref="C74">
    <cfRule type="cellIs" priority="497" operator="equal" dxfId="12">
      <formula>5</formula>
    </cfRule>
  </conditionalFormatting>
  <conditionalFormatting sqref="C76">
    <cfRule type="cellIs" priority="496" operator="equal" dxfId="14">
      <formula>3</formula>
    </cfRule>
  </conditionalFormatting>
  <pageMargins left="0.7" right="0.7" top="0.75" bottom="0.75" header="0.3" footer="0.3"/>
  <pageSetup orientation="portrait" paperSize="9"/>
</worksheet>
</file>

<file path=xl/worksheets/sheet23.xml><?xml version="1.0" encoding="utf-8"?>
<worksheet xmlns="http://schemas.openxmlformats.org/spreadsheetml/2006/main">
  <sheetPr>
    <outlinePr summaryBelow="1" summaryRight="1"/>
    <pageSetUpPr/>
  </sheetPr>
  <dimension ref="A2:BK27"/>
  <sheetViews>
    <sheetView showGridLines="0" topLeftCell="A2" zoomScale="85" zoomScaleNormal="85" workbookViewId="0">
      <selection activeCell="A9" sqref="A9:XFD9"/>
    </sheetView>
  </sheetViews>
  <sheetFormatPr baseColWidth="10" defaultColWidth="8.6640625" defaultRowHeight="15"/>
  <cols>
    <col width="18.6640625" customWidth="1" style="53" min="1" max="1"/>
    <col width="10.5" customWidth="1" style="53" min="2" max="2"/>
    <col width="12.5" customWidth="1" style="48" min="3" max="3"/>
    <col width="17.5" customWidth="1" style="48" min="4" max="5"/>
    <col width="23.1640625" customWidth="1" style="48" min="6" max="6"/>
    <col width="17.5" customWidth="1" style="48" min="7" max="8"/>
    <col width="10.83203125" customWidth="1" style="67" min="9" max="10"/>
    <col width="6.1640625" customWidth="1" style="48" min="11" max="11"/>
    <col width="17.5" customWidth="1" style="48" min="12" max="12"/>
    <col width="15.1640625" customWidth="1" style="59" min="13" max="13"/>
    <col width="17.5" customWidth="1" style="69" min="14" max="15"/>
    <col width="10.83203125" customWidth="1" style="71" min="16" max="16"/>
    <col width="10.83203125" customWidth="1" style="67" min="17" max="17"/>
    <col width="6.1640625" customWidth="1" style="48" min="18" max="18"/>
    <col width="17.5" customWidth="1" style="48" min="19" max="21"/>
    <col width="17.5" customWidth="1" style="60" min="22" max="22"/>
    <col width="17.5" customWidth="1" style="48" min="23" max="23"/>
    <col width="10.83203125" customWidth="1" style="67" min="24" max="25"/>
    <col width="6.1640625" customWidth="1" style="48" min="26" max="26"/>
    <col width="17.5" customWidth="1" style="48" min="27" max="30"/>
    <col width="10.83203125" customWidth="1" style="67" min="31" max="32"/>
    <col width="6.1640625" customWidth="1" style="48" min="33" max="33"/>
    <col width="17.5" customWidth="1" style="48" min="34" max="36"/>
    <col width="10.83203125" customWidth="1" style="67" min="37" max="38"/>
    <col width="6.1640625" customWidth="1" style="48" min="39" max="39"/>
    <col width="17.5" customWidth="1" style="48" min="40" max="42"/>
    <col width="10.83203125" customWidth="1" style="67" min="43" max="44"/>
    <col width="6.1640625" customWidth="1" style="48" min="45" max="45"/>
    <col width="17.5" customWidth="1" style="48" min="46" max="48"/>
    <col width="10.83203125" customWidth="1" style="67" min="49" max="50"/>
    <col width="6.1640625" customWidth="1" style="48" min="51" max="51"/>
    <col width="17.5" customWidth="1" style="48" min="52" max="55"/>
    <col width="11.33203125" customWidth="1" style="48" min="56" max="57"/>
    <col width="6.1640625" customWidth="1" style="48" min="58" max="58"/>
    <col width="17.5" customWidth="1" style="48" min="59" max="61"/>
    <col width="10.83203125" customWidth="1" style="67" min="62" max="63"/>
    <col width="8.6640625" customWidth="1" style="48" min="64" max="16384"/>
  </cols>
  <sheetData>
    <row r="2" ht="46" customHeight="1">
      <c r="A2" s="47" t="n"/>
      <c r="B2" s="47" t="n"/>
      <c r="C2" s="1" t="inlineStr">
        <is>
          <t>Domain</t>
        </is>
      </c>
      <c r="D2" s="157" t="inlineStr">
        <is>
          <t xml:space="preserve">1. CLASSROOM CULTURE 
        Supportive Learning Environment </t>
        </is>
      </c>
      <c r="E2" s="192" t="n"/>
      <c r="F2" s="192" t="n"/>
      <c r="G2" s="192" t="n"/>
      <c r="H2" s="193" t="n"/>
      <c r="I2" s="6" t="n"/>
      <c r="J2" s="9" t="n"/>
      <c r="K2" s="54" t="n"/>
      <c r="L2" s="61" t="inlineStr">
        <is>
          <t>Domain</t>
        </is>
      </c>
      <c r="M2" s="155" t="inlineStr">
        <is>
          <t xml:space="preserve">2. CLASSROOM CULTURE Positive Behavioral Expectations </t>
        </is>
      </c>
      <c r="N2" s="192" t="n"/>
      <c r="O2" s="193" t="n"/>
      <c r="P2" s="6" t="n"/>
      <c r="Q2" s="6" t="n"/>
      <c r="R2" s="54" t="n"/>
      <c r="S2" s="64" t="inlineStr">
        <is>
          <t>Domain</t>
        </is>
      </c>
      <c r="T2" s="154" t="inlineStr">
        <is>
          <t xml:space="preserve">3. INSTRUCTION Lesson Facilitation    </t>
        </is>
      </c>
      <c r="U2" s="189" t="n"/>
      <c r="V2" s="189" t="n"/>
      <c r="W2" s="190" t="n"/>
      <c r="X2" s="9" t="n"/>
      <c r="Y2" s="9" t="n"/>
      <c r="Z2" s="54" t="n"/>
      <c r="AA2" s="55" t="inlineStr">
        <is>
          <t>Domain</t>
        </is>
      </c>
      <c r="AB2" s="155" t="inlineStr">
        <is>
          <t xml:space="preserve">4. INSTRUCTION
 Checks for Understanding         </t>
        </is>
      </c>
      <c r="AC2" s="192" t="n"/>
      <c r="AD2" s="193" t="n"/>
      <c r="AE2" s="8" t="n"/>
      <c r="AF2" s="9" t="n"/>
      <c r="AG2" s="54" t="n"/>
      <c r="AH2" s="55" t="inlineStr">
        <is>
          <t>Domain</t>
        </is>
      </c>
      <c r="AI2" s="155" t="inlineStr">
        <is>
          <t xml:space="preserve">5. INSTRUCTION Feedback         </t>
        </is>
      </c>
      <c r="AJ2" s="193" t="n"/>
      <c r="AK2" s="9" t="n"/>
      <c r="AL2" s="9" t="n"/>
      <c r="AM2" s="54" t="n"/>
      <c r="AN2" s="55" t="inlineStr">
        <is>
          <t>Domain</t>
        </is>
      </c>
      <c r="AO2" s="155" t="inlineStr">
        <is>
          <t>6. INSTRUCTION
Critical Thinking</t>
        </is>
      </c>
      <c r="AP2" s="193" t="n"/>
      <c r="AQ2" s="9" t="n"/>
      <c r="AR2" s="9" t="n"/>
      <c r="AS2" s="54" t="n"/>
      <c r="AT2" s="64" t="inlineStr">
        <is>
          <t>Domain</t>
        </is>
      </c>
      <c r="AU2" s="154" t="inlineStr">
        <is>
          <t>7. SOCIOEMOTIONAL SKILLS
 Autonomy</t>
        </is>
      </c>
      <c r="AV2" s="190" t="n"/>
      <c r="AW2" s="9" t="n"/>
      <c r="AX2" s="9" t="n"/>
      <c r="AY2" s="54" t="n"/>
      <c r="AZ2" s="64" t="inlineStr">
        <is>
          <t>Domain</t>
        </is>
      </c>
      <c r="BA2" s="154" t="inlineStr">
        <is>
          <t xml:space="preserve">8. SOCIOEMOTIONAL SKILLS
Perseverance </t>
        </is>
      </c>
      <c r="BB2" s="189" t="n"/>
      <c r="BC2" s="190" t="n"/>
      <c r="BD2" s="9" t="n"/>
      <c r="BE2" s="9" t="n"/>
      <c r="BF2" s="54" t="n"/>
      <c r="BG2" s="64" t="inlineStr">
        <is>
          <t>Domain</t>
        </is>
      </c>
      <c r="BH2" s="154" t="inlineStr">
        <is>
          <t xml:space="preserve">9. SOCIOEMOTIONAL SKILLS
 Social And Collaborative Skills </t>
        </is>
      </c>
      <c r="BI2" s="189" t="n"/>
      <c r="BJ2" s="189" t="n"/>
      <c r="BK2" s="190" t="n"/>
    </row>
    <row r="3" ht="77.5" customHeight="1">
      <c r="A3" s="49" t="inlineStr">
        <is>
          <t>المادة</t>
        </is>
      </c>
      <c r="B3" s="49" t="n"/>
      <c r="C3" s="42" t="inlineStr">
        <is>
          <t>Elements</t>
        </is>
      </c>
      <c r="D3" s="56" t="inlineStr">
        <is>
          <t>1.1 The teacher treats all students respectfully</t>
        </is>
      </c>
      <c r="E3" s="56" t="inlineStr">
        <is>
          <t xml:space="preserve">1.2 The teacher uses positive language with students </t>
        </is>
      </c>
      <c r="F3" s="56" t="inlineStr">
        <is>
          <t>1.3 The teacher does not exhibit bias and challenges stereotypes in the classroom</t>
        </is>
      </c>
      <c r="G3" s="56" t="inlineStr">
        <is>
          <t>1.4 Gender</t>
        </is>
      </c>
      <c r="H3" s="56" t="inlineStr">
        <is>
          <t>1.5 Disability</t>
        </is>
      </c>
      <c r="I3" s="2" t="inlineStr">
        <is>
          <t xml:space="preserve"> Average</t>
        </is>
      </c>
      <c r="J3" s="65" t="inlineStr">
        <is>
          <t>Judgment</t>
        </is>
      </c>
      <c r="K3" s="60" t="n"/>
      <c r="L3" s="62" t="inlineStr">
        <is>
          <t>Elements</t>
        </is>
      </c>
      <c r="M3" s="56" t="inlineStr">
        <is>
          <t xml:space="preserve">2.1 The teacher sets clear behavioral expectations for classroom activities </t>
        </is>
      </c>
      <c r="N3" s="56" t="inlineStr">
        <is>
          <t xml:space="preserve">2.2 The teacher acknowledges positive student behavior </t>
        </is>
      </c>
      <c r="O3" s="56" t="inlineStr">
        <is>
          <t xml:space="preserve">2.3 The teacher redirects misbehavior and focuses on the expected behavior, rather than the undesired behavior </t>
        </is>
      </c>
      <c r="P3" s="2" t="inlineStr">
        <is>
          <t xml:space="preserve"> Average</t>
        </is>
      </c>
      <c r="Q3" s="65" t="inlineStr">
        <is>
          <t>Judgment</t>
        </is>
      </c>
      <c r="R3" s="60" t="n"/>
      <c r="S3" s="57" t="inlineStr">
        <is>
          <t>Elements</t>
        </is>
      </c>
      <c r="T3" s="58" t="inlineStr">
        <is>
          <t xml:space="preserve">3.1 The teacher explicitly articulates the objectives of the lesson and relates classroom activities to the objectives </t>
        </is>
      </c>
      <c r="U3" s="58" t="inlineStr">
        <is>
          <t xml:space="preserve">3.2 The teacher explains content using multiple forms of representation </t>
        </is>
      </c>
      <c r="V3" s="58" t="inlineStr">
        <is>
          <t xml:space="preserve">3.3 The teacher makes connections in the lesson that relate to other content knowledge or students’ daily lives </t>
        </is>
      </c>
      <c r="W3" s="58" t="inlineStr">
        <is>
          <t>3.4 The teacher models by enacting or thinking aloud</t>
        </is>
      </c>
      <c r="X3" s="2" t="inlineStr">
        <is>
          <t xml:space="preserve"> Average</t>
        </is>
      </c>
      <c r="Y3" s="65" t="inlineStr">
        <is>
          <t>Judgment</t>
        </is>
      </c>
      <c r="Z3" s="60" t="n"/>
      <c r="AA3" s="57" t="inlineStr">
        <is>
          <t>Elements</t>
        </is>
      </c>
      <c r="AB3" s="56" t="inlineStr">
        <is>
          <t xml:space="preserve">4.1 The teacher uses questions, prompts or other strategies to determine students’ level of understanding </t>
        </is>
      </c>
      <c r="AC3" s="58" t="inlineStr">
        <is>
          <t>4.2 The teacher monitors most students during independent/group work</t>
        </is>
      </c>
      <c r="AD3" s="56" t="inlineStr">
        <is>
          <t xml:space="preserve">4.3 The teacher adjusts teaching to the level of students </t>
        </is>
      </c>
      <c r="AE3" s="2" t="inlineStr">
        <is>
          <t xml:space="preserve"> Average</t>
        </is>
      </c>
      <c r="AF3" s="65" t="inlineStr">
        <is>
          <t>Judgment</t>
        </is>
      </c>
      <c r="AG3" s="60" t="n"/>
      <c r="AH3" s="57" t="inlineStr">
        <is>
          <t>Elements</t>
        </is>
      </c>
      <c r="AI3" s="56" t="inlineStr">
        <is>
          <t xml:space="preserve">5.1 The teacher provides specific comments or prompts that help clarify students’ misunderstandings </t>
        </is>
      </c>
      <c r="AJ3" s="56" t="inlineStr">
        <is>
          <t xml:space="preserve">5.2 The teacher provides specific comments or prompts that help identify students’ successes  </t>
        </is>
      </c>
      <c r="AK3" s="2" t="inlineStr">
        <is>
          <t xml:space="preserve"> Average</t>
        </is>
      </c>
      <c r="AL3" s="65" t="inlineStr">
        <is>
          <t>Judgment</t>
        </is>
      </c>
      <c r="AM3" s="60" t="n"/>
      <c r="AN3" s="57" t="inlineStr">
        <is>
          <t>Elements</t>
        </is>
      </c>
      <c r="AO3" s="56" t="inlineStr">
        <is>
          <t xml:space="preserve">6.1 The teacher asks open-ended questions </t>
        </is>
      </c>
      <c r="AP3" s="56" t="inlineStr">
        <is>
          <t xml:space="preserve">6.2 The teacher provides thinking tasks </t>
        </is>
      </c>
      <c r="AQ3" s="2" t="inlineStr">
        <is>
          <t xml:space="preserve"> Average</t>
        </is>
      </c>
      <c r="AR3" s="65" t="inlineStr">
        <is>
          <t>Judgment</t>
        </is>
      </c>
      <c r="AS3" s="60" t="n"/>
      <c r="AT3" s="57" t="inlineStr">
        <is>
          <t>Elements</t>
        </is>
      </c>
      <c r="AU3" s="58" t="inlineStr">
        <is>
          <t xml:space="preserve">7.1 The teacher provides students with choices </t>
        </is>
      </c>
      <c r="AV3" s="58" t="inlineStr">
        <is>
          <t xml:space="preserve">7.2 The teacher provides students with opportunities to take on roles in the classroom </t>
        </is>
      </c>
      <c r="AW3" s="2" t="inlineStr">
        <is>
          <t xml:space="preserve"> Average</t>
        </is>
      </c>
      <c r="AX3" s="65" t="inlineStr">
        <is>
          <t>Judgment</t>
        </is>
      </c>
      <c r="AY3" s="60" t="n"/>
      <c r="AZ3" s="57" t="inlineStr">
        <is>
          <t>Elements</t>
        </is>
      </c>
      <c r="BA3" s="58" t="inlineStr">
        <is>
          <t xml:space="preserve">8.1 The teacher acknowledges students’ efforts </t>
        </is>
      </c>
      <c r="BB3" s="58" t="inlineStr">
        <is>
          <t xml:space="preserve">8.2 The teacher has a positive attitude towards students’ challenges </t>
        </is>
      </c>
      <c r="BC3" s="58" t="inlineStr">
        <is>
          <t>8.3 The teacher encourages goal setting</t>
        </is>
      </c>
      <c r="BD3" s="2" t="inlineStr">
        <is>
          <t xml:space="preserve"> Average</t>
        </is>
      </c>
      <c r="BE3" s="65" t="inlineStr">
        <is>
          <t>Judgment</t>
        </is>
      </c>
      <c r="BF3" s="60" t="n"/>
      <c r="BG3" s="57" t="inlineStr">
        <is>
          <t>Elements</t>
        </is>
      </c>
      <c r="BH3" s="58" t="inlineStr">
        <is>
          <t xml:space="preserve">9.1 The teacher promotes students’ collaboration through peer interaction </t>
        </is>
      </c>
      <c r="BI3" s="58" t="inlineStr">
        <is>
          <t xml:space="preserve">9.2 The teacher promotes students’ interpersonal skills </t>
        </is>
      </c>
      <c r="BJ3" s="2" t="inlineStr">
        <is>
          <t xml:space="preserve"> Average</t>
        </is>
      </c>
      <c r="BK3" s="65" t="inlineStr">
        <is>
          <t>Judgment</t>
        </is>
      </c>
    </row>
    <row r="4" ht="16" customHeight="1">
      <c r="A4" s="50">
        <f>'LO 1'!D2</f>
        <v/>
      </c>
      <c r="B4" s="51" t="inlineStr">
        <is>
          <t>LO 1</t>
        </is>
      </c>
      <c r="C4" s="52" t="n"/>
      <c r="D4" s="52">
        <f>'LO 1'!I11</f>
        <v/>
      </c>
      <c r="E4" s="52">
        <f>'LO 1'!I12</f>
        <v/>
      </c>
      <c r="F4" s="52">
        <f>'LO 1'!I13</f>
        <v/>
      </c>
      <c r="G4" s="52">
        <f>'LO 1'!I14</f>
        <v/>
      </c>
      <c r="H4" s="52">
        <f>'LO 1'!I15</f>
        <v/>
      </c>
      <c r="I4" s="66">
        <f>'LO 1'!I16</f>
        <v/>
      </c>
      <c r="J4" s="66">
        <f>'LO 1'!I17</f>
        <v/>
      </c>
      <c r="K4" s="60" t="n"/>
      <c r="L4" s="52" t="n"/>
      <c r="M4" s="52">
        <f>'LO 1'!I20</f>
        <v/>
      </c>
      <c r="N4" s="52">
        <f>'LO 1'!I21</f>
        <v/>
      </c>
      <c r="O4" s="52">
        <f>'LO 1'!I22</f>
        <v/>
      </c>
      <c r="P4" s="66">
        <f>'LO 1'!I23</f>
        <v/>
      </c>
      <c r="Q4" s="66">
        <f>'LO 1'!I24</f>
        <v/>
      </c>
      <c r="R4" s="60" t="n"/>
      <c r="S4" s="52" t="n"/>
      <c r="T4" s="52">
        <f>'LO 1'!I27</f>
        <v/>
      </c>
      <c r="U4" s="52">
        <f>'LO 1'!I28</f>
        <v/>
      </c>
      <c r="V4" s="52">
        <f>'LO 1'!I29</f>
        <v/>
      </c>
      <c r="W4" s="66">
        <f>'LO 1'!I30</f>
        <v/>
      </c>
      <c r="X4" s="66">
        <f>'LO 1'!I31</f>
        <v/>
      </c>
      <c r="Y4" s="66">
        <f>'LO 1'!I32</f>
        <v/>
      </c>
      <c r="Z4" s="60" t="n"/>
      <c r="AA4" s="52" t="n"/>
      <c r="AB4" s="52">
        <f>'LO 1'!I35</f>
        <v/>
      </c>
      <c r="AC4" s="52">
        <f>'LO 1'!I36</f>
        <v/>
      </c>
      <c r="AD4" s="52">
        <f>'LO 1'!I37</f>
        <v/>
      </c>
      <c r="AE4" s="66">
        <f>'LO 1'!I38</f>
        <v/>
      </c>
      <c r="AF4" s="66">
        <f>'LO 1'!I39</f>
        <v/>
      </c>
      <c r="AG4" s="60" t="n"/>
      <c r="AH4" s="52" t="n"/>
      <c r="AI4" s="52">
        <f>'LO 1'!I42</f>
        <v/>
      </c>
      <c r="AJ4" s="52">
        <f>'LO 1'!I43</f>
        <v/>
      </c>
      <c r="AK4" s="52">
        <f>'LO 1'!I44</f>
        <v/>
      </c>
      <c r="AL4" s="66">
        <f>'LO 1'!I45</f>
        <v/>
      </c>
      <c r="AM4" s="60" t="n"/>
      <c r="AN4" s="52" t="n"/>
      <c r="AO4" s="52">
        <f>'LO 1'!I48</f>
        <v/>
      </c>
      <c r="AP4" s="52">
        <f>'LO 1'!I49</f>
        <v/>
      </c>
      <c r="AQ4" s="52">
        <f>'LO 1'!I50</f>
        <v/>
      </c>
      <c r="AR4" s="66">
        <f>'LO 1'!I51</f>
        <v/>
      </c>
      <c r="AS4" s="60" t="n"/>
      <c r="AT4" s="52" t="n"/>
      <c r="AU4" s="52">
        <f>'LO 1'!I54</f>
        <v/>
      </c>
      <c r="AV4" s="52">
        <f>'LO 1'!I55</f>
        <v/>
      </c>
      <c r="AW4" s="52">
        <f>'LO 1'!I56</f>
        <v/>
      </c>
      <c r="AX4" s="66">
        <f>'LO 1'!I57</f>
        <v/>
      </c>
      <c r="AY4" s="60" t="n"/>
      <c r="AZ4" s="52" t="n"/>
      <c r="BA4" s="52">
        <f>'LO 1'!I60</f>
        <v/>
      </c>
      <c r="BB4" s="52">
        <f>'LO 1'!I61</f>
        <v/>
      </c>
      <c r="BC4" s="52">
        <f>'LO 1'!I62</f>
        <v/>
      </c>
      <c r="BD4" s="66">
        <f>'LO 1'!I63</f>
        <v/>
      </c>
      <c r="BE4" s="52">
        <f>'LO 1'!I64</f>
        <v/>
      </c>
      <c r="BF4" s="60" t="n"/>
      <c r="BG4" s="52" t="n"/>
      <c r="BH4" s="52">
        <f>'LO 1'!I67</f>
        <v/>
      </c>
      <c r="BI4" s="52">
        <f>'LO 1'!I68</f>
        <v/>
      </c>
      <c r="BJ4" s="52">
        <f>'LO 1'!I69</f>
        <v/>
      </c>
      <c r="BK4" s="66">
        <f>'LO 1'!I70</f>
        <v/>
      </c>
    </row>
    <row r="5" ht="16" customHeight="1">
      <c r="A5" s="50">
        <f>'LO 2'!D2</f>
        <v/>
      </c>
      <c r="B5" s="51" t="inlineStr">
        <is>
          <t>LO 2</t>
        </is>
      </c>
      <c r="C5" s="52" t="n"/>
      <c r="D5" s="52">
        <f>'LO 2'!I11</f>
        <v/>
      </c>
      <c r="E5" s="52">
        <f>'LO 2'!I12</f>
        <v/>
      </c>
      <c r="F5" s="52">
        <f>'LO 2'!I13</f>
        <v/>
      </c>
      <c r="G5" s="52">
        <f>'LO 2'!I14</f>
        <v/>
      </c>
      <c r="H5" s="52">
        <f>'LO 2'!I15</f>
        <v/>
      </c>
      <c r="I5" s="66">
        <f>'LO 2'!I16</f>
        <v/>
      </c>
      <c r="J5" s="66">
        <f>'LO 2'!I17</f>
        <v/>
      </c>
      <c r="K5" s="60" t="n"/>
      <c r="L5" s="52" t="n"/>
      <c r="M5" s="72">
        <f>'LO 2'!I20</f>
        <v/>
      </c>
      <c r="N5" s="52">
        <f>'LO 2'!I21</f>
        <v/>
      </c>
      <c r="O5" s="52">
        <f>'LO 2'!I22</f>
        <v/>
      </c>
      <c r="P5" s="66">
        <f>'LO 2'!I23</f>
        <v/>
      </c>
      <c r="Q5" s="66">
        <f>'LO 2'!I24</f>
        <v/>
      </c>
      <c r="R5" s="60" t="n"/>
      <c r="S5" s="52" t="n"/>
      <c r="T5" s="72">
        <f>'LO 2'!I27</f>
        <v/>
      </c>
      <c r="U5" s="52">
        <f>'LO 2'!I28</f>
        <v/>
      </c>
      <c r="V5" s="52">
        <f>'LO 2'!I29</f>
        <v/>
      </c>
      <c r="W5" s="66">
        <f>'LO 2'!I30</f>
        <v/>
      </c>
      <c r="X5" s="66">
        <f>'LO 2'!I31</f>
        <v/>
      </c>
      <c r="Y5" s="66">
        <f>'LO 2'!I32</f>
        <v/>
      </c>
      <c r="Z5" s="60" t="n"/>
      <c r="AA5" s="52" t="n"/>
      <c r="AB5" s="52">
        <f>'LO 2'!I35</f>
        <v/>
      </c>
      <c r="AC5" s="52">
        <f>'LO 2'!I36</f>
        <v/>
      </c>
      <c r="AD5" s="52">
        <f>'LO 2'!I37</f>
        <v/>
      </c>
      <c r="AE5" s="66">
        <f>'LO 2'!I38</f>
        <v/>
      </c>
      <c r="AF5" s="70">
        <f>'LO 2'!I39</f>
        <v/>
      </c>
      <c r="AG5" s="60" t="n"/>
      <c r="AH5" s="52" t="n"/>
      <c r="AI5" s="52">
        <f>'LO 2'!I42</f>
        <v/>
      </c>
      <c r="AJ5" s="52">
        <f>'LO 2'!I43</f>
        <v/>
      </c>
      <c r="AK5" s="52">
        <f>'LO 2'!I44</f>
        <v/>
      </c>
      <c r="AL5" s="66">
        <f>'LO 2'!I45</f>
        <v/>
      </c>
      <c r="AM5" s="60" t="n"/>
      <c r="AN5" s="52" t="n"/>
      <c r="AO5" s="52">
        <f>'LO 2'!I48</f>
        <v/>
      </c>
      <c r="AP5" s="52">
        <f>'LO 2'!I49</f>
        <v/>
      </c>
      <c r="AQ5" s="52">
        <f>'LO 2'!I50</f>
        <v/>
      </c>
      <c r="AR5" s="66">
        <f>'LO 2'!I51</f>
        <v/>
      </c>
      <c r="AS5" s="60" t="n"/>
      <c r="AT5" s="52" t="n"/>
      <c r="AU5" s="52">
        <f>'LO 2'!I54</f>
        <v/>
      </c>
      <c r="AV5" s="52">
        <f>'LO 2'!I55</f>
        <v/>
      </c>
      <c r="AW5" s="52">
        <f>'LO 2'!I56</f>
        <v/>
      </c>
      <c r="AX5" s="66">
        <f>'LO 2'!I57</f>
        <v/>
      </c>
      <c r="AY5" s="60" t="n"/>
      <c r="AZ5" s="63" t="n"/>
      <c r="BA5" s="52">
        <f>'LO 2'!I60</f>
        <v/>
      </c>
      <c r="BB5" s="52">
        <f>'LO 2'!I61</f>
        <v/>
      </c>
      <c r="BC5" s="52">
        <f>'LO 2'!I62</f>
        <v/>
      </c>
      <c r="BD5" s="66">
        <f>'LO 2'!I63</f>
        <v/>
      </c>
      <c r="BE5" s="68">
        <f>'LO 2'!I64</f>
        <v/>
      </c>
      <c r="BF5" s="60" t="n"/>
      <c r="BG5" s="63" t="n"/>
      <c r="BH5" s="52">
        <f>'LO 2'!I67</f>
        <v/>
      </c>
      <c r="BI5" s="52">
        <f>'LO 2'!I68</f>
        <v/>
      </c>
      <c r="BJ5" s="52">
        <f>'LO 2'!I69</f>
        <v/>
      </c>
      <c r="BK5" s="66">
        <f>'LO 2'!I70</f>
        <v/>
      </c>
    </row>
    <row r="6" ht="16" customHeight="1">
      <c r="A6" s="50">
        <f>'LO 3'!D2</f>
        <v/>
      </c>
      <c r="B6" s="51" t="inlineStr">
        <is>
          <t>LO 3</t>
        </is>
      </c>
      <c r="C6" s="52" t="n"/>
      <c r="D6" s="52">
        <f>'LO 3'!I11</f>
        <v/>
      </c>
      <c r="E6" s="52">
        <f>'LO 3'!I12</f>
        <v/>
      </c>
      <c r="F6" s="52">
        <f>'LO 3'!I13</f>
        <v/>
      </c>
      <c r="G6" s="52">
        <f>'LO 3'!I14</f>
        <v/>
      </c>
      <c r="H6" s="52">
        <f>'LO 3'!I15</f>
        <v/>
      </c>
      <c r="I6" s="66">
        <f>'LO 3'!I16</f>
        <v/>
      </c>
      <c r="J6" s="66">
        <f>'LO 3'!I17</f>
        <v/>
      </c>
      <c r="K6" s="60" t="n"/>
      <c r="L6" s="52" t="n"/>
      <c r="M6" s="72">
        <f>'LO 3'!I20</f>
        <v/>
      </c>
      <c r="N6" s="52">
        <f>'LO 3'!I21</f>
        <v/>
      </c>
      <c r="O6" s="52">
        <f>'LO 3'!I22</f>
        <v/>
      </c>
      <c r="P6" s="66">
        <f>'LO 3'!I23</f>
        <v/>
      </c>
      <c r="Q6" s="66">
        <f>'LO 3'!I24</f>
        <v/>
      </c>
      <c r="R6" s="60" t="n"/>
      <c r="S6" s="52" t="n"/>
      <c r="T6" s="72">
        <f>'LO 3'!I27</f>
        <v/>
      </c>
      <c r="U6" s="52">
        <f>'LO 3'!I28</f>
        <v/>
      </c>
      <c r="V6" s="52">
        <f>'LO 3'!I29</f>
        <v/>
      </c>
      <c r="W6" s="66">
        <f>'LO 3'!I30</f>
        <v/>
      </c>
      <c r="X6" s="66">
        <f>'LO 3'!I31</f>
        <v/>
      </c>
      <c r="Y6" s="66">
        <f>'LO 3'!I32</f>
        <v/>
      </c>
      <c r="Z6" s="60" t="n"/>
      <c r="AA6" s="52" t="n"/>
      <c r="AB6" s="52">
        <f>'LO 3'!I35</f>
        <v/>
      </c>
      <c r="AC6" s="52">
        <f>'LO 3'!I36</f>
        <v/>
      </c>
      <c r="AD6" s="52">
        <f>'LO 3'!I37</f>
        <v/>
      </c>
      <c r="AE6" s="66">
        <f>'LO 3'!I38</f>
        <v/>
      </c>
      <c r="AF6" s="70">
        <f>'LO 3'!I39</f>
        <v/>
      </c>
      <c r="AG6" s="60" t="n"/>
      <c r="AH6" s="52" t="n"/>
      <c r="AI6" s="52">
        <f>'LO 3'!I42</f>
        <v/>
      </c>
      <c r="AJ6" s="52">
        <f>'LO 3'!I43</f>
        <v/>
      </c>
      <c r="AK6" s="52">
        <f>'LO 3'!I44</f>
        <v/>
      </c>
      <c r="AL6" s="66">
        <f>'LO 3'!I45</f>
        <v/>
      </c>
      <c r="AM6" s="60" t="n"/>
      <c r="AN6" s="52" t="n"/>
      <c r="AO6" s="52">
        <f>'LO 3'!I48</f>
        <v/>
      </c>
      <c r="AP6" s="52">
        <f>'LO 3'!I49</f>
        <v/>
      </c>
      <c r="AQ6" s="52">
        <f>'LO 3'!I50</f>
        <v/>
      </c>
      <c r="AR6" s="66">
        <f>'LO 3'!I51</f>
        <v/>
      </c>
      <c r="AS6" s="60" t="n"/>
      <c r="AT6" s="52" t="n"/>
      <c r="AU6" s="52">
        <f>'LO 3'!I54</f>
        <v/>
      </c>
      <c r="AV6" s="52">
        <f>'LO 3'!I55</f>
        <v/>
      </c>
      <c r="AW6" s="52">
        <f>'LO 3'!I56</f>
        <v/>
      </c>
      <c r="AX6" s="66">
        <f>'LO 3'!I57</f>
        <v/>
      </c>
      <c r="AY6" s="60" t="n"/>
      <c r="AZ6" s="63" t="n"/>
      <c r="BA6" s="52">
        <f>'LO 3'!I60</f>
        <v/>
      </c>
      <c r="BB6" s="52">
        <f>'LO 3'!I61</f>
        <v/>
      </c>
      <c r="BC6" s="52">
        <f>'LO 3'!I62</f>
        <v/>
      </c>
      <c r="BD6" s="66">
        <f>'LO 3'!I63</f>
        <v/>
      </c>
      <c r="BE6" s="68">
        <f>'LO 3'!I64</f>
        <v/>
      </c>
      <c r="BF6" s="60" t="n"/>
      <c r="BG6" s="63" t="n"/>
      <c r="BH6" s="52">
        <f>'LO 3'!I67</f>
        <v/>
      </c>
      <c r="BI6" s="52">
        <f>'LO 3'!I68</f>
        <v/>
      </c>
      <c r="BJ6" s="52">
        <f>'LO 3'!I69</f>
        <v/>
      </c>
      <c r="BK6" s="66">
        <f>'LO 3'!I70</f>
        <v/>
      </c>
    </row>
    <row r="7" ht="16" customHeight="1">
      <c r="A7" s="50">
        <f>'LO 4'!D2</f>
        <v/>
      </c>
      <c r="B7" s="51" t="inlineStr">
        <is>
          <t>LO 4</t>
        </is>
      </c>
      <c r="C7" s="52" t="n"/>
      <c r="D7" s="52">
        <f>'LO 4'!I11</f>
        <v/>
      </c>
      <c r="E7" s="52">
        <f>'LO 4'!I12</f>
        <v/>
      </c>
      <c r="F7" s="52">
        <f>'LO 4'!I13</f>
        <v/>
      </c>
      <c r="G7" s="52">
        <f>'LO 4'!I14</f>
        <v/>
      </c>
      <c r="H7" s="52">
        <f>'LO 4'!I15</f>
        <v/>
      </c>
      <c r="I7" s="66">
        <f>'LO 4'!I16</f>
        <v/>
      </c>
      <c r="J7" s="66">
        <f>'LO 4'!I17</f>
        <v/>
      </c>
      <c r="K7" s="60" t="n"/>
      <c r="L7" s="52" t="n"/>
      <c r="M7" s="72">
        <f>'LO 4'!I20</f>
        <v/>
      </c>
      <c r="N7" s="52">
        <f>'LO 4'!I21</f>
        <v/>
      </c>
      <c r="O7" s="52">
        <f>'LO 4'!I22</f>
        <v/>
      </c>
      <c r="P7" s="66">
        <f>'LO 4'!I23</f>
        <v/>
      </c>
      <c r="Q7" s="66">
        <f>'LO 4'!I24</f>
        <v/>
      </c>
      <c r="R7" s="60" t="n"/>
      <c r="S7" s="52" t="n"/>
      <c r="T7" s="72">
        <f>'LO 4'!I27</f>
        <v/>
      </c>
      <c r="U7" s="52">
        <f>'LO 4'!I28</f>
        <v/>
      </c>
      <c r="V7" s="52">
        <f>'LO 4'!I29</f>
        <v/>
      </c>
      <c r="W7" s="66">
        <f>'LO 4'!I30</f>
        <v/>
      </c>
      <c r="X7" s="66">
        <f>'LO 4'!I31</f>
        <v/>
      </c>
      <c r="Y7" s="66">
        <f>'LO 4'!I32</f>
        <v/>
      </c>
      <c r="Z7" s="60" t="n"/>
      <c r="AA7" s="52" t="n"/>
      <c r="AB7" s="52">
        <f>'LO 4'!I35</f>
        <v/>
      </c>
      <c r="AC7" s="52">
        <f>'LO 4'!I36</f>
        <v/>
      </c>
      <c r="AD7" s="52">
        <f>'LO 4'!I37</f>
        <v/>
      </c>
      <c r="AE7" s="66">
        <f>'LO 4'!I38</f>
        <v/>
      </c>
      <c r="AF7" s="70">
        <f>'LO 4'!I39</f>
        <v/>
      </c>
      <c r="AG7" s="60" t="n"/>
      <c r="AH7" s="52" t="n"/>
      <c r="AI7" s="52">
        <f>'LO 4'!I42</f>
        <v/>
      </c>
      <c r="AJ7" s="52">
        <f>'LO 4'!I43</f>
        <v/>
      </c>
      <c r="AK7" s="52">
        <f>'LO 4'!I44</f>
        <v/>
      </c>
      <c r="AL7" s="66">
        <f>'LO 4'!I45</f>
        <v/>
      </c>
      <c r="AM7" s="60" t="n"/>
      <c r="AN7" s="52" t="n"/>
      <c r="AO7" s="52">
        <f>'LO 4'!I48</f>
        <v/>
      </c>
      <c r="AP7" s="52">
        <f>'LO 4'!I49</f>
        <v/>
      </c>
      <c r="AQ7" s="52">
        <f>'LO 4'!I50</f>
        <v/>
      </c>
      <c r="AR7" s="66">
        <f>'LO 4'!I51</f>
        <v/>
      </c>
      <c r="AS7" s="60" t="n"/>
      <c r="AT7" s="52" t="n"/>
      <c r="AU7" s="52">
        <f>'LO 4'!I54</f>
        <v/>
      </c>
      <c r="AV7" s="52">
        <f>'LO 4'!I55</f>
        <v/>
      </c>
      <c r="AW7" s="52">
        <f>'LO 4'!I56</f>
        <v/>
      </c>
      <c r="AX7" s="66">
        <f>'LO 4'!I57</f>
        <v/>
      </c>
      <c r="AY7" s="60" t="n"/>
      <c r="AZ7" s="63" t="n"/>
      <c r="BA7" s="52">
        <f>'LO 4'!I60</f>
        <v/>
      </c>
      <c r="BB7" s="52">
        <f>'LO 4'!I61</f>
        <v/>
      </c>
      <c r="BC7" s="52">
        <f>'LO 4'!I62</f>
        <v/>
      </c>
      <c r="BD7" s="66">
        <f>'LO 4'!I63</f>
        <v/>
      </c>
      <c r="BE7" s="68">
        <f>'LO 4'!I64</f>
        <v/>
      </c>
      <c r="BF7" s="60" t="n"/>
      <c r="BG7" s="63" t="n"/>
      <c r="BH7" s="52">
        <f>'LO 4'!I67</f>
        <v/>
      </c>
      <c r="BI7" s="52">
        <f>'LO 4'!I68</f>
        <v/>
      </c>
      <c r="BJ7" s="52">
        <f>'LO 4'!I69</f>
        <v/>
      </c>
      <c r="BK7" s="66">
        <f>'LO 4'!I70</f>
        <v/>
      </c>
    </row>
    <row r="8" ht="16" customHeight="1">
      <c r="A8" s="50">
        <f>'LO 5'!D2</f>
        <v/>
      </c>
      <c r="B8" s="51" t="inlineStr">
        <is>
          <t>LO 5</t>
        </is>
      </c>
      <c r="C8" s="52" t="n"/>
      <c r="D8" s="52">
        <f>'LO 5'!I11</f>
        <v/>
      </c>
      <c r="E8" s="52">
        <f>'LO 5'!I12</f>
        <v/>
      </c>
      <c r="F8" s="52">
        <f>'LO 5'!I13</f>
        <v/>
      </c>
      <c r="G8" s="52">
        <f>'LO 5'!I14</f>
        <v/>
      </c>
      <c r="H8" s="52">
        <f>'LO 5'!I15</f>
        <v/>
      </c>
      <c r="I8" s="66">
        <f>'LO 5'!I16</f>
        <v/>
      </c>
      <c r="J8" s="66">
        <f>'LO 5'!I17</f>
        <v/>
      </c>
      <c r="K8" s="60" t="n"/>
      <c r="L8" s="52" t="n"/>
      <c r="M8" s="72">
        <f>'LO 5'!I20</f>
        <v/>
      </c>
      <c r="N8" s="52">
        <f>'LO 5'!I21</f>
        <v/>
      </c>
      <c r="O8" s="52">
        <f>'LO 5'!I22</f>
        <v/>
      </c>
      <c r="P8" s="66">
        <f>'LO 5'!I23</f>
        <v/>
      </c>
      <c r="Q8" s="66">
        <f>'LO 5'!I24</f>
        <v/>
      </c>
      <c r="R8" s="60" t="n"/>
      <c r="S8" s="52" t="n"/>
      <c r="T8" s="72">
        <f>'LO 5'!I27</f>
        <v/>
      </c>
      <c r="U8" s="52">
        <f>'LO 5'!I28</f>
        <v/>
      </c>
      <c r="V8" s="52">
        <f>'LO 5'!I29</f>
        <v/>
      </c>
      <c r="W8" s="66">
        <f>'LO 5'!I30</f>
        <v/>
      </c>
      <c r="X8" s="66">
        <f>'LO 5'!I31</f>
        <v/>
      </c>
      <c r="Y8" s="66">
        <f>'LO 5'!I32</f>
        <v/>
      </c>
      <c r="Z8" s="60" t="n"/>
      <c r="AA8" s="52" t="n"/>
      <c r="AB8" s="52">
        <f>'LO 5'!I35</f>
        <v/>
      </c>
      <c r="AC8" s="52">
        <f>'LO 5'!I36</f>
        <v/>
      </c>
      <c r="AD8" s="52">
        <f>'LO 5'!I37</f>
        <v/>
      </c>
      <c r="AE8" s="66">
        <f>'LO 5'!I38</f>
        <v/>
      </c>
      <c r="AF8" s="70">
        <f>'LO 5'!I39</f>
        <v/>
      </c>
      <c r="AG8" s="60" t="n"/>
      <c r="AH8" s="52" t="n"/>
      <c r="AI8" s="52">
        <f>'LO 5'!I42</f>
        <v/>
      </c>
      <c r="AJ8" s="52">
        <f>'LO 5'!I43</f>
        <v/>
      </c>
      <c r="AK8" s="52">
        <f>'LO 5'!I44</f>
        <v/>
      </c>
      <c r="AL8" s="66">
        <f>'LO 5'!I45</f>
        <v/>
      </c>
      <c r="AM8" s="60" t="n"/>
      <c r="AN8" s="52" t="n"/>
      <c r="AO8" s="52">
        <f>'LO 5'!I48</f>
        <v/>
      </c>
      <c r="AP8" s="52">
        <f>'LO 5'!I49</f>
        <v/>
      </c>
      <c r="AQ8" s="52">
        <f>'LO 5'!I50</f>
        <v/>
      </c>
      <c r="AR8" s="66">
        <f>'LO 5'!I51</f>
        <v/>
      </c>
      <c r="AS8" s="60" t="n"/>
      <c r="AT8" s="52" t="n"/>
      <c r="AU8" s="52">
        <f>'LO 5'!I54</f>
        <v/>
      </c>
      <c r="AV8" s="52">
        <f>'LO 5'!I55</f>
        <v/>
      </c>
      <c r="AW8" s="52">
        <f>'LO 5'!I56</f>
        <v/>
      </c>
      <c r="AX8" s="66">
        <f>'LO 5'!I57</f>
        <v/>
      </c>
      <c r="AY8" s="60" t="n"/>
      <c r="AZ8" s="63" t="n"/>
      <c r="BA8" s="52">
        <f>'LO 5'!I60</f>
        <v/>
      </c>
      <c r="BB8" s="52">
        <f>'LO 5'!I61</f>
        <v/>
      </c>
      <c r="BC8" s="52">
        <f>'LO 5'!I62</f>
        <v/>
      </c>
      <c r="BD8" s="66">
        <f>'LO 5'!I63</f>
        <v/>
      </c>
      <c r="BE8" s="68">
        <f>'LO 5'!I64</f>
        <v/>
      </c>
      <c r="BF8" s="60" t="n"/>
      <c r="BG8" s="63" t="n"/>
      <c r="BH8" s="52">
        <f>'LO 5'!I67</f>
        <v/>
      </c>
      <c r="BI8" s="52">
        <f>'LO 5'!I68</f>
        <v/>
      </c>
      <c r="BJ8" s="52">
        <f>'LO 5'!I69</f>
        <v/>
      </c>
      <c r="BK8" s="66">
        <f>'LO 5'!I70</f>
        <v/>
      </c>
    </row>
    <row r="9" ht="16" customHeight="1">
      <c r="A9" s="50">
        <f>'LO 6'!D2</f>
        <v/>
      </c>
      <c r="B9" s="51" t="inlineStr">
        <is>
          <t>LO 6</t>
        </is>
      </c>
      <c r="C9" s="52" t="n"/>
      <c r="D9" s="52">
        <f>'LO 6'!I11</f>
        <v/>
      </c>
      <c r="E9" s="52">
        <f>'LO 6'!I12</f>
        <v/>
      </c>
      <c r="F9" s="52">
        <f>'LO 6'!I13</f>
        <v/>
      </c>
      <c r="G9" s="52">
        <f>'LO 6'!I14</f>
        <v/>
      </c>
      <c r="H9" s="52">
        <f>'LO 6'!I15</f>
        <v/>
      </c>
      <c r="I9" s="66">
        <f>'LO 6'!I16</f>
        <v/>
      </c>
      <c r="J9" s="66">
        <f>'LO 6'!I17</f>
        <v/>
      </c>
      <c r="K9" s="60" t="n"/>
      <c r="L9" s="52" t="n"/>
      <c r="M9" s="72">
        <f>'LO 6'!I20</f>
        <v/>
      </c>
      <c r="N9" s="52">
        <f>'LO 6'!I21</f>
        <v/>
      </c>
      <c r="O9" s="52">
        <f>'LO 6'!I22</f>
        <v/>
      </c>
      <c r="P9" s="66">
        <f>'LO 6'!I23</f>
        <v/>
      </c>
      <c r="Q9" s="66">
        <f>'LO 6'!I24</f>
        <v/>
      </c>
      <c r="R9" s="60" t="n"/>
      <c r="S9" s="52" t="n"/>
      <c r="T9" s="72">
        <f>'LO 6'!I27</f>
        <v/>
      </c>
      <c r="U9" s="52">
        <f>'LO 6'!I28</f>
        <v/>
      </c>
      <c r="V9" s="52">
        <f>'LO 6'!I29</f>
        <v/>
      </c>
      <c r="W9" s="66">
        <f>'LO 6'!I30</f>
        <v/>
      </c>
      <c r="X9" s="66">
        <f>'LO 6'!I31</f>
        <v/>
      </c>
      <c r="Y9" s="66">
        <f>'LO 6'!I32</f>
        <v/>
      </c>
      <c r="Z9" s="60" t="n"/>
      <c r="AA9" s="52" t="n"/>
      <c r="AB9" s="52">
        <f>'LO 6'!I35</f>
        <v/>
      </c>
      <c r="AC9" s="52">
        <f>'LO 6'!I36</f>
        <v/>
      </c>
      <c r="AD9" s="52">
        <f>'LO 6'!I37</f>
        <v/>
      </c>
      <c r="AE9" s="66">
        <f>'LO 6'!I38</f>
        <v/>
      </c>
      <c r="AF9" s="70">
        <f>'LO 6'!I39</f>
        <v/>
      </c>
      <c r="AG9" s="60" t="n"/>
      <c r="AH9" s="52" t="n"/>
      <c r="AI9" s="52">
        <f>'LO 6'!I42</f>
        <v/>
      </c>
      <c r="AJ9" s="52">
        <f>'LO 6'!I43</f>
        <v/>
      </c>
      <c r="AK9" s="52">
        <f>'LO 6'!I44</f>
        <v/>
      </c>
      <c r="AL9" s="66">
        <f>'LO 6'!I45</f>
        <v/>
      </c>
      <c r="AM9" s="60" t="n"/>
      <c r="AN9" s="52" t="n"/>
      <c r="AO9" s="52">
        <f>'LO 6'!I48</f>
        <v/>
      </c>
      <c r="AP9" s="52">
        <f>'LO 6'!I49</f>
        <v/>
      </c>
      <c r="AQ9" s="52">
        <f>'LO 6'!I50</f>
        <v/>
      </c>
      <c r="AR9" s="66">
        <f>'LO 6'!I51</f>
        <v/>
      </c>
      <c r="AS9" s="60" t="n"/>
      <c r="AT9" s="52" t="n"/>
      <c r="AU9" s="52">
        <f>'LO 6'!I54</f>
        <v/>
      </c>
      <c r="AV9" s="52">
        <f>'LO 6'!I55</f>
        <v/>
      </c>
      <c r="AW9" s="52">
        <f>'LO 6'!I56</f>
        <v/>
      </c>
      <c r="AX9" s="66">
        <f>'LO 6'!I57</f>
        <v/>
      </c>
      <c r="AY9" s="60" t="n"/>
      <c r="AZ9" s="63" t="n"/>
      <c r="BA9" s="52">
        <f>'LO 6'!I60</f>
        <v/>
      </c>
      <c r="BB9" s="52">
        <f>'LO 6'!I61</f>
        <v/>
      </c>
      <c r="BC9" s="52">
        <f>'LO 6'!I62</f>
        <v/>
      </c>
      <c r="BD9" s="66">
        <f>'LO 6'!I63</f>
        <v/>
      </c>
      <c r="BE9" s="68">
        <f>'LO 6'!I64</f>
        <v/>
      </c>
      <c r="BF9" s="60" t="n"/>
      <c r="BG9" s="63" t="n"/>
      <c r="BH9" s="52">
        <f>'LO 6'!I67</f>
        <v/>
      </c>
      <c r="BI9" s="52">
        <f>'LO 6'!I68</f>
        <v/>
      </c>
      <c r="BJ9" s="52">
        <f>'LO 6'!I69</f>
        <v/>
      </c>
      <c r="BK9" s="66">
        <f>'LO 6'!I70</f>
        <v/>
      </c>
    </row>
    <row r="10" ht="16" customHeight="1">
      <c r="A10" s="50">
        <f>'LO 7'!D2</f>
        <v/>
      </c>
      <c r="B10" s="51" t="inlineStr">
        <is>
          <t>LO 7</t>
        </is>
      </c>
      <c r="C10" s="52" t="n"/>
      <c r="D10" s="52">
        <f>'LO 7'!I11</f>
        <v/>
      </c>
      <c r="E10" s="52">
        <f>'LO 7'!I12</f>
        <v/>
      </c>
      <c r="F10" s="52">
        <f>'LO 7'!I13</f>
        <v/>
      </c>
      <c r="G10" s="52">
        <f>'LO 7'!I14</f>
        <v/>
      </c>
      <c r="H10" s="52">
        <f>'LO 7'!I15</f>
        <v/>
      </c>
      <c r="I10" s="66">
        <f>'LO 7'!I16</f>
        <v/>
      </c>
      <c r="J10" s="66">
        <f>'LO 7'!I17</f>
        <v/>
      </c>
      <c r="K10" s="60" t="n"/>
      <c r="L10" s="52" t="n"/>
      <c r="M10" s="72">
        <f>'LO 7'!I20</f>
        <v/>
      </c>
      <c r="N10" s="52">
        <f>'LO 7'!I21</f>
        <v/>
      </c>
      <c r="O10" s="52">
        <f>'LO 7'!I22</f>
        <v/>
      </c>
      <c r="P10" s="66">
        <f>'LO 7'!I23</f>
        <v/>
      </c>
      <c r="Q10" s="66">
        <f>'LO 7'!I24</f>
        <v/>
      </c>
      <c r="R10" s="60" t="n"/>
      <c r="S10" s="52" t="n"/>
      <c r="T10" s="72">
        <f>'LO 7'!I27</f>
        <v/>
      </c>
      <c r="U10" s="52">
        <f>'LO 7'!I28</f>
        <v/>
      </c>
      <c r="V10" s="52">
        <f>'LO 7'!I29</f>
        <v/>
      </c>
      <c r="W10" s="66">
        <f>'LO 7'!I30</f>
        <v/>
      </c>
      <c r="X10" s="66">
        <f>'LO 7'!I31</f>
        <v/>
      </c>
      <c r="Y10" s="66">
        <f>'LO 7'!I32</f>
        <v/>
      </c>
      <c r="Z10" s="60" t="n"/>
      <c r="AA10" s="52" t="n"/>
      <c r="AB10" s="52">
        <f>'LO 7'!I35</f>
        <v/>
      </c>
      <c r="AC10" s="52">
        <f>'LO 7'!I36</f>
        <v/>
      </c>
      <c r="AD10" s="52">
        <f>'LO 7'!I37</f>
        <v/>
      </c>
      <c r="AE10" s="66">
        <f>'LO 7'!I38</f>
        <v/>
      </c>
      <c r="AF10" s="70">
        <f>'LO 7'!I39</f>
        <v/>
      </c>
      <c r="AG10" s="60" t="n"/>
      <c r="AH10" s="52" t="n"/>
      <c r="AI10" s="52">
        <f>'LO 7'!I42</f>
        <v/>
      </c>
      <c r="AJ10" s="52">
        <f>'LO 7'!I43</f>
        <v/>
      </c>
      <c r="AK10" s="52">
        <f>'LO 7'!I44</f>
        <v/>
      </c>
      <c r="AL10" s="66">
        <f>'LO 7'!I45</f>
        <v/>
      </c>
      <c r="AM10" s="60" t="n"/>
      <c r="AN10" s="52" t="n"/>
      <c r="AO10" s="52">
        <f>'LO 7'!I48</f>
        <v/>
      </c>
      <c r="AP10" s="52">
        <f>'LO 7'!I49</f>
        <v/>
      </c>
      <c r="AQ10" s="52">
        <f>'LO 7'!I50</f>
        <v/>
      </c>
      <c r="AR10" s="66">
        <f>'LO 7'!I51</f>
        <v/>
      </c>
      <c r="AS10" s="60" t="n"/>
      <c r="AT10" s="52" t="n"/>
      <c r="AU10" s="52">
        <f>'LO 7'!I54</f>
        <v/>
      </c>
      <c r="AV10" s="52">
        <f>'LO 7'!I55</f>
        <v/>
      </c>
      <c r="AW10" s="52">
        <f>'LO 7'!I56</f>
        <v/>
      </c>
      <c r="AX10" s="66">
        <f>'LO 7'!I57</f>
        <v/>
      </c>
      <c r="AY10" s="60" t="n"/>
      <c r="AZ10" s="63" t="n"/>
      <c r="BA10" s="52">
        <f>'LO 7'!I60</f>
        <v/>
      </c>
      <c r="BB10" s="52">
        <f>'LO 7'!I61</f>
        <v/>
      </c>
      <c r="BC10" s="52">
        <f>'LO 7'!I62</f>
        <v/>
      </c>
      <c r="BD10" s="66">
        <f>'LO 7'!I63</f>
        <v/>
      </c>
      <c r="BE10" s="68">
        <f>'LO 7'!I64</f>
        <v/>
      </c>
      <c r="BF10" s="60" t="n"/>
      <c r="BG10" s="63" t="n"/>
      <c r="BH10" s="52">
        <f>'LO 7'!I67</f>
        <v/>
      </c>
      <c r="BI10" s="52">
        <f>'LO 7'!I68</f>
        <v/>
      </c>
      <c r="BJ10" s="52">
        <f>'LO 7'!I69</f>
        <v/>
      </c>
      <c r="BK10" s="66">
        <f>'LO 7'!I70</f>
        <v/>
      </c>
    </row>
    <row r="11" ht="16" customHeight="1">
      <c r="A11" s="50">
        <f>'LO 8'!D2</f>
        <v/>
      </c>
      <c r="B11" s="51" t="inlineStr">
        <is>
          <t>LO 8</t>
        </is>
      </c>
      <c r="C11" s="52" t="n"/>
      <c r="D11" s="52">
        <f>'LO 8'!I11</f>
        <v/>
      </c>
      <c r="E11" s="52">
        <f>'LO 8'!I12</f>
        <v/>
      </c>
      <c r="F11" s="52">
        <f>'LO 8'!I13</f>
        <v/>
      </c>
      <c r="G11" s="52">
        <f>'LO 8'!I14</f>
        <v/>
      </c>
      <c r="H11" s="52">
        <f>'LO 8'!I15</f>
        <v/>
      </c>
      <c r="I11" s="66">
        <f>'LO 8'!I16</f>
        <v/>
      </c>
      <c r="J11" s="66">
        <f>'LO 8'!I17</f>
        <v/>
      </c>
      <c r="K11" s="60" t="n"/>
      <c r="L11" s="52" t="n"/>
      <c r="M11" s="72">
        <f>'LO 8'!I20</f>
        <v/>
      </c>
      <c r="N11" s="52">
        <f>'LO 8'!I21</f>
        <v/>
      </c>
      <c r="O11" s="52">
        <f>'LO 8'!I22</f>
        <v/>
      </c>
      <c r="P11" s="66">
        <f>'LO 8'!I23</f>
        <v/>
      </c>
      <c r="Q11" s="66">
        <f>'LO 8'!I24</f>
        <v/>
      </c>
      <c r="R11" s="60" t="n"/>
      <c r="S11" s="52" t="n"/>
      <c r="T11" s="72">
        <f>'LO 8'!I27</f>
        <v/>
      </c>
      <c r="U11" s="52">
        <f>'LO 8'!I28</f>
        <v/>
      </c>
      <c r="V11" s="52">
        <f>'LO 8'!I29</f>
        <v/>
      </c>
      <c r="W11" s="66">
        <f>'LO 8'!I30</f>
        <v/>
      </c>
      <c r="X11" s="66">
        <f>'LO 8'!I31</f>
        <v/>
      </c>
      <c r="Y11" s="66">
        <f>'LO 8'!I32</f>
        <v/>
      </c>
      <c r="Z11" s="60" t="n"/>
      <c r="AA11" s="52" t="n"/>
      <c r="AB11" s="52">
        <f>'LO 8'!I35</f>
        <v/>
      </c>
      <c r="AC11" s="52">
        <f>'LO 8'!I36</f>
        <v/>
      </c>
      <c r="AD11" s="52">
        <f>'LO 8'!I37</f>
        <v/>
      </c>
      <c r="AE11" s="66">
        <f>'LO 8'!I38</f>
        <v/>
      </c>
      <c r="AF11" s="70">
        <f>'LO 8'!I39</f>
        <v/>
      </c>
      <c r="AG11" s="60" t="n"/>
      <c r="AH11" s="52" t="n"/>
      <c r="AI11" s="52">
        <f>'LO 8'!I42</f>
        <v/>
      </c>
      <c r="AJ11" s="52">
        <f>'LO 8'!I43</f>
        <v/>
      </c>
      <c r="AK11" s="52">
        <f>'LO 8'!I44</f>
        <v/>
      </c>
      <c r="AL11" s="66">
        <f>'LO 8'!I45</f>
        <v/>
      </c>
      <c r="AM11" s="60" t="n"/>
      <c r="AN11" s="52" t="n"/>
      <c r="AO11" s="52">
        <f>'LO 8'!I48</f>
        <v/>
      </c>
      <c r="AP11" s="52">
        <f>'LO 8'!I49</f>
        <v/>
      </c>
      <c r="AQ11" s="52">
        <f>'LO 8'!I50</f>
        <v/>
      </c>
      <c r="AR11" s="66">
        <f>'LO 8'!I51</f>
        <v/>
      </c>
      <c r="AS11" s="60" t="n"/>
      <c r="AT11" s="52" t="n"/>
      <c r="AU11" s="52">
        <f>'LO 8'!I54</f>
        <v/>
      </c>
      <c r="AV11" s="52">
        <f>'LO 8'!I55</f>
        <v/>
      </c>
      <c r="AW11" s="52">
        <f>'LO 8'!I56</f>
        <v/>
      </c>
      <c r="AX11" s="66">
        <f>'LO 8'!I57</f>
        <v/>
      </c>
      <c r="AY11" s="60" t="n"/>
      <c r="AZ11" s="63" t="n"/>
      <c r="BA11" s="52">
        <f>'LO 8'!I60</f>
        <v/>
      </c>
      <c r="BB11" s="52">
        <f>'LO 8'!I61</f>
        <v/>
      </c>
      <c r="BC11" s="52">
        <f>'LO 8'!I62</f>
        <v/>
      </c>
      <c r="BD11" s="66">
        <f>'LO 8'!I63</f>
        <v/>
      </c>
      <c r="BE11" s="68">
        <f>'LO 8'!I64</f>
        <v/>
      </c>
      <c r="BF11" s="60" t="n"/>
      <c r="BG11" s="63" t="n"/>
      <c r="BH11" s="52">
        <f>'LO 8'!I67</f>
        <v/>
      </c>
      <c r="BI11" s="52">
        <f>'LO 8'!I68</f>
        <v/>
      </c>
      <c r="BJ11" s="52">
        <f>'LO 8'!I69</f>
        <v/>
      </c>
      <c r="BK11" s="66">
        <f>'LO 8'!I70</f>
        <v/>
      </c>
    </row>
    <row r="12" ht="16" customHeight="1">
      <c r="A12" s="50">
        <f>'LO 9'!D2</f>
        <v/>
      </c>
      <c r="B12" s="51" t="inlineStr">
        <is>
          <t>LO 9</t>
        </is>
      </c>
      <c r="C12" s="52" t="n"/>
      <c r="D12" s="52">
        <f>'LO 9'!I11</f>
        <v/>
      </c>
      <c r="E12" s="52">
        <f>'LO 9'!I12</f>
        <v/>
      </c>
      <c r="F12" s="52">
        <f>'LO 9'!I13</f>
        <v/>
      </c>
      <c r="G12" s="52">
        <f>'LO 9'!I14</f>
        <v/>
      </c>
      <c r="H12" s="52">
        <f>'LO 9'!I15</f>
        <v/>
      </c>
      <c r="I12" s="66">
        <f>'LO 9'!I16</f>
        <v/>
      </c>
      <c r="J12" s="66">
        <f>'LO 9'!I17</f>
        <v/>
      </c>
      <c r="K12" s="60" t="n"/>
      <c r="L12" s="52" t="n"/>
      <c r="M12" s="72">
        <f>'LO 9'!I20</f>
        <v/>
      </c>
      <c r="N12" s="52">
        <f>'LO 9'!I21</f>
        <v/>
      </c>
      <c r="O12" s="52">
        <f>'LO 9'!I22</f>
        <v/>
      </c>
      <c r="P12" s="66">
        <f>'LO 9'!I23</f>
        <v/>
      </c>
      <c r="Q12" s="66">
        <f>'LO 9'!I24</f>
        <v/>
      </c>
      <c r="R12" s="60" t="n"/>
      <c r="S12" s="52" t="n"/>
      <c r="T12" s="72">
        <f>'LO 9'!I27</f>
        <v/>
      </c>
      <c r="U12" s="52">
        <f>'LO 9'!I28</f>
        <v/>
      </c>
      <c r="V12" s="52">
        <f>'LO 9'!I29</f>
        <v/>
      </c>
      <c r="W12" s="66">
        <f>'LO 9'!I30</f>
        <v/>
      </c>
      <c r="X12" s="66">
        <f>'LO 9'!I31</f>
        <v/>
      </c>
      <c r="Y12" s="66">
        <f>'LO 9'!I32</f>
        <v/>
      </c>
      <c r="Z12" s="60" t="n"/>
      <c r="AA12" s="52" t="n"/>
      <c r="AB12" s="52">
        <f>'LO 9'!I35</f>
        <v/>
      </c>
      <c r="AC12" s="52">
        <f>'LO 9'!I36</f>
        <v/>
      </c>
      <c r="AD12" s="52">
        <f>'LO 9'!I37</f>
        <v/>
      </c>
      <c r="AE12" s="66">
        <f>'LO 9'!I38</f>
        <v/>
      </c>
      <c r="AF12" s="70">
        <f>'LO 9'!I39</f>
        <v/>
      </c>
      <c r="AG12" s="60" t="n"/>
      <c r="AH12" s="52" t="n"/>
      <c r="AI12" s="52">
        <f>'LO 9'!I42</f>
        <v/>
      </c>
      <c r="AJ12" s="52">
        <f>'LO 9'!I43</f>
        <v/>
      </c>
      <c r="AK12" s="52">
        <f>'LO 9'!I44</f>
        <v/>
      </c>
      <c r="AL12" s="66">
        <f>'LO 9'!I45</f>
        <v/>
      </c>
      <c r="AM12" s="60" t="n"/>
      <c r="AN12" s="52" t="n"/>
      <c r="AO12" s="52">
        <f>'LO 9'!I48</f>
        <v/>
      </c>
      <c r="AP12" s="52">
        <f>'LO 9'!I49</f>
        <v/>
      </c>
      <c r="AQ12" s="52">
        <f>'LO 9'!I50</f>
        <v/>
      </c>
      <c r="AR12" s="66">
        <f>'LO 9'!I51</f>
        <v/>
      </c>
      <c r="AS12" s="60" t="n"/>
      <c r="AT12" s="52" t="n"/>
      <c r="AU12" s="52">
        <f>'LO 9'!I54</f>
        <v/>
      </c>
      <c r="AV12" s="52">
        <f>'LO 9'!I55</f>
        <v/>
      </c>
      <c r="AW12" s="52">
        <f>'LO 9'!I56</f>
        <v/>
      </c>
      <c r="AX12" s="66">
        <f>'LO 9'!I57</f>
        <v/>
      </c>
      <c r="AY12" s="60" t="n"/>
      <c r="AZ12" s="63" t="n"/>
      <c r="BA12" s="52">
        <f>'LO 9'!I60</f>
        <v/>
      </c>
      <c r="BB12" s="52">
        <f>'LO 9'!I61</f>
        <v/>
      </c>
      <c r="BC12" s="52">
        <f>'LO 9'!I62</f>
        <v/>
      </c>
      <c r="BD12" s="66">
        <f>'LO 9'!I63</f>
        <v/>
      </c>
      <c r="BE12" s="68">
        <f>'LO 9'!I64</f>
        <v/>
      </c>
      <c r="BF12" s="60" t="n"/>
      <c r="BG12" s="63" t="n"/>
      <c r="BH12" s="52">
        <f>'LO 9'!I67</f>
        <v/>
      </c>
      <c r="BI12" s="52">
        <f>'LO 9'!I68</f>
        <v/>
      </c>
      <c r="BJ12" s="52">
        <f>'LO 9'!I69</f>
        <v/>
      </c>
      <c r="BK12" s="66">
        <f>'LO 9'!I70</f>
        <v/>
      </c>
    </row>
    <row r="13" ht="16" customHeight="1">
      <c r="A13" s="50">
        <f>'LO 10'!D2</f>
        <v/>
      </c>
      <c r="B13" s="51" t="inlineStr">
        <is>
          <t>LO 10</t>
        </is>
      </c>
      <c r="C13" s="52" t="n"/>
      <c r="D13" s="52">
        <f>'LO 10'!I11</f>
        <v/>
      </c>
      <c r="E13" s="52">
        <f>'LO 10'!I12</f>
        <v/>
      </c>
      <c r="F13" s="52">
        <f>'LO 10'!I13</f>
        <v/>
      </c>
      <c r="G13" s="52">
        <f>'LO 10'!I14</f>
        <v/>
      </c>
      <c r="H13" s="52">
        <f>'LO 10'!I15</f>
        <v/>
      </c>
      <c r="I13" s="66">
        <f>'LO 10'!I16</f>
        <v/>
      </c>
      <c r="J13" s="66">
        <f>'LO 10'!I17</f>
        <v/>
      </c>
      <c r="K13" s="60" t="n"/>
      <c r="L13" s="52" t="n"/>
      <c r="M13" s="72">
        <f>'LO 10'!I20</f>
        <v/>
      </c>
      <c r="N13" s="52">
        <f>'LO 10'!I21</f>
        <v/>
      </c>
      <c r="O13" s="52">
        <f>'LO 10'!I22</f>
        <v/>
      </c>
      <c r="P13" s="66">
        <f>'LO 10'!I23</f>
        <v/>
      </c>
      <c r="Q13" s="66">
        <f>'LO 10'!I24</f>
        <v/>
      </c>
      <c r="R13" s="60" t="n"/>
      <c r="S13" s="52" t="n"/>
      <c r="T13" s="72">
        <f>'LO 10'!I27</f>
        <v/>
      </c>
      <c r="U13" s="52">
        <f>'LO 10'!I28</f>
        <v/>
      </c>
      <c r="V13" s="52">
        <f>'LO 10'!I29</f>
        <v/>
      </c>
      <c r="W13" s="66">
        <f>'LO 10'!I30</f>
        <v/>
      </c>
      <c r="X13" s="66">
        <f>'LO 10'!I31</f>
        <v/>
      </c>
      <c r="Y13" s="66">
        <f>'LO 10'!I32</f>
        <v/>
      </c>
      <c r="Z13" s="60" t="n"/>
      <c r="AA13" s="52" t="n"/>
      <c r="AB13" s="52">
        <f>'LO 10'!I35</f>
        <v/>
      </c>
      <c r="AC13" s="52">
        <f>'LO 10'!I36</f>
        <v/>
      </c>
      <c r="AD13" s="52">
        <f>'LO 10'!I37</f>
        <v/>
      </c>
      <c r="AE13" s="66">
        <f>'LO 10'!I38</f>
        <v/>
      </c>
      <c r="AF13" s="70">
        <f>'LO 10'!I39</f>
        <v/>
      </c>
      <c r="AG13" s="60" t="n"/>
      <c r="AH13" s="52" t="n"/>
      <c r="AI13" s="52">
        <f>'LO 10'!I42</f>
        <v/>
      </c>
      <c r="AJ13" s="52">
        <f>'LO 10'!I43</f>
        <v/>
      </c>
      <c r="AK13" s="52">
        <f>'LO 10'!I44</f>
        <v/>
      </c>
      <c r="AL13" s="66">
        <f>'LO 10'!I45</f>
        <v/>
      </c>
      <c r="AM13" s="60" t="n"/>
      <c r="AN13" s="52" t="n"/>
      <c r="AO13" s="52">
        <f>'LO 10'!I48</f>
        <v/>
      </c>
      <c r="AP13" s="52">
        <f>'LO 10'!I49</f>
        <v/>
      </c>
      <c r="AQ13" s="52">
        <f>'LO 10'!I50</f>
        <v/>
      </c>
      <c r="AR13" s="66">
        <f>'LO 10'!I51</f>
        <v/>
      </c>
      <c r="AS13" s="60" t="n"/>
      <c r="AT13" s="52" t="n"/>
      <c r="AU13" s="52">
        <f>'LO 10'!I54</f>
        <v/>
      </c>
      <c r="AV13" s="52">
        <f>'LO 10'!I55</f>
        <v/>
      </c>
      <c r="AW13" s="52">
        <f>'LO 10'!I56</f>
        <v/>
      </c>
      <c r="AX13" s="66">
        <f>'LO 10'!I57</f>
        <v/>
      </c>
      <c r="AY13" s="60" t="n"/>
      <c r="AZ13" s="63" t="n"/>
      <c r="BA13" s="52">
        <f>'LO 10'!I60</f>
        <v/>
      </c>
      <c r="BB13" s="52">
        <f>'LO 10'!I61</f>
        <v/>
      </c>
      <c r="BC13" s="52">
        <f>'LO 10'!I62</f>
        <v/>
      </c>
      <c r="BD13" s="66">
        <f>'LO 10'!I63</f>
        <v/>
      </c>
      <c r="BE13" s="68">
        <f>'LO 10'!I64</f>
        <v/>
      </c>
      <c r="BF13" s="60" t="n"/>
      <c r="BG13" s="63" t="n"/>
      <c r="BH13" s="52">
        <f>'LO 10'!I67</f>
        <v/>
      </c>
      <c r="BI13" s="52">
        <f>'LO 10'!I68</f>
        <v/>
      </c>
      <c r="BJ13" s="52">
        <f>'LO 10'!I69</f>
        <v/>
      </c>
      <c r="BK13" s="66">
        <f>'LO 10'!I70</f>
        <v/>
      </c>
    </row>
    <row r="14" ht="16" customHeight="1">
      <c r="A14" s="50">
        <f>'LO 11'!D2</f>
        <v/>
      </c>
      <c r="B14" s="51" t="inlineStr">
        <is>
          <t>LO 11</t>
        </is>
      </c>
      <c r="C14" s="52" t="n"/>
      <c r="D14" s="52">
        <f>'LO 11'!I11</f>
        <v/>
      </c>
      <c r="E14" s="52">
        <f>'LO 11'!I12</f>
        <v/>
      </c>
      <c r="F14" s="52">
        <f>'LO 11'!I13</f>
        <v/>
      </c>
      <c r="G14" s="52">
        <f>'LO 11'!I14</f>
        <v/>
      </c>
      <c r="H14" s="52">
        <f>'LO 11'!I15</f>
        <v/>
      </c>
      <c r="I14" s="66">
        <f>'LO 11'!I16</f>
        <v/>
      </c>
      <c r="J14" s="66">
        <f>'LO 11'!I17</f>
        <v/>
      </c>
      <c r="K14" s="60" t="n"/>
      <c r="L14" s="52" t="n"/>
      <c r="M14" s="72">
        <f>'LO 11'!I20</f>
        <v/>
      </c>
      <c r="N14" s="52">
        <f>'LO 11'!I21</f>
        <v/>
      </c>
      <c r="O14" s="52">
        <f>'LO 11'!I22</f>
        <v/>
      </c>
      <c r="P14" s="66">
        <f>'LO 11'!I23</f>
        <v/>
      </c>
      <c r="Q14" s="66">
        <f>'LO 11'!I24</f>
        <v/>
      </c>
      <c r="R14" s="60" t="n"/>
      <c r="S14" s="52" t="n"/>
      <c r="T14" s="72">
        <f>'LO 11'!I27</f>
        <v/>
      </c>
      <c r="U14" s="52">
        <f>'LO 11'!I28</f>
        <v/>
      </c>
      <c r="V14" s="52">
        <f>'LO 11'!I29</f>
        <v/>
      </c>
      <c r="W14" s="66">
        <f>'LO 11'!I30</f>
        <v/>
      </c>
      <c r="X14" s="66">
        <f>'LO 11'!I31</f>
        <v/>
      </c>
      <c r="Y14" s="66">
        <f>'LO 11'!I32</f>
        <v/>
      </c>
      <c r="Z14" s="60" t="n"/>
      <c r="AA14" s="52" t="n"/>
      <c r="AB14" s="52">
        <f>'LO 11'!I35</f>
        <v/>
      </c>
      <c r="AC14" s="52">
        <f>'LO 11'!I36</f>
        <v/>
      </c>
      <c r="AD14" s="52">
        <f>'LO 11'!I37</f>
        <v/>
      </c>
      <c r="AE14" s="66">
        <f>'LO 11'!I38</f>
        <v/>
      </c>
      <c r="AF14" s="70">
        <f>'LO 11'!I39</f>
        <v/>
      </c>
      <c r="AG14" s="60" t="n"/>
      <c r="AH14" s="52" t="n"/>
      <c r="AI14" s="52">
        <f>'LO 11'!I42</f>
        <v/>
      </c>
      <c r="AJ14" s="52">
        <f>'LO 11'!I43</f>
        <v/>
      </c>
      <c r="AK14" s="52">
        <f>'LO 11'!I44</f>
        <v/>
      </c>
      <c r="AL14" s="66">
        <f>'LO 11'!I45</f>
        <v/>
      </c>
      <c r="AM14" s="60" t="n"/>
      <c r="AN14" s="52" t="n"/>
      <c r="AO14" s="52">
        <f>'LO 11'!I48</f>
        <v/>
      </c>
      <c r="AP14" s="52">
        <f>'LO 11'!I49</f>
        <v/>
      </c>
      <c r="AQ14" s="52">
        <f>'LO 11'!I50</f>
        <v/>
      </c>
      <c r="AR14" s="66">
        <f>'LO 11'!I51</f>
        <v/>
      </c>
      <c r="AS14" s="60" t="n"/>
      <c r="AT14" s="52" t="n"/>
      <c r="AU14" s="52">
        <f>'LO 11'!I54</f>
        <v/>
      </c>
      <c r="AV14" s="52">
        <f>'LO 11'!I55</f>
        <v/>
      </c>
      <c r="AW14" s="52">
        <f>'LO 11'!I56</f>
        <v/>
      </c>
      <c r="AX14" s="66">
        <f>'LO 11'!I57</f>
        <v/>
      </c>
      <c r="AY14" s="60" t="n"/>
      <c r="AZ14" s="63" t="n"/>
      <c r="BA14" s="52">
        <f>'LO 11'!I60</f>
        <v/>
      </c>
      <c r="BB14" s="52">
        <f>'LO 11'!I61</f>
        <v/>
      </c>
      <c r="BC14" s="52">
        <f>'LO 11'!I62</f>
        <v/>
      </c>
      <c r="BD14" s="66">
        <f>'LO 11'!I63</f>
        <v/>
      </c>
      <c r="BE14" s="68">
        <f>'LO 11'!I64</f>
        <v/>
      </c>
      <c r="BF14" s="60" t="n"/>
      <c r="BG14" s="63" t="n"/>
      <c r="BH14" s="52">
        <f>'LO 11'!I67</f>
        <v/>
      </c>
      <c r="BI14" s="52">
        <f>'LO 11'!I68</f>
        <v/>
      </c>
      <c r="BJ14" s="52">
        <f>'LO 11'!I69</f>
        <v/>
      </c>
      <c r="BK14" s="66">
        <f>'LO 11'!I70</f>
        <v/>
      </c>
    </row>
    <row r="15" ht="16" customHeight="1">
      <c r="A15" s="50">
        <f>'LO 12'!D2</f>
        <v/>
      </c>
      <c r="B15" s="51" t="inlineStr">
        <is>
          <t>LO 12</t>
        </is>
      </c>
      <c r="C15" s="52" t="n"/>
      <c r="D15" s="52">
        <f>'LO 12'!I11</f>
        <v/>
      </c>
      <c r="E15" s="52">
        <f>'LO 12'!I12</f>
        <v/>
      </c>
      <c r="F15" s="52">
        <f>'LO 12'!I13</f>
        <v/>
      </c>
      <c r="G15" s="52">
        <f>'LO 12'!I14</f>
        <v/>
      </c>
      <c r="H15" s="52">
        <f>'LO 12'!I15</f>
        <v/>
      </c>
      <c r="I15" s="66">
        <f>'LO 12'!I16</f>
        <v/>
      </c>
      <c r="J15" s="66">
        <f>'LO 12'!I17</f>
        <v/>
      </c>
      <c r="K15" s="60" t="n"/>
      <c r="L15" s="52" t="n"/>
      <c r="M15" s="72">
        <f>'LO 12'!I20</f>
        <v/>
      </c>
      <c r="N15" s="52">
        <f>'LO 12'!I21</f>
        <v/>
      </c>
      <c r="O15" s="52">
        <f>'LO 12'!I22</f>
        <v/>
      </c>
      <c r="P15" s="66">
        <f>'LO 12'!I23</f>
        <v/>
      </c>
      <c r="Q15" s="66">
        <f>'LO 12'!I24</f>
        <v/>
      </c>
      <c r="R15" s="60" t="n"/>
      <c r="S15" s="52" t="n"/>
      <c r="T15" s="72">
        <f>'LO 12'!I27</f>
        <v/>
      </c>
      <c r="U15" s="52">
        <f>'LO 12'!I28</f>
        <v/>
      </c>
      <c r="V15" s="52">
        <f>'LO 12'!I29</f>
        <v/>
      </c>
      <c r="W15" s="66">
        <f>'LO 12'!I30</f>
        <v/>
      </c>
      <c r="X15" s="66">
        <f>'LO 12'!I31</f>
        <v/>
      </c>
      <c r="Y15" s="66">
        <f>'LO 12'!I32</f>
        <v/>
      </c>
      <c r="Z15" s="60" t="n"/>
      <c r="AA15" s="52" t="n"/>
      <c r="AB15" s="52">
        <f>'LO 12'!I35</f>
        <v/>
      </c>
      <c r="AC15" s="52">
        <f>'LO 12'!I36</f>
        <v/>
      </c>
      <c r="AD15" s="52">
        <f>'LO 12'!I37</f>
        <v/>
      </c>
      <c r="AE15" s="66">
        <f>'LO 12'!I38</f>
        <v/>
      </c>
      <c r="AF15" s="70">
        <f>'LO 12'!I39</f>
        <v/>
      </c>
      <c r="AG15" s="60" t="n"/>
      <c r="AH15" s="52" t="n"/>
      <c r="AI15" s="52">
        <f>'LO 12'!I42</f>
        <v/>
      </c>
      <c r="AJ15" s="52">
        <f>'LO 12'!I43</f>
        <v/>
      </c>
      <c r="AK15" s="52">
        <f>'LO 12'!I44</f>
        <v/>
      </c>
      <c r="AL15" s="66">
        <f>'LO 12'!I45</f>
        <v/>
      </c>
      <c r="AM15" s="60" t="n"/>
      <c r="AN15" s="52" t="n"/>
      <c r="AO15" s="52">
        <f>'LO 12'!I48</f>
        <v/>
      </c>
      <c r="AP15" s="52">
        <f>'LO 12'!I49</f>
        <v/>
      </c>
      <c r="AQ15" s="52">
        <f>'LO 12'!I50</f>
        <v/>
      </c>
      <c r="AR15" s="66">
        <f>'LO 12'!I51</f>
        <v/>
      </c>
      <c r="AS15" s="60" t="n"/>
      <c r="AT15" s="52" t="n"/>
      <c r="AU15" s="52">
        <f>'LO 12'!I54</f>
        <v/>
      </c>
      <c r="AV15" s="52">
        <f>'LO 12'!I55</f>
        <v/>
      </c>
      <c r="AW15" s="52">
        <f>'LO 12'!I56</f>
        <v/>
      </c>
      <c r="AX15" s="66">
        <f>'LO 12'!I57</f>
        <v/>
      </c>
      <c r="AY15" s="60" t="n"/>
      <c r="AZ15" s="63" t="n"/>
      <c r="BA15" s="52">
        <f>'LO 12'!I60</f>
        <v/>
      </c>
      <c r="BB15" s="52">
        <f>'LO 12'!I61</f>
        <v/>
      </c>
      <c r="BC15" s="52">
        <f>'LO 12'!I62</f>
        <v/>
      </c>
      <c r="BD15" s="66">
        <f>'LO 12'!I63</f>
        <v/>
      </c>
      <c r="BE15" s="68">
        <f>'LO 12'!I64</f>
        <v/>
      </c>
      <c r="BF15" s="60" t="n"/>
      <c r="BG15" s="63" t="n"/>
      <c r="BH15" s="52">
        <f>'LO 12'!I67</f>
        <v/>
      </c>
      <c r="BI15" s="52">
        <f>'LO 12'!I68</f>
        <v/>
      </c>
      <c r="BJ15" s="52">
        <f>'LO 12'!I69</f>
        <v/>
      </c>
      <c r="BK15" s="66">
        <f>'LO 12'!I70</f>
        <v/>
      </c>
    </row>
    <row r="16" ht="16" customHeight="1">
      <c r="A16" s="50">
        <f>'LO 13'!D2</f>
        <v/>
      </c>
      <c r="B16" s="51" t="inlineStr">
        <is>
          <t>LO 13</t>
        </is>
      </c>
      <c r="C16" s="52" t="n"/>
      <c r="D16" s="52">
        <f>'LO 13'!I11</f>
        <v/>
      </c>
      <c r="E16" s="52">
        <f>'LO 13'!I12</f>
        <v/>
      </c>
      <c r="F16" s="52">
        <f>'LO 13'!I13</f>
        <v/>
      </c>
      <c r="G16" s="52">
        <f>'LO 13'!I14</f>
        <v/>
      </c>
      <c r="H16" s="52">
        <f>'LO 13'!I15</f>
        <v/>
      </c>
      <c r="I16" s="66">
        <f>'LO 13'!I16</f>
        <v/>
      </c>
      <c r="J16" s="66">
        <f>'LO 13'!I17</f>
        <v/>
      </c>
      <c r="K16" s="60" t="n"/>
      <c r="L16" s="52" t="n"/>
      <c r="M16" s="72">
        <f>'LO 13'!I20</f>
        <v/>
      </c>
      <c r="N16" s="52">
        <f>'LO 13'!I21</f>
        <v/>
      </c>
      <c r="O16" s="52">
        <f>'LO 13'!I22</f>
        <v/>
      </c>
      <c r="P16" s="66">
        <f>'LO 13'!I23</f>
        <v/>
      </c>
      <c r="Q16" s="66">
        <f>'LO 13'!I24</f>
        <v/>
      </c>
      <c r="R16" s="60" t="n"/>
      <c r="S16" s="52" t="n"/>
      <c r="T16" s="72">
        <f>'LO 13'!I27</f>
        <v/>
      </c>
      <c r="U16" s="52">
        <f>'LO 13'!I28</f>
        <v/>
      </c>
      <c r="V16" s="52">
        <f>'LO 13'!I29</f>
        <v/>
      </c>
      <c r="W16" s="66">
        <f>'LO 13'!I30</f>
        <v/>
      </c>
      <c r="X16" s="66">
        <f>'LO 13'!I31</f>
        <v/>
      </c>
      <c r="Y16" s="66">
        <f>'LO 13'!I32</f>
        <v/>
      </c>
      <c r="Z16" s="60" t="n"/>
      <c r="AA16" s="52" t="n"/>
      <c r="AB16" s="52">
        <f>'LO 13'!I35</f>
        <v/>
      </c>
      <c r="AC16" s="52">
        <f>'LO 13'!I36</f>
        <v/>
      </c>
      <c r="AD16" s="52">
        <f>'LO 13'!I37</f>
        <v/>
      </c>
      <c r="AE16" s="66">
        <f>'LO 13'!I38</f>
        <v/>
      </c>
      <c r="AF16" s="70">
        <f>'LO 13'!I39</f>
        <v/>
      </c>
      <c r="AG16" s="60" t="n"/>
      <c r="AH16" s="52" t="n"/>
      <c r="AI16" s="52">
        <f>'LO 13'!I42</f>
        <v/>
      </c>
      <c r="AJ16" s="52">
        <f>'LO 13'!I43</f>
        <v/>
      </c>
      <c r="AK16" s="52">
        <f>'LO 13'!I44</f>
        <v/>
      </c>
      <c r="AL16" s="66">
        <f>'LO 13'!I45</f>
        <v/>
      </c>
      <c r="AM16" s="60" t="n"/>
      <c r="AN16" s="52" t="n"/>
      <c r="AO16" s="52">
        <f>'LO 13'!I48</f>
        <v/>
      </c>
      <c r="AP16" s="52">
        <f>'LO 13'!I49</f>
        <v/>
      </c>
      <c r="AQ16" s="52">
        <f>'LO 13'!I50</f>
        <v/>
      </c>
      <c r="AR16" s="66">
        <f>'LO 13'!I51</f>
        <v/>
      </c>
      <c r="AS16" s="60" t="n"/>
      <c r="AT16" s="52" t="n"/>
      <c r="AU16" s="52">
        <f>'LO 13'!I54</f>
        <v/>
      </c>
      <c r="AV16" s="52">
        <f>'LO 13'!I55</f>
        <v/>
      </c>
      <c r="AW16" s="52">
        <f>'LO 13'!I56</f>
        <v/>
      </c>
      <c r="AX16" s="66">
        <f>'LO 13'!I57</f>
        <v/>
      </c>
      <c r="AY16" s="60" t="n"/>
      <c r="AZ16" s="63" t="n"/>
      <c r="BA16" s="52">
        <f>'LO 13'!I60</f>
        <v/>
      </c>
      <c r="BB16" s="52">
        <f>'LO 13'!I61</f>
        <v/>
      </c>
      <c r="BC16" s="52">
        <f>'LO 13'!I62</f>
        <v/>
      </c>
      <c r="BD16" s="66">
        <f>'LO 13'!I63</f>
        <v/>
      </c>
      <c r="BE16" s="68">
        <f>'LO 13'!I64</f>
        <v/>
      </c>
      <c r="BF16" s="60" t="n"/>
      <c r="BG16" s="63" t="n"/>
      <c r="BH16" s="52">
        <f>'LO 13'!I67</f>
        <v/>
      </c>
      <c r="BI16" s="52">
        <f>'LO 13'!I68</f>
        <v/>
      </c>
      <c r="BJ16" s="52">
        <f>'LO 13'!I69</f>
        <v/>
      </c>
      <c r="BK16" s="66">
        <f>'LO 13'!I70</f>
        <v/>
      </c>
    </row>
    <row r="17" ht="16" customHeight="1">
      <c r="A17" s="50">
        <f>'LO 14'!D2</f>
        <v/>
      </c>
      <c r="B17" s="51" t="inlineStr">
        <is>
          <t>LO 14</t>
        </is>
      </c>
      <c r="C17" s="52" t="n"/>
      <c r="D17" s="52">
        <f>'LO 14'!I11</f>
        <v/>
      </c>
      <c r="E17" s="52">
        <f>'LO 14'!I12</f>
        <v/>
      </c>
      <c r="F17" s="52">
        <f>'LO 14'!I13</f>
        <v/>
      </c>
      <c r="G17" s="52">
        <f>'LO 14'!I14</f>
        <v/>
      </c>
      <c r="H17" s="52">
        <f>'LO 14'!I15</f>
        <v/>
      </c>
      <c r="I17" s="66">
        <f>'LO 14'!I16</f>
        <v/>
      </c>
      <c r="J17" s="66">
        <f>'LO 14'!I17</f>
        <v/>
      </c>
      <c r="K17" s="60" t="n"/>
      <c r="L17" s="52" t="n"/>
      <c r="M17" s="72">
        <f>'LO 14'!I20</f>
        <v/>
      </c>
      <c r="N17" s="52">
        <f>'LO 14'!I21</f>
        <v/>
      </c>
      <c r="O17" s="52">
        <f>'LO 14'!I22</f>
        <v/>
      </c>
      <c r="P17" s="66">
        <f>'LO 14'!I23</f>
        <v/>
      </c>
      <c r="Q17" s="66">
        <f>'LO 14'!I24</f>
        <v/>
      </c>
      <c r="R17" s="60" t="n"/>
      <c r="S17" s="52" t="n"/>
      <c r="T17" s="72">
        <f>'LO 14'!I27</f>
        <v/>
      </c>
      <c r="U17" s="52">
        <f>'LO 14'!I28</f>
        <v/>
      </c>
      <c r="V17" s="52">
        <f>'LO 14'!I29</f>
        <v/>
      </c>
      <c r="W17" s="66">
        <f>'LO 14'!I30</f>
        <v/>
      </c>
      <c r="X17" s="66">
        <f>'LO 14'!I31</f>
        <v/>
      </c>
      <c r="Y17" s="66">
        <f>'LO 14'!I32</f>
        <v/>
      </c>
      <c r="Z17" s="60" t="n"/>
      <c r="AA17" s="52" t="n"/>
      <c r="AB17" s="52">
        <f>'LO 14'!I35</f>
        <v/>
      </c>
      <c r="AC17" s="52">
        <f>'LO 14'!I36</f>
        <v/>
      </c>
      <c r="AD17" s="52">
        <f>'LO 14'!I37</f>
        <v/>
      </c>
      <c r="AE17" s="66">
        <f>'LO 14'!I38</f>
        <v/>
      </c>
      <c r="AF17" s="70">
        <f>'LO 14'!I39</f>
        <v/>
      </c>
      <c r="AG17" s="60" t="n"/>
      <c r="AH17" s="52" t="n"/>
      <c r="AI17" s="52">
        <f>'LO 14'!I42</f>
        <v/>
      </c>
      <c r="AJ17" s="52">
        <f>'LO 14'!I43</f>
        <v/>
      </c>
      <c r="AK17" s="52">
        <f>'LO 14'!I44</f>
        <v/>
      </c>
      <c r="AL17" s="66">
        <f>'LO 14'!I45</f>
        <v/>
      </c>
      <c r="AM17" s="60" t="n"/>
      <c r="AN17" s="52" t="n"/>
      <c r="AO17" s="52">
        <f>'LO 14'!I48</f>
        <v/>
      </c>
      <c r="AP17" s="52">
        <f>'LO 14'!I49</f>
        <v/>
      </c>
      <c r="AQ17" s="52">
        <f>'LO 14'!I50</f>
        <v/>
      </c>
      <c r="AR17" s="66">
        <f>'LO 14'!I51</f>
        <v/>
      </c>
      <c r="AS17" s="60" t="n"/>
      <c r="AT17" s="52" t="n"/>
      <c r="AU17" s="52">
        <f>'LO 14'!I54</f>
        <v/>
      </c>
      <c r="AV17" s="52">
        <f>'LO 14'!I55</f>
        <v/>
      </c>
      <c r="AW17" s="52">
        <f>'LO 14'!I56</f>
        <v/>
      </c>
      <c r="AX17" s="66">
        <f>'LO 14'!I57</f>
        <v/>
      </c>
      <c r="AY17" s="60" t="n"/>
      <c r="AZ17" s="63" t="n"/>
      <c r="BA17" s="52">
        <f>'LO 14'!I60</f>
        <v/>
      </c>
      <c r="BB17" s="52">
        <f>'LO 14'!I61</f>
        <v/>
      </c>
      <c r="BC17" s="52">
        <f>'LO 14'!I62</f>
        <v/>
      </c>
      <c r="BD17" s="66">
        <f>'LO 14'!I63</f>
        <v/>
      </c>
      <c r="BE17" s="68">
        <f>'LO 14'!I64</f>
        <v/>
      </c>
      <c r="BF17" s="60" t="n"/>
      <c r="BG17" s="63" t="n"/>
      <c r="BH17" s="52">
        <f>'LO 14'!I67</f>
        <v/>
      </c>
      <c r="BI17" s="52">
        <f>'LO 14'!I68</f>
        <v/>
      </c>
      <c r="BJ17" s="52">
        <f>'LO 14'!I69</f>
        <v/>
      </c>
      <c r="BK17" s="66">
        <f>'LO 14'!I70</f>
        <v/>
      </c>
    </row>
    <row r="18" ht="16" customHeight="1">
      <c r="A18" s="50">
        <f>'LO 15'!D2</f>
        <v/>
      </c>
      <c r="B18" s="51" t="inlineStr">
        <is>
          <t>LO 15</t>
        </is>
      </c>
      <c r="C18" s="52" t="n"/>
      <c r="D18" s="52">
        <f>'LO 15'!I11</f>
        <v/>
      </c>
      <c r="E18" s="52">
        <f>'LO 15'!I12</f>
        <v/>
      </c>
      <c r="F18" s="52">
        <f>'LO 15'!I13</f>
        <v/>
      </c>
      <c r="G18" s="52">
        <f>'LO 15'!I14</f>
        <v/>
      </c>
      <c r="H18" s="52">
        <f>'LO 15'!I15</f>
        <v/>
      </c>
      <c r="I18" s="66">
        <f>'LO 15'!I16</f>
        <v/>
      </c>
      <c r="J18" s="66">
        <f>'LO 15'!I17</f>
        <v/>
      </c>
      <c r="K18" s="60" t="n"/>
      <c r="L18" s="52" t="n"/>
      <c r="M18" s="72">
        <f>'LO 15'!I20</f>
        <v/>
      </c>
      <c r="N18" s="52">
        <f>'LO 15'!I21</f>
        <v/>
      </c>
      <c r="O18" s="52">
        <f>'LO 15'!I22</f>
        <v/>
      </c>
      <c r="P18" s="66">
        <f>'LO 15'!I23</f>
        <v/>
      </c>
      <c r="Q18" s="66">
        <f>'LO 15'!I24</f>
        <v/>
      </c>
      <c r="R18" s="60" t="n"/>
      <c r="S18" s="52" t="n"/>
      <c r="T18" s="72">
        <f>'LO 15'!I27</f>
        <v/>
      </c>
      <c r="U18" s="52">
        <f>'LO 15'!I28</f>
        <v/>
      </c>
      <c r="V18" s="52">
        <f>'LO 15'!I29</f>
        <v/>
      </c>
      <c r="W18" s="66">
        <f>'LO 15'!I30</f>
        <v/>
      </c>
      <c r="X18" s="66">
        <f>'LO 15'!I31</f>
        <v/>
      </c>
      <c r="Y18" s="66">
        <f>'LO 15'!I32</f>
        <v/>
      </c>
      <c r="Z18" s="60" t="n"/>
      <c r="AA18" s="52" t="n"/>
      <c r="AB18" s="52">
        <f>'LO 15'!I35</f>
        <v/>
      </c>
      <c r="AC18" s="52">
        <f>'LO 15'!I36</f>
        <v/>
      </c>
      <c r="AD18" s="52">
        <f>'LO 15'!I37</f>
        <v/>
      </c>
      <c r="AE18" s="66">
        <f>'LO 15'!I38</f>
        <v/>
      </c>
      <c r="AF18" s="70">
        <f>'LO 15'!I39</f>
        <v/>
      </c>
      <c r="AG18" s="60" t="n"/>
      <c r="AH18" s="52" t="n"/>
      <c r="AI18" s="52">
        <f>'LO 15'!I42</f>
        <v/>
      </c>
      <c r="AJ18" s="52">
        <f>'LO 15'!I43</f>
        <v/>
      </c>
      <c r="AK18" s="52">
        <f>'LO 15'!I44</f>
        <v/>
      </c>
      <c r="AL18" s="66">
        <f>'LO 15'!I45</f>
        <v/>
      </c>
      <c r="AM18" s="60" t="n"/>
      <c r="AN18" s="52" t="n"/>
      <c r="AO18" s="52">
        <f>'LO 15'!I48</f>
        <v/>
      </c>
      <c r="AP18" s="52">
        <f>'LO 15'!I49</f>
        <v/>
      </c>
      <c r="AQ18" s="52">
        <f>'LO 15'!I50</f>
        <v/>
      </c>
      <c r="AR18" s="66">
        <f>'LO 15'!I51</f>
        <v/>
      </c>
      <c r="AS18" s="60" t="n"/>
      <c r="AT18" s="52" t="n"/>
      <c r="AU18" s="52">
        <f>'LO 15'!I54</f>
        <v/>
      </c>
      <c r="AV18" s="52">
        <f>'LO 15'!I55</f>
        <v/>
      </c>
      <c r="AW18" s="52">
        <f>'LO 15'!I56</f>
        <v/>
      </c>
      <c r="AX18" s="66">
        <f>'LO 15'!I57</f>
        <v/>
      </c>
      <c r="AY18" s="60" t="n"/>
      <c r="AZ18" s="63" t="n"/>
      <c r="BA18" s="52">
        <f>'LO 15'!I60</f>
        <v/>
      </c>
      <c r="BB18" s="52">
        <f>'LO 15'!I61</f>
        <v/>
      </c>
      <c r="BC18" s="52">
        <f>'LO 15'!I62</f>
        <v/>
      </c>
      <c r="BD18" s="66">
        <f>'LO 15'!I63</f>
        <v/>
      </c>
      <c r="BE18" s="68">
        <f>'LO 15'!I64</f>
        <v/>
      </c>
      <c r="BF18" s="60" t="n"/>
      <c r="BG18" s="63" t="n"/>
      <c r="BH18" s="52">
        <f>'LO 15'!I67</f>
        <v/>
      </c>
      <c r="BI18" s="52">
        <f>'LO 15'!I68</f>
        <v/>
      </c>
      <c r="BJ18" s="52">
        <f>'LO 15'!I69</f>
        <v/>
      </c>
      <c r="BK18" s="66">
        <f>'LO 15'!I70</f>
        <v/>
      </c>
    </row>
    <row r="19" ht="16" customHeight="1">
      <c r="A19" s="50">
        <f>'LO 16'!D2</f>
        <v/>
      </c>
      <c r="B19" s="51" t="inlineStr">
        <is>
          <t>LO 16</t>
        </is>
      </c>
      <c r="C19" s="52" t="n"/>
      <c r="D19" s="52">
        <f>'LO 16'!I11</f>
        <v/>
      </c>
      <c r="E19" s="52">
        <f>'LO 16'!I12</f>
        <v/>
      </c>
      <c r="F19" s="52">
        <f>'LO 16'!I13</f>
        <v/>
      </c>
      <c r="G19" s="52">
        <f>'LO 16'!I14</f>
        <v/>
      </c>
      <c r="H19" s="52">
        <f>'LO 16'!I15</f>
        <v/>
      </c>
      <c r="I19" s="66">
        <f>'LO 16'!I16</f>
        <v/>
      </c>
      <c r="J19" s="66">
        <f>'LO 16'!I17</f>
        <v/>
      </c>
      <c r="K19" s="60" t="n"/>
      <c r="L19" s="52" t="n"/>
      <c r="M19" s="72">
        <f>'LO 16'!I20</f>
        <v/>
      </c>
      <c r="N19" s="52">
        <f>'LO 16'!I21</f>
        <v/>
      </c>
      <c r="O19" s="52">
        <f>'LO 16'!I22</f>
        <v/>
      </c>
      <c r="P19" s="66">
        <f>'LO 16'!I23</f>
        <v/>
      </c>
      <c r="Q19" s="66">
        <f>'LO 16'!I24</f>
        <v/>
      </c>
      <c r="R19" s="60" t="n"/>
      <c r="S19" s="52" t="n"/>
      <c r="T19" s="72">
        <f>'LO 16'!I27</f>
        <v/>
      </c>
      <c r="U19" s="52">
        <f>'LO 16'!I28</f>
        <v/>
      </c>
      <c r="V19" s="52">
        <f>'LO 16'!I29</f>
        <v/>
      </c>
      <c r="W19" s="66">
        <f>'LO 16'!I30</f>
        <v/>
      </c>
      <c r="X19" s="66">
        <f>'LO 16'!I31</f>
        <v/>
      </c>
      <c r="Y19" s="66">
        <f>'LO 16'!I32</f>
        <v/>
      </c>
      <c r="Z19" s="60" t="n"/>
      <c r="AA19" s="52" t="n"/>
      <c r="AB19" s="52">
        <f>'LO 16'!I35</f>
        <v/>
      </c>
      <c r="AC19" s="52">
        <f>'LO 16'!I36</f>
        <v/>
      </c>
      <c r="AD19" s="52">
        <f>'LO 16'!I37</f>
        <v/>
      </c>
      <c r="AE19" s="66">
        <f>'LO 16'!I38</f>
        <v/>
      </c>
      <c r="AF19" s="70">
        <f>'LO 16'!I39</f>
        <v/>
      </c>
      <c r="AG19" s="60" t="n"/>
      <c r="AH19" s="52" t="n"/>
      <c r="AI19" s="52">
        <f>'LO 16'!I42</f>
        <v/>
      </c>
      <c r="AJ19" s="52">
        <f>'LO 16'!I43</f>
        <v/>
      </c>
      <c r="AK19" s="52">
        <f>'LO 16'!I44</f>
        <v/>
      </c>
      <c r="AL19" s="66">
        <f>'LO 16'!I45</f>
        <v/>
      </c>
      <c r="AM19" s="60" t="n"/>
      <c r="AN19" s="52" t="n"/>
      <c r="AO19" s="52">
        <f>'LO 16'!I48</f>
        <v/>
      </c>
      <c r="AP19" s="52">
        <f>'LO 16'!I49</f>
        <v/>
      </c>
      <c r="AQ19" s="52">
        <f>'LO 16'!I50</f>
        <v/>
      </c>
      <c r="AR19" s="66">
        <f>'LO 16'!I51</f>
        <v/>
      </c>
      <c r="AS19" s="60" t="n"/>
      <c r="AT19" s="52" t="n"/>
      <c r="AU19" s="52">
        <f>'LO 16'!I54</f>
        <v/>
      </c>
      <c r="AV19" s="52">
        <f>'LO 16'!I55</f>
        <v/>
      </c>
      <c r="AW19" s="52">
        <f>'LO 16'!I56</f>
        <v/>
      </c>
      <c r="AX19" s="66">
        <f>'LO 16'!I57</f>
        <v/>
      </c>
      <c r="AY19" s="60" t="n"/>
      <c r="AZ19" s="63" t="n"/>
      <c r="BA19" s="52">
        <f>'LO 16'!I60</f>
        <v/>
      </c>
      <c r="BB19" s="52">
        <f>'LO 16'!I61</f>
        <v/>
      </c>
      <c r="BC19" s="52">
        <f>'LO 16'!I62</f>
        <v/>
      </c>
      <c r="BD19" s="66">
        <f>'LO 16'!I63</f>
        <v/>
      </c>
      <c r="BE19" s="68">
        <f>'LO 16'!I64</f>
        <v/>
      </c>
      <c r="BF19" s="60" t="n"/>
      <c r="BG19" s="63" t="n"/>
      <c r="BH19" s="52">
        <f>'LO 16'!I67</f>
        <v/>
      </c>
      <c r="BI19" s="52">
        <f>'LO 16'!I68</f>
        <v/>
      </c>
      <c r="BJ19" s="52">
        <f>'LO 16'!I69</f>
        <v/>
      </c>
      <c r="BK19" s="66">
        <f>'LO 16'!I70</f>
        <v/>
      </c>
    </row>
    <row r="20" ht="16" customHeight="1">
      <c r="A20" s="50">
        <f>'LO 17'!D2</f>
        <v/>
      </c>
      <c r="B20" s="51" t="inlineStr">
        <is>
          <t>LO 17</t>
        </is>
      </c>
      <c r="D20" s="52">
        <f>'LO 17'!I11</f>
        <v/>
      </c>
      <c r="E20" s="52">
        <f>'LO 17'!I12</f>
        <v/>
      </c>
      <c r="F20" s="52">
        <f>'LO 17'!I13</f>
        <v/>
      </c>
      <c r="G20" s="52">
        <f>'LO 17'!I14</f>
        <v/>
      </c>
      <c r="H20" s="52">
        <f>'LO 17'!I15</f>
        <v/>
      </c>
      <c r="I20" s="66">
        <f>'LO 17'!I16</f>
        <v/>
      </c>
      <c r="J20" s="66">
        <f>'LO 17'!I17</f>
        <v/>
      </c>
      <c r="K20" s="60" t="n"/>
      <c r="L20" s="63" t="n"/>
      <c r="M20" s="72">
        <f>'LO 17'!I20</f>
        <v/>
      </c>
      <c r="N20" s="52">
        <f>'LO 17'!I21</f>
        <v/>
      </c>
      <c r="O20" s="52">
        <f>'LO 17'!I22</f>
        <v/>
      </c>
      <c r="P20" s="73">
        <f>'LO 17'!I23</f>
        <v/>
      </c>
      <c r="Q20" s="70">
        <f>'LO 17'!I24</f>
        <v/>
      </c>
      <c r="R20" s="60" t="n"/>
      <c r="S20" s="63" t="n"/>
      <c r="T20" s="72">
        <f>'LO 17'!I27</f>
        <v/>
      </c>
      <c r="U20" s="52">
        <f>'LO 17'!I28</f>
        <v/>
      </c>
      <c r="V20" s="52">
        <f>'LO 17'!I29</f>
        <v/>
      </c>
      <c r="W20" s="66">
        <f>'LO 17'!I30</f>
        <v/>
      </c>
      <c r="X20" s="73">
        <f>'LO 17'!I31</f>
        <v/>
      </c>
      <c r="Y20" s="70">
        <f>'LO 17'!I32</f>
        <v/>
      </c>
      <c r="Z20" s="60" t="n"/>
      <c r="AA20" s="63" t="n"/>
      <c r="AB20" s="52">
        <f>'LO 17'!I35</f>
        <v/>
      </c>
      <c r="AC20" s="52">
        <f>'LO 17'!I36</f>
        <v/>
      </c>
      <c r="AD20" s="52">
        <f>'LO 17'!I37</f>
        <v/>
      </c>
      <c r="AE20" s="73">
        <f>'LO 17'!I38</f>
        <v/>
      </c>
      <c r="AF20" s="70">
        <f>'LO 17'!I39</f>
        <v/>
      </c>
      <c r="AG20" s="60" t="n"/>
      <c r="AH20" s="63" t="n"/>
      <c r="AI20" s="52">
        <f>'LO 17'!I42</f>
        <v/>
      </c>
      <c r="AJ20" s="52">
        <f>'LO 17'!I43</f>
        <v/>
      </c>
      <c r="AK20" s="52">
        <f>'LO 17'!I44</f>
        <v/>
      </c>
      <c r="AL20" s="73">
        <f>'LO 17'!I45</f>
        <v/>
      </c>
      <c r="AM20" s="60" t="n"/>
      <c r="AN20" s="63" t="n"/>
      <c r="AO20" s="52">
        <f>'LO 17'!I48</f>
        <v/>
      </c>
      <c r="AP20" s="52">
        <f>'LO 17'!I49</f>
        <v/>
      </c>
      <c r="AQ20" s="52">
        <f>'LO 17'!I50</f>
        <v/>
      </c>
      <c r="AR20" s="66">
        <f>'LO 17'!I51</f>
        <v/>
      </c>
      <c r="AS20" s="60" t="n"/>
      <c r="AT20" s="63" t="n"/>
      <c r="AU20" s="52">
        <f>'LO 17'!I54</f>
        <v/>
      </c>
      <c r="AV20" s="52">
        <f>'LO 17'!I55</f>
        <v/>
      </c>
      <c r="AW20" s="52">
        <f>'LO 17'!I56</f>
        <v/>
      </c>
      <c r="AX20" s="66">
        <f>'LO 17'!I57</f>
        <v/>
      </c>
      <c r="AY20" s="60" t="n"/>
      <c r="AZ20" s="63" t="n"/>
      <c r="BA20" s="52">
        <f>'LO 17'!I60</f>
        <v/>
      </c>
      <c r="BB20" s="52">
        <f>'LO 17'!I61</f>
        <v/>
      </c>
      <c r="BC20" s="52">
        <f>'LO 17'!I62</f>
        <v/>
      </c>
      <c r="BD20" s="66">
        <f>'LO 17'!I63</f>
        <v/>
      </c>
      <c r="BE20" s="68">
        <f>'LO 17'!I64</f>
        <v/>
      </c>
      <c r="BF20" s="60" t="n"/>
      <c r="BG20" s="63" t="n"/>
      <c r="BH20" s="52">
        <f>'LO 17'!I67</f>
        <v/>
      </c>
      <c r="BI20" s="52">
        <f>'LO 17'!I68</f>
        <v/>
      </c>
      <c r="BJ20" s="52">
        <f>'LO 17'!I69</f>
        <v/>
      </c>
      <c r="BK20" s="66">
        <f>'LO 17'!I70</f>
        <v/>
      </c>
    </row>
    <row r="21" ht="16" customHeight="1">
      <c r="A21" s="50">
        <f>'LO 18'!D2</f>
        <v/>
      </c>
      <c r="B21" s="51" t="inlineStr">
        <is>
          <t>LO 18</t>
        </is>
      </c>
      <c r="D21" s="52">
        <f>'LO 18'!I11</f>
        <v/>
      </c>
      <c r="E21" s="52">
        <f>'LO 18'!I12</f>
        <v/>
      </c>
      <c r="F21" s="52">
        <f>'LO 18'!I13</f>
        <v/>
      </c>
      <c r="G21" s="52">
        <f>'LO 18'!I14</f>
        <v/>
      </c>
      <c r="H21" s="52">
        <f>'LO 18'!I15</f>
        <v/>
      </c>
      <c r="I21" s="66">
        <f>'LO 18'!I16</f>
        <v/>
      </c>
      <c r="J21" s="66">
        <f>'LO 18'!I17</f>
        <v/>
      </c>
      <c r="K21" s="60" t="n"/>
      <c r="L21" s="63" t="n"/>
      <c r="M21" s="72">
        <f>'LO 18'!I20</f>
        <v/>
      </c>
      <c r="N21" s="52">
        <f>'LO 18'!I21</f>
        <v/>
      </c>
      <c r="O21" s="52">
        <f>'LO 18'!I22</f>
        <v/>
      </c>
      <c r="P21" s="73">
        <f>'LO 18'!I23</f>
        <v/>
      </c>
      <c r="Q21" s="70">
        <f>'LO 18'!I24</f>
        <v/>
      </c>
      <c r="R21" s="60" t="n"/>
      <c r="S21" s="63" t="n"/>
      <c r="T21" s="72">
        <f>'LO 18'!I27</f>
        <v/>
      </c>
      <c r="U21" s="52">
        <f>'LO 18'!I28</f>
        <v/>
      </c>
      <c r="V21" s="52">
        <f>'LO 18'!I29</f>
        <v/>
      </c>
      <c r="W21" s="66">
        <f>'LO 18'!I30</f>
        <v/>
      </c>
      <c r="X21" s="73">
        <f>'LO 18'!I31</f>
        <v/>
      </c>
      <c r="Y21" s="70">
        <f>'LO 18'!I32</f>
        <v/>
      </c>
      <c r="Z21" s="60" t="n"/>
      <c r="AA21" s="63" t="n"/>
      <c r="AB21" s="52">
        <f>'LO 18'!I35</f>
        <v/>
      </c>
      <c r="AC21" s="52">
        <f>'LO 18'!I36</f>
        <v/>
      </c>
      <c r="AD21" s="52">
        <f>'LO 18'!I37</f>
        <v/>
      </c>
      <c r="AE21" s="73">
        <f>'LO 18'!I38</f>
        <v/>
      </c>
      <c r="AF21" s="70">
        <f>'LO 18'!I39</f>
        <v/>
      </c>
      <c r="AG21" s="60" t="n"/>
      <c r="AH21" s="63" t="n"/>
      <c r="AI21" s="52">
        <f>'LO 18'!I42</f>
        <v/>
      </c>
      <c r="AJ21" s="52">
        <f>'LO 18'!I43</f>
        <v/>
      </c>
      <c r="AK21" s="52">
        <f>'LO 18'!I44</f>
        <v/>
      </c>
      <c r="AL21" s="73">
        <f>'LO 18'!I45</f>
        <v/>
      </c>
      <c r="AM21" s="60" t="n"/>
      <c r="AN21" s="63" t="n"/>
      <c r="AO21" s="52">
        <f>'LO 18'!I48</f>
        <v/>
      </c>
      <c r="AP21" s="52">
        <f>'LO 18'!I49</f>
        <v/>
      </c>
      <c r="AQ21" s="52">
        <f>'LO 18'!I50</f>
        <v/>
      </c>
      <c r="AR21" s="66">
        <f>'LO 18'!I51</f>
        <v/>
      </c>
      <c r="AS21" s="60" t="n"/>
      <c r="AT21" s="63" t="n"/>
      <c r="AU21" s="52">
        <f>'LO 18'!I54</f>
        <v/>
      </c>
      <c r="AV21" s="52">
        <f>'LO 18'!I55</f>
        <v/>
      </c>
      <c r="AW21" s="52">
        <f>'LO 18'!I56</f>
        <v/>
      </c>
      <c r="AX21" s="66">
        <f>'LO 18'!I57</f>
        <v/>
      </c>
      <c r="AY21" s="60" t="n"/>
      <c r="AZ21" s="63" t="n"/>
      <c r="BA21" s="52">
        <f>'LO 18'!I60</f>
        <v/>
      </c>
      <c r="BB21" s="52">
        <f>'LO 18'!I61</f>
        <v/>
      </c>
      <c r="BC21" s="52">
        <f>'LO 18'!I62</f>
        <v/>
      </c>
      <c r="BD21" s="66">
        <f>'LO 18'!I63</f>
        <v/>
      </c>
      <c r="BE21" s="68">
        <f>'LO 18'!I64</f>
        <v/>
      </c>
      <c r="BF21" s="60" t="n"/>
      <c r="BG21" s="63" t="n"/>
      <c r="BH21" s="52">
        <f>'LO 18'!I67</f>
        <v/>
      </c>
      <c r="BI21" s="52">
        <f>'LO 18'!I68</f>
        <v/>
      </c>
      <c r="BJ21" s="52">
        <f>'LO 18'!I69</f>
        <v/>
      </c>
      <c r="BK21" s="66">
        <f>'LO 18'!I70</f>
        <v/>
      </c>
    </row>
    <row r="22" ht="16" customHeight="1">
      <c r="A22" s="50">
        <f>'LO 19'!D2</f>
        <v/>
      </c>
      <c r="B22" s="51" t="inlineStr">
        <is>
          <t>LO 19</t>
        </is>
      </c>
      <c r="D22" s="52">
        <f>'LO 19'!I11</f>
        <v/>
      </c>
      <c r="E22" s="52">
        <f>'LO 19'!I12</f>
        <v/>
      </c>
      <c r="F22" s="52">
        <f>'LO 19'!I13</f>
        <v/>
      </c>
      <c r="G22" s="52">
        <f>'LO 19'!I14</f>
        <v/>
      </c>
      <c r="H22" s="52">
        <f>'LO 19'!I15</f>
        <v/>
      </c>
      <c r="I22" s="66">
        <f>'LO 19'!I16</f>
        <v/>
      </c>
      <c r="J22" s="66">
        <f>'LO 19'!I17</f>
        <v/>
      </c>
      <c r="K22" s="60" t="n"/>
      <c r="L22" s="63" t="n"/>
      <c r="M22" s="72">
        <f>'LO 19'!I20</f>
        <v/>
      </c>
      <c r="N22" s="52">
        <f>'LO 19'!I21</f>
        <v/>
      </c>
      <c r="O22" s="52">
        <f>'LO 19'!I22</f>
        <v/>
      </c>
      <c r="P22" s="73">
        <f>'LO 19'!I23</f>
        <v/>
      </c>
      <c r="Q22" s="70">
        <f>'LO 19'!I24</f>
        <v/>
      </c>
      <c r="R22" s="60" t="n"/>
      <c r="S22" s="63" t="n"/>
      <c r="T22" s="72">
        <f>'LO 19'!I27</f>
        <v/>
      </c>
      <c r="U22" s="52">
        <f>'LO 19'!I28</f>
        <v/>
      </c>
      <c r="V22" s="52">
        <f>'LO 19'!I29</f>
        <v/>
      </c>
      <c r="W22" s="66">
        <f>'LO 19'!I30</f>
        <v/>
      </c>
      <c r="X22" s="73">
        <f>'LO 19'!I31</f>
        <v/>
      </c>
      <c r="Y22" s="70">
        <f>'LO 19'!I32</f>
        <v/>
      </c>
      <c r="Z22" s="60" t="n"/>
      <c r="AA22" s="63" t="n"/>
      <c r="AB22" s="52">
        <f>'LO 19'!I35</f>
        <v/>
      </c>
      <c r="AC22" s="52">
        <f>'LO 19'!I36</f>
        <v/>
      </c>
      <c r="AD22" s="52">
        <f>'LO 19'!I37</f>
        <v/>
      </c>
      <c r="AE22" s="73">
        <f>'LO 19'!I38</f>
        <v/>
      </c>
      <c r="AF22" s="70">
        <f>'LO 19'!I39</f>
        <v/>
      </c>
      <c r="AG22" s="60" t="n"/>
      <c r="AH22" s="63" t="n"/>
      <c r="AI22" s="52">
        <f>'LO 19'!I42</f>
        <v/>
      </c>
      <c r="AJ22" s="52">
        <f>'LO 19'!I43</f>
        <v/>
      </c>
      <c r="AK22" s="52">
        <f>'LO 19'!I44</f>
        <v/>
      </c>
      <c r="AL22" s="73">
        <f>'LO 19'!I45</f>
        <v/>
      </c>
      <c r="AM22" s="60" t="n"/>
      <c r="AN22" s="63" t="n"/>
      <c r="AO22" s="52">
        <f>'LO 19'!I48</f>
        <v/>
      </c>
      <c r="AP22" s="52">
        <f>'LO 19'!I49</f>
        <v/>
      </c>
      <c r="AQ22" s="52">
        <f>'LO 19'!I50</f>
        <v/>
      </c>
      <c r="AR22" s="66">
        <f>'LO 19'!I51</f>
        <v/>
      </c>
      <c r="AS22" s="60" t="n"/>
      <c r="AT22" s="63" t="n"/>
      <c r="AU22" s="52">
        <f>'LO 19'!I54</f>
        <v/>
      </c>
      <c r="AV22" s="52">
        <f>'LO 19'!I55</f>
        <v/>
      </c>
      <c r="AW22" s="52">
        <f>'LO 19'!I56</f>
        <v/>
      </c>
      <c r="AX22" s="66">
        <f>'LO 19'!I57</f>
        <v/>
      </c>
      <c r="AY22" s="60" t="n"/>
      <c r="AZ22" s="63" t="n"/>
      <c r="BA22" s="52">
        <f>'LO 19'!I60</f>
        <v/>
      </c>
      <c r="BB22" s="52">
        <f>'LO 19'!I61</f>
        <v/>
      </c>
      <c r="BC22" s="52">
        <f>'LO 19'!I62</f>
        <v/>
      </c>
      <c r="BD22" s="66">
        <f>'LO 19'!I63</f>
        <v/>
      </c>
      <c r="BE22" s="68">
        <f>'LO 19'!I64</f>
        <v/>
      </c>
      <c r="BF22" s="60" t="n"/>
      <c r="BG22" s="63" t="n"/>
      <c r="BH22" s="52">
        <f>'LO 19'!I67</f>
        <v/>
      </c>
      <c r="BI22" s="52">
        <f>'LO 19'!I68</f>
        <v/>
      </c>
      <c r="BJ22" s="52">
        <f>'LO 19'!I69</f>
        <v/>
      </c>
      <c r="BK22" s="66">
        <f>'LO 19'!I70</f>
        <v/>
      </c>
    </row>
    <row r="23" ht="16" customHeight="1">
      <c r="A23" s="50">
        <f>'LO 20'!D2</f>
        <v/>
      </c>
      <c r="B23" s="51" t="inlineStr">
        <is>
          <t>LO 20</t>
        </is>
      </c>
      <c r="D23" s="52">
        <f>'LO 20'!I11</f>
        <v/>
      </c>
      <c r="E23" s="52">
        <f>'LO 20'!I12</f>
        <v/>
      </c>
      <c r="F23" s="52">
        <f>'LO 20'!I13</f>
        <v/>
      </c>
      <c r="G23" s="52">
        <f>'LO 20'!I14</f>
        <v/>
      </c>
      <c r="H23" s="52">
        <f>'LO 20'!I15</f>
        <v/>
      </c>
      <c r="I23" s="66">
        <f>'LO 20'!I16</f>
        <v/>
      </c>
      <c r="J23" s="66">
        <f>'LO 20'!I17</f>
        <v/>
      </c>
      <c r="K23" s="60" t="n"/>
      <c r="L23" s="63" t="n"/>
      <c r="M23" s="72">
        <f>'LO 20'!I20</f>
        <v/>
      </c>
      <c r="N23" s="52">
        <f>'LO 20'!I21</f>
        <v/>
      </c>
      <c r="O23" s="52">
        <f>'LO 20'!I22</f>
        <v/>
      </c>
      <c r="P23" s="73">
        <f>'LO 20'!I23</f>
        <v/>
      </c>
      <c r="Q23" s="70">
        <f>'LO 20'!I24</f>
        <v/>
      </c>
      <c r="R23" s="60" t="n"/>
      <c r="S23" s="63" t="n"/>
      <c r="T23" s="72">
        <f>'LO 20'!I27</f>
        <v/>
      </c>
      <c r="U23" s="52">
        <f>'LO 20'!I28</f>
        <v/>
      </c>
      <c r="V23" s="52">
        <f>'LO 20'!I29</f>
        <v/>
      </c>
      <c r="W23" s="66">
        <f>'LO 20'!I30</f>
        <v/>
      </c>
      <c r="X23" s="73">
        <f>'LO 20'!I31</f>
        <v/>
      </c>
      <c r="Y23" s="70">
        <f>'LO 20'!I32</f>
        <v/>
      </c>
      <c r="Z23" s="60" t="n"/>
      <c r="AA23" s="63" t="n"/>
      <c r="AB23" s="52">
        <f>'LO 20'!I35</f>
        <v/>
      </c>
      <c r="AC23" s="52">
        <f>'LO 20'!I36</f>
        <v/>
      </c>
      <c r="AD23" s="52">
        <f>'LO 20'!I37</f>
        <v/>
      </c>
      <c r="AE23" s="73">
        <f>'LO 20'!I38</f>
        <v/>
      </c>
      <c r="AF23" s="70">
        <f>'LO 20'!I39</f>
        <v/>
      </c>
      <c r="AG23" s="60" t="n"/>
      <c r="AH23" s="63" t="n"/>
      <c r="AI23" s="52">
        <f>'LO 20'!I42</f>
        <v/>
      </c>
      <c r="AJ23" s="52">
        <f>'LO 20'!I43</f>
        <v/>
      </c>
      <c r="AK23" s="52">
        <f>'LO 20'!I44</f>
        <v/>
      </c>
      <c r="AL23" s="73">
        <f>'LO 20'!I45</f>
        <v/>
      </c>
      <c r="AM23" s="60" t="n"/>
      <c r="AN23" s="63" t="n"/>
      <c r="AO23" s="52">
        <f>'LO 20'!I48</f>
        <v/>
      </c>
      <c r="AP23" s="52">
        <f>'LO 20'!I49</f>
        <v/>
      </c>
      <c r="AQ23" s="52">
        <f>'LO 20'!I50</f>
        <v/>
      </c>
      <c r="AR23" s="66">
        <f>'LO 20'!I51</f>
        <v/>
      </c>
      <c r="AS23" s="60" t="n"/>
      <c r="AT23" s="63" t="n"/>
      <c r="AU23" s="52">
        <f>'LO 20'!I54</f>
        <v/>
      </c>
      <c r="AV23" s="52">
        <f>'LO 20'!I55</f>
        <v/>
      </c>
      <c r="AW23" s="52">
        <f>'LO 20'!I56</f>
        <v/>
      </c>
      <c r="AX23" s="66">
        <f>'LO 20'!I57</f>
        <v/>
      </c>
      <c r="AY23" s="60" t="n"/>
      <c r="AZ23" s="63" t="n"/>
      <c r="BA23" s="52">
        <f>'LO 20'!I60</f>
        <v/>
      </c>
      <c r="BB23" s="52">
        <f>'LO 20'!I61</f>
        <v/>
      </c>
      <c r="BC23" s="52">
        <f>'LO 20'!I62</f>
        <v/>
      </c>
      <c r="BD23" s="66">
        <f>'LO 20'!I63</f>
        <v/>
      </c>
      <c r="BE23" s="68">
        <f>'LO 20'!I64</f>
        <v/>
      </c>
      <c r="BF23" s="60" t="n"/>
      <c r="BG23" s="63" t="n"/>
      <c r="BH23" s="52">
        <f>'LO 20'!I67</f>
        <v/>
      </c>
      <c r="BI23" s="52">
        <f>'LO 20'!I68</f>
        <v/>
      </c>
      <c r="BJ23" s="52">
        <f>'LO 20'!I69</f>
        <v/>
      </c>
      <c r="BK23" s="66">
        <f>'LO 20'!I70</f>
        <v/>
      </c>
    </row>
    <row r="24">
      <c r="K24" s="60" t="n"/>
      <c r="R24" s="60" t="n"/>
      <c r="Z24" s="60" t="n"/>
      <c r="AG24" s="60" t="n"/>
      <c r="AM24" s="60" t="n"/>
      <c r="AS24" s="60" t="n"/>
      <c r="AY24" s="60" t="n"/>
      <c r="BF24" s="60" t="n"/>
    </row>
    <row r="25">
      <c r="K25" s="60" t="n"/>
      <c r="R25" s="60" t="n"/>
      <c r="Z25" s="60" t="n"/>
      <c r="AG25" s="60" t="n"/>
      <c r="AM25" s="60" t="n"/>
      <c r="AS25" s="60" t="n"/>
      <c r="AY25" s="60" t="n"/>
      <c r="BF25" s="60" t="n"/>
    </row>
    <row r="26">
      <c r="K26" s="60" t="n"/>
      <c r="R26" s="60" t="n"/>
      <c r="Z26" s="60" t="n"/>
      <c r="AG26" s="60" t="n"/>
      <c r="AM26" s="60" t="n"/>
      <c r="AS26" s="60" t="n"/>
      <c r="AY26" s="60" t="n"/>
      <c r="BF26" s="60" t="n"/>
    </row>
    <row r="27">
      <c r="K27" s="60" t="n"/>
      <c r="R27" s="60" t="n"/>
      <c r="Z27" s="60" t="n"/>
      <c r="AG27" s="60" t="n"/>
      <c r="AM27" s="60" t="n"/>
      <c r="AS27" s="60" t="n"/>
      <c r="AY27" s="60" t="n"/>
      <c r="BF27" s="60" t="n"/>
    </row>
  </sheetData>
  <mergeCells count="9">
    <mergeCell ref="BH2:BK2"/>
    <mergeCell ref="M2:O2"/>
    <mergeCell ref="T2:W2"/>
    <mergeCell ref="AB2:AD2"/>
    <mergeCell ref="D2:H2"/>
    <mergeCell ref="AI2:AJ2"/>
    <mergeCell ref="AO2:AP2"/>
    <mergeCell ref="AU2:AV2"/>
    <mergeCell ref="BA2:BC2"/>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X78"/>
  <sheetViews>
    <sheetView showGridLines="0" topLeftCell="A29" zoomScale="40" zoomScaleNormal="40" workbookViewId="0">
      <selection activeCell="C60" sqref="C60"/>
    </sheetView>
  </sheetViews>
  <sheetFormatPr baseColWidth="10" defaultColWidth="31.1640625" defaultRowHeight="15"/>
  <cols>
    <col width="24.5" customWidth="1" style="27" min="1" max="1"/>
    <col width="34.83203125" customWidth="1" style="27" min="2" max="2"/>
    <col width="14.6640625" customWidth="1" style="27" min="3" max="3"/>
    <col width="31.1640625" customWidth="1" style="27" min="4" max="4"/>
    <col width="19.83203125" customWidth="1" style="27" min="5" max="24"/>
    <col width="31.1640625" customWidth="1" style="27" min="25" max="16384"/>
  </cols>
  <sheetData>
    <row r="1" ht="51" customHeight="1">
      <c r="A1" s="159" t="inlineStr">
        <is>
          <t>Teaching Rubric Tool</t>
        </is>
      </c>
      <c r="B1" s="195" t="n"/>
      <c r="C1" s="195" t="n"/>
      <c r="D1" s="195" t="n"/>
    </row>
    <row r="2" ht="30.75" customHeight="1">
      <c r="A2" s="14" t="inlineStr">
        <is>
          <t>School Name</t>
        </is>
      </c>
      <c r="B2" s="23">
        <f>'LO 1'!B2</f>
        <v/>
      </c>
      <c r="C2" s="138" t="inlineStr">
        <is>
          <t>Subject</t>
        </is>
      </c>
      <c r="D2" s="150" t="inlineStr">
        <is>
          <t>English</t>
        </is>
      </c>
    </row>
    <row r="3" ht="30.75" customHeight="1"/>
    <row r="4" ht="30.75" customHeight="1"/>
    <row r="5" ht="30.75" customHeight="1"/>
    <row r="6" ht="30.75" customHeight="1"/>
    <row r="7" ht="30.75" customHeight="1"/>
    <row r="8" ht="30.75" customHeight="1"/>
    <row r="9" ht="23.25" customHeight="1">
      <c r="C9" s="11" t="n"/>
    </row>
    <row r="10" ht="56.5" customHeight="1">
      <c r="A10" s="1" t="inlineStr">
        <is>
          <t>Domain</t>
        </is>
      </c>
      <c r="B10" s="42" t="inlineStr">
        <is>
          <t>Elements</t>
        </is>
      </c>
      <c r="C10" s="2" t="inlineStr">
        <is>
          <t xml:space="preserve"> Average</t>
        </is>
      </c>
      <c r="E10" s="74" t="inlineStr">
        <is>
          <t>LO 1</t>
        </is>
      </c>
      <c r="F10" s="74" t="inlineStr">
        <is>
          <t>LO 2</t>
        </is>
      </c>
      <c r="G10" s="74" t="inlineStr">
        <is>
          <t>LO 3</t>
        </is>
      </c>
      <c r="H10" s="74" t="inlineStr">
        <is>
          <t>LO 4</t>
        </is>
      </c>
      <c r="I10" s="74" t="inlineStr">
        <is>
          <t>LO 5</t>
        </is>
      </c>
      <c r="J10" s="74" t="inlineStr">
        <is>
          <t>LO 6</t>
        </is>
      </c>
      <c r="K10" s="74" t="inlineStr">
        <is>
          <t>LO 7</t>
        </is>
      </c>
      <c r="L10" s="74" t="inlineStr">
        <is>
          <t>LO 8</t>
        </is>
      </c>
      <c r="M10" s="74" t="inlineStr">
        <is>
          <t>LO 9</t>
        </is>
      </c>
      <c r="N10" s="74" t="inlineStr">
        <is>
          <t>LO 10</t>
        </is>
      </c>
      <c r="O10" s="74" t="inlineStr">
        <is>
          <t>LO 11</t>
        </is>
      </c>
      <c r="P10" s="74" t="inlineStr">
        <is>
          <t>LO 12</t>
        </is>
      </c>
      <c r="Q10" s="74" t="inlineStr">
        <is>
          <t>LO 13</t>
        </is>
      </c>
      <c r="R10" s="74" t="inlineStr">
        <is>
          <t>LO 14</t>
        </is>
      </c>
      <c r="S10" s="74" t="inlineStr">
        <is>
          <t>LO 15</t>
        </is>
      </c>
      <c r="T10" s="74" t="inlineStr">
        <is>
          <t>LO 16</t>
        </is>
      </c>
      <c r="U10" s="74" t="inlineStr">
        <is>
          <t>LO 17</t>
        </is>
      </c>
      <c r="V10" s="74" t="inlineStr">
        <is>
          <t>LO 18</t>
        </is>
      </c>
      <c r="W10" s="74" t="inlineStr">
        <is>
          <t>LO 19</t>
        </is>
      </c>
      <c r="X10" s="74" t="inlineStr">
        <is>
          <t>LO 20</t>
        </is>
      </c>
    </row>
    <row r="11" ht="64" customHeight="1">
      <c r="A11" s="139" t="inlineStr">
        <is>
          <t xml:space="preserve">1. CLASSROOM CULTURE 
        Supportive Learning Environment </t>
        </is>
      </c>
      <c r="B11" s="4" t="inlineStr">
        <is>
          <t>1.1 The teacher treats all students respectfully</t>
        </is>
      </c>
      <c r="C11" s="31">
        <f>IF(SUM(E11:X11)=0,"",AVERAGEIF(E11:X11,"&lt;&gt;NA"))</f>
        <v/>
      </c>
      <c r="E11" s="31">
        <f t="array" ref="E11">_xlfn.XLOOKUP(E$10&amp;D$2,Summary!B:B&amp;Summary!A:A,Summary!D:D,"Not Found")</f>
        <v/>
      </c>
      <c r="F11" s="31">
        <f t="array" ref="F11">_xlfn.XLOOKUP(F$10&amp;D$2,Summary!B:B&amp;Summary!A:A,Summary!D:D,"Not Found")</f>
        <v/>
      </c>
      <c r="G11" s="31">
        <f t="array" ref="G11">_xlfn.XLOOKUP(G$10&amp;D$2,Summary!B:B&amp;Summary!A:A,Summary!D:D,"Not Found")</f>
        <v/>
      </c>
      <c r="H11" s="31">
        <f t="array" ref="H11">_xlfn.XLOOKUP(H$10&amp;D$2,Summary!B:B&amp;Summary!A:A,Summary!D:D,"Not Found")</f>
        <v/>
      </c>
      <c r="I11" s="31">
        <f t="array" ref="I11">_xlfn.XLOOKUP(I$10&amp;D$2,Summary!B:B&amp;Summary!A:A,Summary!D:D,"Not Found")</f>
        <v/>
      </c>
      <c r="J11" s="31">
        <f t="array" ref="J11">_xlfn.XLOOKUP(J$10&amp;D$2,Summary!B:B&amp;Summary!A:A,Summary!D:D,"Not Found")</f>
        <v/>
      </c>
      <c r="K11" s="31">
        <f t="array" ref="K11">_xlfn.XLOOKUP(K$10&amp;D$2,Summary!B:B&amp;Summary!A:A,Summary!D:D,"Not Found")</f>
        <v/>
      </c>
      <c r="L11" s="31">
        <f t="array" ref="L11">_xlfn.XLOOKUP(L$10&amp;D$2,Summary!B:B&amp;Summary!A:A,Summary!D:D,"Not Found")</f>
        <v/>
      </c>
      <c r="M11" s="31">
        <f t="array" ref="M11">_xlfn.XLOOKUP(M$10&amp;D$2,Summary!B:B&amp;Summary!A:A,Summary!D:D,"Not Found")</f>
        <v/>
      </c>
      <c r="N11" s="31">
        <f t="array" ref="N11">_xlfn.XLOOKUP(N$10&amp;D$2,Summary!B:B&amp;Summary!A:A,Summary!D:D,"Not Found")</f>
        <v/>
      </c>
      <c r="O11" s="31">
        <f t="array" ref="O11">_xlfn.XLOOKUP(O$10&amp;D$2,Summary!B:B&amp;Summary!A:A,Summary!D:D,"Not Found")</f>
        <v/>
      </c>
      <c r="P11" s="31">
        <f t="array" ref="P11">_xlfn.XLOOKUP(P$10&amp;D$2,Summary!B:B&amp;Summary!A:A,Summary!D:D,"Not Found")</f>
        <v/>
      </c>
      <c r="Q11" s="31">
        <f t="array" ref="Q11">_xlfn.XLOOKUP(O$10&amp;D$2,Summary!B:B&amp;Summary!A:A,Summary!D:D,"Not Found")</f>
        <v/>
      </c>
      <c r="R11" s="31">
        <f t="array" ref="R11">_xlfn.XLOOKUP(R$10&amp;D$2,Summary!B:B&amp;Summary!A:A,Summary!D:D,"Not Found")</f>
        <v/>
      </c>
      <c r="S11" s="31">
        <f t="array" ref="S11">_xlfn.XLOOKUP(S$10&amp;D$2,Summary!B:B&amp;Summary!A:A,Summary!D:D,"Not Found")</f>
        <v/>
      </c>
      <c r="T11" s="31">
        <f t="array" ref="T11">_xlfn.XLOOKUP(T$10&amp;D$2,Summary!B:B&amp;Summary!A:A,Summary!D:D,"Not Found")</f>
        <v/>
      </c>
      <c r="U11" s="31">
        <f t="array" ref="U11">_xlfn.XLOOKUP(U$10&amp;D$2,Summary!B:B&amp;Summary!A:A,Summary!D:D,"Not Found")</f>
        <v/>
      </c>
      <c r="V11" s="31">
        <f t="array" ref="V11">_xlfn.XLOOKUP(Y$10&amp;D$2,Summary!B:B&amp;Summary!A:A,Summary!D:D,"Not Found")</f>
        <v/>
      </c>
      <c r="W11" s="31">
        <f t="array" ref="W11">_xlfn.XLOOKUP(W$10&amp;D$2,Summary!B:B&amp;Summary!A:A,Summary!D:D,"Not Found")</f>
        <v/>
      </c>
      <c r="X11" s="31">
        <f t="array" ref="X11">_xlfn.XLOOKUP(X$10&amp;D$2,Summary!B:B&amp;Summary!A:A,Summary!D:D,"Not Found")</f>
        <v/>
      </c>
    </row>
    <row r="12" ht="64" customFormat="1" customHeight="1" s="5">
      <c r="A12" s="196" t="n"/>
      <c r="B12" s="4" t="inlineStr">
        <is>
          <t xml:space="preserve">1.2 The teacher uses positive language with students </t>
        </is>
      </c>
      <c r="C12" s="31">
        <f>IF(SUM(E12:X12)=0,"",AVERAGEIF(E12:X12,"&lt;&gt;NA"))</f>
        <v/>
      </c>
      <c r="E12" s="31">
        <f t="array" ref="E12">_xlfn.XLOOKUP(E$10&amp;D$2,Summary!B:B&amp;Summary!A:A,Summary!E:E,"Not Found")</f>
        <v/>
      </c>
      <c r="F12" s="31">
        <f t="array" ref="F12">_xlfn.XLOOKUP(F$10&amp;D$2,Summary!B:B&amp;Summary!A:A,Summary!E:E,"Not Found")</f>
        <v/>
      </c>
      <c r="G12" s="31">
        <f t="array" ref="G12">_xlfn.XLOOKUP(G$10&amp;D$2,Summary!B:B&amp;Summary!A:A,Summary!E:E,"Not Found")</f>
        <v/>
      </c>
      <c r="H12" s="31">
        <f t="array" ref="H12">_xlfn.XLOOKUP(H$10&amp;D$2,Summary!B:B&amp;Summary!A:A,Summary!E:E,"Not Found")</f>
        <v/>
      </c>
      <c r="I12" s="31">
        <f t="array" ref="I12">_xlfn.XLOOKUP(I$10&amp;D$2,Summary!B:B&amp;Summary!A:A,Summary!E:E,"Not Found")</f>
        <v/>
      </c>
      <c r="J12" s="31">
        <f t="array" ref="J12">_xlfn.XLOOKUP(J$10&amp;D$2,Summary!B:B&amp;Summary!A:A,Summary!E:E,"Not Found")</f>
        <v/>
      </c>
      <c r="K12" s="31">
        <f t="array" ref="K12">_xlfn.XLOOKUP(K$10&amp;D$2,Summary!B:B&amp;Summary!A:A,Summary!E:E,"Not Found")</f>
        <v/>
      </c>
      <c r="L12" s="31">
        <f t="array" ref="L12">_xlfn.XLOOKUP(L$10&amp;D$2,Summary!B:B&amp;Summary!A:A,Summary!E:E,"Not Found")</f>
        <v/>
      </c>
      <c r="M12" s="31">
        <f t="array" ref="M12">_xlfn.XLOOKUP(M$10&amp;D$2,Summary!B:B&amp;Summary!A:A,Summary!E:E,"Not Found")</f>
        <v/>
      </c>
      <c r="N12" s="31">
        <f t="array" ref="N12">_xlfn.XLOOKUP(N$10&amp;D$2,Summary!B:B&amp;Summary!A:A,Summary!E:E,"Not Found")</f>
        <v/>
      </c>
      <c r="O12" s="31">
        <f t="array" ref="O12">_xlfn.XLOOKUP(O$10&amp;D$2,Summary!B:B&amp;Summary!A:A,Summary!E:E,"Not Found")</f>
        <v/>
      </c>
      <c r="P12" s="31">
        <f t="array" ref="P12">_xlfn.XLOOKUP(P$10&amp;D$2,Summary!B:B&amp;Summary!A:A,Summary!E:E,"Not Found")</f>
        <v/>
      </c>
      <c r="Q12" s="31">
        <f t="array" ref="Q12">_xlfn.XLOOKUP(O$10&amp;D$2,Summary!B:B&amp;Summary!A:A,Summary!E:E,"Not Found")</f>
        <v/>
      </c>
      <c r="R12" s="31">
        <f t="array" ref="R12">_xlfn.XLOOKUP(R$10&amp;D$2,Summary!B:B&amp;Summary!A:A,Summary!E:E,"Not Found")</f>
        <v/>
      </c>
      <c r="S12" s="31">
        <f t="array" ref="S12">_xlfn.XLOOKUP(S$10&amp;D$2,Summary!B:B&amp;Summary!A:A,Summary!E:E,"Not Found")</f>
        <v/>
      </c>
      <c r="T12" s="31">
        <f t="array" ref="T12">_xlfn.XLOOKUP(T$10&amp;D$2,Summary!B:B&amp;Summary!A:A,Summary!E:E,"Not Found")</f>
        <v/>
      </c>
      <c r="U12" s="31">
        <f t="array" ref="U12">_xlfn.XLOOKUP(U$10&amp;D$2,Summary!B:B&amp;Summary!A:A,Summary!E:E,"Not Found")</f>
        <v/>
      </c>
      <c r="V12" s="31">
        <f t="array" ref="V12">_xlfn.XLOOKUP(Y$10&amp;D$2,Summary!B:B&amp;Summary!A:A,Summary!E:E,"Not Found")</f>
        <v/>
      </c>
      <c r="W12" s="31">
        <f t="array" ref="W12">_xlfn.XLOOKUP(W$10&amp;D$2,Summary!B:B&amp;Summary!A:A,Summary!E:E,"Not Found")</f>
        <v/>
      </c>
      <c r="X12" s="31">
        <f t="array" ref="X12">_xlfn.XLOOKUP(X$10&amp;D$2,Summary!B:B&amp;Summary!A:A,Summary!E:E,"Not Found")</f>
        <v/>
      </c>
    </row>
    <row r="13" ht="64" customFormat="1" customHeight="1" s="5">
      <c r="A13" s="196" t="n"/>
      <c r="B13" s="4" t="inlineStr">
        <is>
          <t>1.3 The teacher does not exhibit bias and challenges stereotypes in the classroom</t>
        </is>
      </c>
      <c r="C13" s="31">
        <f>IF(SUM(E13:X13)=0,"",AVERAGEIF(E13:X13,"&lt;&gt;NA"))</f>
        <v/>
      </c>
      <c r="E13" s="31">
        <f t="array" ref="E13">_xlfn.XLOOKUP(E$10&amp;D$2,Summary!B:B&amp;Summary!A:A,Summary!F:F,"Not Found")</f>
        <v/>
      </c>
      <c r="F13" s="31">
        <f t="array" ref="F13">_xlfn.XLOOKUP(F$10&amp;D$2,Summary!B:B&amp;Summary!A:A,Summary!F:F,"Not Found")</f>
        <v/>
      </c>
      <c r="G13" s="31">
        <f t="array" ref="G13">_xlfn.XLOOKUP(G$10&amp;D$2,Summary!B:B&amp;Summary!A:A,Summary!F:F,"Not Found")</f>
        <v/>
      </c>
      <c r="H13" s="31">
        <f t="array" ref="H13">_xlfn.XLOOKUP(H$10&amp;D$2,Summary!B:B&amp;Summary!A:A,Summary!F:F,"Not Found")</f>
        <v/>
      </c>
      <c r="I13" s="31">
        <f t="array" ref="I13">_xlfn.XLOOKUP(I$10&amp;D$2,Summary!B:B&amp;Summary!A:A,Summary!F:F,"Not Found")</f>
        <v/>
      </c>
      <c r="J13" s="31">
        <f t="array" ref="J13">_xlfn.XLOOKUP(J$10&amp;D$2,Summary!B:B&amp;Summary!A:A,Summary!F:F,"Not Found")</f>
        <v/>
      </c>
      <c r="K13" s="31">
        <f t="array" ref="K13">_xlfn.XLOOKUP(K$10&amp;D$2,Summary!B:B&amp;Summary!A:A,Summary!F:F,"Not Found")</f>
        <v/>
      </c>
      <c r="L13" s="31">
        <f t="array" ref="L13">_xlfn.XLOOKUP(L$10&amp;D$2,Summary!B:B&amp;Summary!A:A,Summary!F:F,"Not Found")</f>
        <v/>
      </c>
      <c r="M13" s="31">
        <f t="array" ref="M13">_xlfn.XLOOKUP(M$10&amp;D$2,Summary!B:B&amp;Summary!A:A,Summary!F:F,"Not Found")</f>
        <v/>
      </c>
      <c r="N13" s="31">
        <f t="array" ref="N13">_xlfn.XLOOKUP(N$10&amp;D$2,Summary!B:B&amp;Summary!A:A,Summary!F:F,"Not Found")</f>
        <v/>
      </c>
      <c r="O13" s="31">
        <f t="array" ref="O13">_xlfn.XLOOKUP(O$10&amp;D$2,Summary!B:B&amp;Summary!A:A,Summary!F:F,"Not Found")</f>
        <v/>
      </c>
      <c r="P13" s="31">
        <f t="array" ref="P13">_xlfn.XLOOKUP(P$10&amp;D$2,Summary!B:B&amp;Summary!A:A,Summary!F:F,"Not Found")</f>
        <v/>
      </c>
      <c r="Q13" s="31">
        <f t="array" ref="Q13">_xlfn.XLOOKUP(O$10&amp;D$2,Summary!B:B&amp;Summary!A:A,Summary!F:F,"Not Found")</f>
        <v/>
      </c>
      <c r="R13" s="31">
        <f t="array" ref="R13">_xlfn.XLOOKUP(R$10&amp;D$2,Summary!B:B&amp;Summary!A:A,Summary!F:F,"Not Found")</f>
        <v/>
      </c>
      <c r="S13" s="31">
        <f t="array" ref="S13">_xlfn.XLOOKUP(S$10&amp;D$2,Summary!B:B&amp;Summary!A:A,Summary!F:F,"Not Found")</f>
        <v/>
      </c>
      <c r="T13" s="31">
        <f t="array" ref="T13">_xlfn.XLOOKUP(T$10&amp;D$2,Summary!B:B&amp;Summary!A:A,Summary!F:F,"Not Found")</f>
        <v/>
      </c>
      <c r="U13" s="31">
        <f t="array" ref="U13">_xlfn.XLOOKUP(U$10&amp;D$2,Summary!B:B&amp;Summary!A:A,Summary!F:F,"Not Found")</f>
        <v/>
      </c>
      <c r="V13" s="31">
        <f t="array" ref="V13">_xlfn.XLOOKUP(Y$10&amp;D$2,Summary!B:B&amp;Summary!A:A,Summary!F:F,"Not Found")</f>
        <v/>
      </c>
      <c r="W13" s="31">
        <f t="array" ref="W13">_xlfn.XLOOKUP(W$10&amp;D$2,Summary!B:B&amp;Summary!A:A,Summary!F:F,"Not Found")</f>
        <v/>
      </c>
      <c r="X13" s="31">
        <f t="array" ref="X13">_xlfn.XLOOKUP(X$10&amp;D$2,Summary!B:B&amp;Summary!A:A,Summary!F:F,"Not Found")</f>
        <v/>
      </c>
    </row>
    <row r="14" ht="64" customFormat="1" customHeight="1" s="5">
      <c r="A14" s="196" t="n"/>
      <c r="B14" s="4" t="inlineStr">
        <is>
          <t>1.4 Gender</t>
        </is>
      </c>
      <c r="C14" s="31">
        <f>IF(SUM(E14:X14)=0,"",AVERAGEIF(E14:X14,"&lt;&gt;NA"))</f>
        <v/>
      </c>
      <c r="E14" s="31">
        <f t="array" ref="E14">_xlfn.XLOOKUP(E$10&amp;D$2,Summary!B:B&amp;Summary!A:A,Summary!G:G,"Not Found")</f>
        <v/>
      </c>
      <c r="F14" s="31">
        <f t="array" ref="F14">_xlfn.XLOOKUP(F$10&amp;D$2,Summary!B:B&amp;Summary!A:A,Summary!G:G,"Not Found")</f>
        <v/>
      </c>
      <c r="G14" s="31">
        <f t="array" ref="G14">_xlfn.XLOOKUP(G$10&amp;D$2,Summary!B:B&amp;Summary!A:A,Summary!G:G,"Not Found")</f>
        <v/>
      </c>
      <c r="H14" s="31">
        <f t="array" ref="H14">_xlfn.XLOOKUP(H$10&amp;D$2,Summary!B:B&amp;Summary!A:A,Summary!G:G,"Not Found")</f>
        <v/>
      </c>
      <c r="I14" s="31">
        <f t="array" ref="I14">_xlfn.XLOOKUP(I$10&amp;D$2,Summary!B:B&amp;Summary!A:A,Summary!G:G,"Not Found")</f>
        <v/>
      </c>
      <c r="J14" s="31">
        <f t="array" ref="J14">_xlfn.XLOOKUP(J$10&amp;D$2,Summary!B:B&amp;Summary!A:A,Summary!G:G,"Not Found")</f>
        <v/>
      </c>
      <c r="K14" s="31">
        <f t="array" ref="K14">_xlfn.XLOOKUP(K$10&amp;D$2,Summary!B:B&amp;Summary!A:A,Summary!G:G,"Not Found")</f>
        <v/>
      </c>
      <c r="L14" s="31">
        <f t="array" ref="L14">_xlfn.XLOOKUP(L$10&amp;D$2,Summary!B:B&amp;Summary!A:A,Summary!G:G,"Not Found")</f>
        <v/>
      </c>
      <c r="M14" s="31">
        <f t="array" ref="M14">_xlfn.XLOOKUP(M$10&amp;D$2,Summary!B:B&amp;Summary!A:A,Summary!G:G,"Not Found")</f>
        <v/>
      </c>
      <c r="N14" s="31">
        <f t="array" ref="N14">_xlfn.XLOOKUP(N$10&amp;D$2,Summary!B:B&amp;Summary!A:A,Summary!G:G,"Not Found")</f>
        <v/>
      </c>
      <c r="O14" s="31">
        <f t="array" ref="O14">_xlfn.XLOOKUP(O$10&amp;D$2,Summary!B:B&amp;Summary!A:A,Summary!G:G,"Not Found")</f>
        <v/>
      </c>
      <c r="P14" s="31">
        <f t="array" ref="P14">_xlfn.XLOOKUP(P$10&amp;D$2,Summary!B:B&amp;Summary!A:A,Summary!G:G,"Not Found")</f>
        <v/>
      </c>
      <c r="Q14" s="31">
        <f t="array" ref="Q14">_xlfn.XLOOKUP(O$10&amp;D$2,Summary!B:B&amp;Summary!A:A,Summary!G:G,"Not Found")</f>
        <v/>
      </c>
      <c r="R14" s="31">
        <f t="array" ref="R14">_xlfn.XLOOKUP(R$10&amp;D$2,Summary!B:B&amp;Summary!A:A,Summary!G:G,"Not Found")</f>
        <v/>
      </c>
      <c r="S14" s="31">
        <f t="array" ref="S14">_xlfn.XLOOKUP(S$10&amp;D$2,Summary!B:B&amp;Summary!A:A,Summary!G:G,"Not Found")</f>
        <v/>
      </c>
      <c r="T14" s="31">
        <f t="array" ref="T14">_xlfn.XLOOKUP(T$10&amp;D$2,Summary!B:B&amp;Summary!A:A,Summary!G:G,"Not Found")</f>
        <v/>
      </c>
      <c r="U14" s="31">
        <f t="array" ref="U14">_xlfn.XLOOKUP(U$10&amp;D$2,Summary!B:B&amp;Summary!A:A,Summary!G:G,"Not Found")</f>
        <v/>
      </c>
      <c r="V14" s="31">
        <f t="array" ref="V14">_xlfn.XLOOKUP(Y$10&amp;D$2,Summary!B:B&amp;Summary!A:A,Summary!G:G,"Not Found")</f>
        <v/>
      </c>
      <c r="W14" s="31">
        <f t="array" ref="W14">_xlfn.XLOOKUP(W$10&amp;D$2,Summary!B:B&amp;Summary!A:A,Summary!G:G,"Not Found")</f>
        <v/>
      </c>
      <c r="X14" s="31">
        <f t="array" ref="X14">_xlfn.XLOOKUP(X$10&amp;D$2,Summary!B:B&amp;Summary!A:A,Summary!G:G,"Not Found")</f>
        <v/>
      </c>
    </row>
    <row r="15" ht="64" customHeight="1">
      <c r="A15" s="196" t="n"/>
      <c r="B15" s="4" t="inlineStr">
        <is>
          <t>1.5 Disability</t>
        </is>
      </c>
      <c r="C15" s="31">
        <f>IF(SUM(E15:X15)=0,"",AVERAGEIF(E15:X15,"&lt;&gt;NA"))</f>
        <v/>
      </c>
      <c r="E15" s="31">
        <f t="array" ref="E15">_xlfn.XLOOKUP(E$10&amp;D$2,Summary!B:B&amp;Summary!A:A,Summary!H:H,"Not Found")</f>
        <v/>
      </c>
      <c r="F15" s="31">
        <f t="array" ref="F15">_xlfn.XLOOKUP(F$10&amp;D$2,Summary!B:B&amp;Summary!A:A,Summary!H:H,"Not Found")</f>
        <v/>
      </c>
      <c r="G15" s="31">
        <f t="array" ref="G15">_xlfn.XLOOKUP(G$10&amp;D$2,Summary!B:B&amp;Summary!A:A,Summary!G:G,"Not Found")</f>
        <v/>
      </c>
      <c r="H15" s="31">
        <f t="array" ref="H15">_xlfn.XLOOKUP(H$10&amp;D$2,Summary!B:B&amp;Summary!A:A,Summary!G:G,"Not Found")</f>
        <v/>
      </c>
      <c r="I15" s="31">
        <f t="array" ref="I15">_xlfn.XLOOKUP(I$10&amp;D$2,Summary!B:B&amp;Summary!A:A,Summary!G:G,"Not Found")</f>
        <v/>
      </c>
      <c r="J15" s="31">
        <f t="array" ref="J15">_xlfn.XLOOKUP(J$10&amp;D$2,Summary!B:B&amp;Summary!A:A,Summary!G:G,"Not Found")</f>
        <v/>
      </c>
      <c r="K15" s="31">
        <f t="array" ref="K15">_xlfn.XLOOKUP(K$10&amp;D$2,Summary!B:B&amp;Summary!A:A,Summary!G:G,"Not Found")</f>
        <v/>
      </c>
      <c r="L15" s="31">
        <f t="array" ref="L15">_xlfn.XLOOKUP(L$10&amp;D$2,Summary!B:B&amp;Summary!A:A,Summary!G:G,"Not Found")</f>
        <v/>
      </c>
      <c r="M15" s="31">
        <f t="array" ref="M15">_xlfn.XLOOKUP(M$10&amp;D$2,Summary!B:B&amp;Summary!A:A,Summary!G:G,"Not Found")</f>
        <v/>
      </c>
      <c r="N15" s="31">
        <f t="array" ref="N15">_xlfn.XLOOKUP(N$10&amp;D$2,Summary!B:B&amp;Summary!A:A,Summary!G:G,"Not Found")</f>
        <v/>
      </c>
      <c r="O15" s="31">
        <f t="array" ref="O15">_xlfn.XLOOKUP(O$10&amp;D$2,Summary!B:B&amp;Summary!A:A,Summary!G:G,"Not Found")</f>
        <v/>
      </c>
      <c r="P15" s="31">
        <f t="array" ref="P15">_xlfn.XLOOKUP(P$10&amp;D$2,Summary!B:B&amp;Summary!A:A,Summary!G:G,"Not Found")</f>
        <v/>
      </c>
      <c r="Q15" s="31">
        <f t="array" ref="Q15">_xlfn.XLOOKUP(O$10&amp;D$2,Summary!B:B&amp;Summary!A:A,Summary!G:G,"Not Found")</f>
        <v/>
      </c>
      <c r="R15" s="31">
        <f t="array" ref="R15">_xlfn.XLOOKUP(R$10&amp;D$2,Summary!B:B&amp;Summary!A:A,Summary!G:G,"Not Found")</f>
        <v/>
      </c>
      <c r="S15" s="31">
        <f t="array" ref="S15">_xlfn.XLOOKUP(S$10&amp;D$2,Summary!B:B&amp;Summary!A:A,Summary!G:G,"Not Found")</f>
        <v/>
      </c>
      <c r="T15" s="31">
        <f t="array" ref="T15">_xlfn.XLOOKUP(T$10&amp;D$2,Summary!B:B&amp;Summary!A:A,Summary!G:G,"Not Found")</f>
        <v/>
      </c>
      <c r="U15" s="31">
        <f t="array" ref="U15">_xlfn.XLOOKUP(U$10&amp;D$2,Summary!B:B&amp;Summary!A:A,Summary!G:G,"Not Found")</f>
        <v/>
      </c>
      <c r="V15" s="31">
        <f t="array" ref="V15">_xlfn.XLOOKUP(Y$10&amp;D$2,Summary!B:B&amp;Summary!A:A,Summary!G:G,"Not Found")</f>
        <v/>
      </c>
      <c r="W15" s="31">
        <f t="array" ref="W15">_xlfn.XLOOKUP(W$10&amp;D$2,Summary!B:B&amp;Summary!A:A,Summary!G:G,"Not Found")</f>
        <v/>
      </c>
      <c r="X15" s="31">
        <f t="array" ref="X15">_xlfn.XLOOKUP(X$10&amp;D$2,Summary!B:B&amp;Summary!A:A,Summary!G:G,"Not Found")</f>
        <v/>
      </c>
    </row>
    <row r="16" ht="28" customFormat="1" customHeight="1" s="5">
      <c r="A16" s="6" t="n"/>
      <c r="B16" s="4" t="n"/>
      <c r="C16" s="31">
        <f>IF(COUNTA(C11:C15)=0,"",AVERAGEIF(C11:C15,"&lt;&gt;NA"))</f>
        <v/>
      </c>
      <c r="E16" s="31">
        <f t="array" ref="E16">_xlfn.XLOOKUP(E$10&amp;D$2,Summary!B:B&amp;Summary!A:A,Summary!I:I,"Not Found")</f>
        <v/>
      </c>
      <c r="F16" s="31">
        <f t="array" ref="F16">_xlfn.XLOOKUP(F$10&amp;D$2,Summary!B:B&amp;Summary!A:A,Summary!I:I,"Not Found")</f>
        <v/>
      </c>
      <c r="G16" s="31">
        <f t="array" ref="G16">_xlfn.XLOOKUP(G$10&amp;D$2,Summary!B:B&amp;Summary!A:A,Summary!I:I,"Not Found")</f>
        <v/>
      </c>
      <c r="H16" s="31">
        <f t="array" ref="H16">_xlfn.XLOOKUP(H$10&amp;D$2,Summary!B:B&amp;Summary!A:A,Summary!I:I,"Not Found")</f>
        <v/>
      </c>
      <c r="I16" s="31">
        <f t="array" ref="I16">_xlfn.XLOOKUP(I$10&amp;D$2,Summary!B:B&amp;Summary!A:A,Summary!I:I,"Not Found")</f>
        <v/>
      </c>
      <c r="J16" s="31">
        <f t="array" ref="J16">_xlfn.XLOOKUP(J$10&amp;D$2,Summary!B:B&amp;Summary!A:A,Summary!I:I,"Not Found")</f>
        <v/>
      </c>
      <c r="K16" s="31">
        <f t="array" ref="K16">_xlfn.XLOOKUP(K$10&amp;D$2,Summary!B:B&amp;Summary!A:A,Summary!I:I,"Not Found")</f>
        <v/>
      </c>
      <c r="L16" s="31">
        <f t="array" ref="L16">_xlfn.XLOOKUP(L$10&amp;D$2,Summary!B:B&amp;Summary!A:A,Summary!I:I,"Not Found")</f>
        <v/>
      </c>
      <c r="M16" s="31">
        <f t="array" ref="M16">_xlfn.XLOOKUP(M$10&amp;D$2,Summary!B:B&amp;Summary!A:A,Summary!I:I,"Not Found")</f>
        <v/>
      </c>
      <c r="N16" s="31">
        <f t="array" ref="N16">_xlfn.XLOOKUP(N$10&amp;D$2,Summary!B:B&amp;Summary!A:A,Summary!I:I,"Not Found")</f>
        <v/>
      </c>
      <c r="O16" s="31">
        <f t="array" ref="O16">_xlfn.XLOOKUP(O$10&amp;D$2,Summary!B:B&amp;Summary!A:A,Summary!I:I,"Not Found")</f>
        <v/>
      </c>
      <c r="P16" s="31">
        <f t="array" ref="P16">_xlfn.XLOOKUP(P$10&amp;D$2,Summary!B:B&amp;Summary!A:A,Summary!I:I,"Not Found")</f>
        <v/>
      </c>
      <c r="Q16" s="31">
        <f t="array" ref="Q16">_xlfn.XLOOKUP(O$10&amp;D$2,Summary!B:B&amp;Summary!A:A,Summary!I:I,"Not Found")</f>
        <v/>
      </c>
      <c r="R16" s="31">
        <f t="array" ref="R16">_xlfn.XLOOKUP(R$10&amp;D$2,Summary!B:B&amp;Summary!A:A,Summary!I:I,"Not Found")</f>
        <v/>
      </c>
      <c r="S16" s="31">
        <f t="array" ref="S16">_xlfn.XLOOKUP(S$10&amp;D$2,Summary!B:B&amp;Summary!A:A,Summary!I:I,"Not Found")</f>
        <v/>
      </c>
      <c r="T16" s="31">
        <f t="array" ref="T16">_xlfn.XLOOKUP(T$10&amp;D$2,Summary!B:B&amp;Summary!A:A,Summary!I:I,"Not Found")</f>
        <v/>
      </c>
      <c r="U16" s="31">
        <f t="array" ref="U16">_xlfn.XLOOKUP(U$10&amp;D$2,Summary!B:B&amp;Summary!A:A,Summary!I:I,"Not Found")</f>
        <v/>
      </c>
      <c r="V16" s="31">
        <f t="array" ref="V16">_xlfn.XLOOKUP(Y$10&amp;D$2,Summary!B:B&amp;Summary!A:A,Summary!I:I,"Not Found")</f>
        <v/>
      </c>
      <c r="W16" s="31">
        <f t="array" ref="W16">_xlfn.XLOOKUP(W$10&amp;D$2,Summary!B:B&amp;Summary!A:A,Summary!I:I,"Not Found")</f>
        <v/>
      </c>
      <c r="X16" s="31">
        <f t="array" ref="X16">_xlfn.XLOOKUP(X$10&amp;D$2,Summary!B:B&amp;Summary!A:A,Summary!I:I,"Not Found")</f>
        <v/>
      </c>
    </row>
    <row r="17" ht="28" customFormat="1" customHeight="1" s="5">
      <c r="A17" s="6" t="n"/>
      <c r="B17" s="4" t="n"/>
      <c r="C17" s="32">
        <f>IF(C16="","",IF(C16&gt;=5.5,"Outstanding",IF(C16&gt;=4.5,"Very Good",IF(C16&gt;=3.5,"Good",IF(C16&gt;=2.5,"Acceptable",IF(C16&gt;=1.5,"Weak","Very Weak"))))))</f>
        <v/>
      </c>
      <c r="E17" s="46">
        <f t="array" ref="E17">_xlfn.XLOOKUP(E$10&amp;D$2,Summary!B:B&amp;Summary!A:A,Summary!J:J,"Not Found")</f>
        <v/>
      </c>
      <c r="F17" s="46">
        <f t="array" ref="F17">_xlfn.XLOOKUP(F$10&amp;D$2,Summary!B:B&amp;Summary!A:A,Summary!J:J,"Not Found")</f>
        <v/>
      </c>
      <c r="G17" s="46">
        <f t="array" ref="G17">_xlfn.XLOOKUP(G$10&amp;D$2,Summary!B:B&amp;Summary!A:A,Summary!J:J,"Not Found")</f>
        <v/>
      </c>
      <c r="H17" s="46">
        <f t="array" ref="H17">_xlfn.XLOOKUP(H$10&amp;D$2,Summary!B:B&amp;Summary!A:A,Summary!J:J,"Not Found")</f>
        <v/>
      </c>
      <c r="I17" s="46">
        <f t="array" ref="I17">_xlfn.XLOOKUP(I$10&amp;D$2,Summary!B:B&amp;Summary!A:A,Summary!J:J,"Not Found")</f>
        <v/>
      </c>
      <c r="J17" s="46">
        <f t="array" ref="J17">_xlfn.XLOOKUP(J$10&amp;D$2,Summary!B:B&amp;Summary!A:A,Summary!J:J,"Not Found")</f>
        <v/>
      </c>
      <c r="K17" s="46">
        <f t="array" ref="K17">_xlfn.XLOOKUP(K$10&amp;D$2,Summary!B:B&amp;Summary!A:A,Summary!J:J,"Not Found")</f>
        <v/>
      </c>
      <c r="L17" s="46">
        <f t="array" ref="L17">_xlfn.XLOOKUP(L$10&amp;D$2,Summary!B:B&amp;Summary!A:A,Summary!J:J,"Not Found")</f>
        <v/>
      </c>
      <c r="M17" s="46">
        <f t="array" ref="M17">_xlfn.XLOOKUP(M$10&amp;D$2,Summary!B:B&amp;Summary!A:A,Summary!J:J,"Not Found")</f>
        <v/>
      </c>
      <c r="N17" s="46">
        <f t="array" ref="N17">_xlfn.XLOOKUP(N$10&amp;D$2,Summary!B:B&amp;Summary!A:A,Summary!J:J,"Not Found")</f>
        <v/>
      </c>
      <c r="O17" s="46">
        <f t="array" ref="O17">_xlfn.XLOOKUP(O$10&amp;D$2,Summary!B:B&amp;Summary!A:A,Summary!J:J,"Not Found")</f>
        <v/>
      </c>
      <c r="P17" s="46">
        <f t="array" ref="P17">_xlfn.XLOOKUP(P$10&amp;D$2,Summary!B:B&amp;Summary!A:A,Summary!J:J,"Not Found")</f>
        <v/>
      </c>
      <c r="Q17" s="46">
        <f t="array" ref="Q17">_xlfn.XLOOKUP(O$10&amp;D$2,Summary!B:B&amp;Summary!A:A,Summary!J:J,"Not Found")</f>
        <v/>
      </c>
      <c r="R17" s="46">
        <f t="array" ref="R17">_xlfn.XLOOKUP(R$10&amp;D$2,Summary!B:B&amp;Summary!A:A,Summary!J:J,"Not Found")</f>
        <v/>
      </c>
      <c r="S17" s="46">
        <f t="array" ref="S17">_xlfn.XLOOKUP(S$10&amp;D$2,Summary!B:B&amp;Summary!A:A,Summary!J:J,"Not Found")</f>
        <v/>
      </c>
      <c r="T17" s="46">
        <f t="array" ref="T17">_xlfn.XLOOKUP(T$10&amp;D$2,Summary!B:B&amp;Summary!A:A,Summary!J:J,"Not Found")</f>
        <v/>
      </c>
      <c r="U17" s="46">
        <f t="array" ref="U17">_xlfn.XLOOKUP(U$10&amp;D$2,Summary!B:B&amp;Summary!A:A,Summary!J:J,"Not Found")</f>
        <v/>
      </c>
      <c r="V17" s="46">
        <f t="array" ref="V17">_xlfn.XLOOKUP(Y$10&amp;D$2,Summary!B:B&amp;Summary!A:A,Summary!J:J,"Not Found")</f>
        <v/>
      </c>
      <c r="W17" s="46">
        <f t="array" ref="W17">_xlfn.XLOOKUP(W$10&amp;D$2,Summary!B:B&amp;Summary!A:A,Summary!J:J,"Not Found")</f>
        <v/>
      </c>
      <c r="X17" s="46">
        <f t="array" ref="X17">_xlfn.XLOOKUP(X$10&amp;D$2,Summary!B:B&amp;Summary!A:A,Summary!J:J,"Not Found")</f>
        <v/>
      </c>
    </row>
    <row r="19" ht="48.75" customHeight="1">
      <c r="A19" s="1" t="inlineStr">
        <is>
          <t>Domain</t>
        </is>
      </c>
      <c r="B19" s="42" t="inlineStr">
        <is>
          <t>Elements</t>
        </is>
      </c>
      <c r="C19" s="2" t="inlineStr">
        <is>
          <t xml:space="preserve"> Average</t>
        </is>
      </c>
      <c r="E19" s="2" t="inlineStr">
        <is>
          <t xml:space="preserve"> Average</t>
        </is>
      </c>
      <c r="F19" s="2" t="inlineStr">
        <is>
          <t xml:space="preserve"> Average</t>
        </is>
      </c>
      <c r="G19" s="2" t="inlineStr">
        <is>
          <t xml:space="preserve"> Average</t>
        </is>
      </c>
      <c r="H19" s="2" t="inlineStr">
        <is>
          <t xml:space="preserve"> Average</t>
        </is>
      </c>
      <c r="I19" s="2" t="inlineStr">
        <is>
          <t xml:space="preserve"> Average</t>
        </is>
      </c>
      <c r="J19" s="2" t="inlineStr">
        <is>
          <t xml:space="preserve"> Average</t>
        </is>
      </c>
      <c r="K19" s="2" t="inlineStr">
        <is>
          <t xml:space="preserve"> Average</t>
        </is>
      </c>
      <c r="L19" s="2" t="inlineStr">
        <is>
          <t xml:space="preserve"> Average</t>
        </is>
      </c>
      <c r="M19" s="2" t="inlineStr">
        <is>
          <t xml:space="preserve"> Average</t>
        </is>
      </c>
      <c r="N19" s="2" t="inlineStr">
        <is>
          <t xml:space="preserve"> Average</t>
        </is>
      </c>
      <c r="O19" s="2" t="inlineStr">
        <is>
          <t xml:space="preserve"> Average</t>
        </is>
      </c>
      <c r="P19" s="2" t="inlineStr">
        <is>
          <t xml:space="preserve"> Average</t>
        </is>
      </c>
      <c r="Q19" s="2" t="inlineStr">
        <is>
          <t xml:space="preserve"> Average</t>
        </is>
      </c>
      <c r="R19" s="2" t="inlineStr">
        <is>
          <t xml:space="preserve"> Average</t>
        </is>
      </c>
      <c r="S19" s="2" t="inlineStr">
        <is>
          <t xml:space="preserve"> Average</t>
        </is>
      </c>
      <c r="T19" s="2" t="inlineStr">
        <is>
          <t xml:space="preserve"> Average</t>
        </is>
      </c>
      <c r="U19" s="2" t="inlineStr">
        <is>
          <t xml:space="preserve"> Average</t>
        </is>
      </c>
      <c r="V19" s="2" t="inlineStr">
        <is>
          <t xml:space="preserve"> Average</t>
        </is>
      </c>
      <c r="W19" s="2" t="inlineStr">
        <is>
          <t xml:space="preserve"> Average</t>
        </is>
      </c>
      <c r="X19" s="2" t="inlineStr">
        <is>
          <t xml:space="preserve"> Average</t>
        </is>
      </c>
    </row>
    <row r="20" ht="70" customHeight="1">
      <c r="A20" s="131" t="inlineStr">
        <is>
          <t xml:space="preserve">2. CLASSROOM CULTURE Positive Behavioral Expectations </t>
        </is>
      </c>
      <c r="B20" s="4" t="inlineStr">
        <is>
          <t xml:space="preserve">2.1 The teacher sets clear behavioral expectations for classroom activities </t>
        </is>
      </c>
      <c r="C20" s="31">
        <f>IF(SUM(E20:X20)=0,"",AVERAGE(E20:X20))</f>
        <v/>
      </c>
      <c r="E20" s="31">
        <f t="array" ref="E20">_xlfn.XLOOKUP(E$10&amp;D$2,Summary!B:B&amp;Summary!A:A,Summary!M:M,"Not Found")</f>
        <v/>
      </c>
      <c r="F20" s="31">
        <f t="array" ref="F20">_xlfn.XLOOKUP(F$10&amp;D$2,Summary!B:B&amp;Summary!A:A,Summary!M:M,"Not Found")</f>
        <v/>
      </c>
      <c r="G20" s="31">
        <f t="array" ref="G20">_xlfn.XLOOKUP(G$10&amp;D$2,Summary!B:B&amp;Summary!A:A,Summary!M:M,"Not Found")</f>
        <v/>
      </c>
      <c r="H20" s="31">
        <f t="array" ref="H20">_xlfn.XLOOKUP(H$10&amp;D$2,Summary!B:B&amp;Summary!A:A,Summary!M:M,"Not Found")</f>
        <v/>
      </c>
      <c r="I20" s="31">
        <f t="array" ref="I20">_xlfn.XLOOKUP(I$10&amp;D$2,Summary!B:B&amp;Summary!A:A,Summary!M:M,"Not Found")</f>
        <v/>
      </c>
      <c r="J20" s="31">
        <f t="array" ref="J20">_xlfn.XLOOKUP(J$10&amp;D$2,Summary!B:B&amp;Summary!A:A,Summary!M:M,"Not Found")</f>
        <v/>
      </c>
      <c r="K20" s="31">
        <f t="array" ref="K20">_xlfn.XLOOKUP(K$10&amp;D$2,Summary!B:B&amp;Summary!A:A,Summary!M:M,"Not Found")</f>
        <v/>
      </c>
      <c r="L20" s="31">
        <f t="array" ref="L20">_xlfn.XLOOKUP(L$10&amp;D$2,Summary!B:B&amp;Summary!A:A,Summary!M:M,"Not Found")</f>
        <v/>
      </c>
      <c r="M20" s="31">
        <f t="array" ref="M20">_xlfn.XLOOKUP(M$10&amp;D$2,Summary!B:B&amp;Summary!A:A,Summary!M:M,"Not Found")</f>
        <v/>
      </c>
      <c r="N20" s="31">
        <f t="array" ref="N20">_xlfn.XLOOKUP(N$10&amp;D$2,Summary!B:B&amp;Summary!A:A,Summary!M:M,"Not Found")</f>
        <v/>
      </c>
      <c r="O20" s="31">
        <f t="array" ref="O20">_xlfn.XLOOKUP(O$10&amp;D$2,Summary!B:B&amp;Summary!A:A,Summary!M:M,"Not Found")</f>
        <v/>
      </c>
      <c r="P20" s="31">
        <f t="array" ref="P20">_xlfn.XLOOKUP(P$10&amp;D$2,Summary!B:B&amp;Summary!A:A,Summary!M:M,"Not Found")</f>
        <v/>
      </c>
      <c r="Q20" s="31">
        <f t="array" ref="Q20">_xlfn.XLOOKUP(O$10&amp;D$2,Summary!B:B&amp;Summary!A:A,Summary!M:M,"Not Found")</f>
        <v/>
      </c>
      <c r="R20" s="31">
        <f t="array" ref="R20">_xlfn.XLOOKUP(R$10&amp;D$2,Summary!B:B&amp;Summary!A:A,Summary!M:M,"Not Found")</f>
        <v/>
      </c>
      <c r="S20" s="31">
        <f t="array" ref="S20">_xlfn.XLOOKUP(S$10&amp;D$2,Summary!B:B&amp;Summary!A:A,Summary!M:M,"Not Found")</f>
        <v/>
      </c>
      <c r="T20" s="31">
        <f t="array" ref="T20">_xlfn.XLOOKUP(T$10&amp;D$2,Summary!B:B&amp;Summary!A:A,Summary!M:M,"Not Found")</f>
        <v/>
      </c>
      <c r="U20" s="31">
        <f t="array" ref="U20">_xlfn.XLOOKUP(U$10&amp;D$2,Summary!B:B&amp;Summary!A:A,Summary!M:M,"Not Found")</f>
        <v/>
      </c>
      <c r="V20" s="31">
        <f t="array" ref="V20">_xlfn.XLOOKUP(Y$10&amp;D$2,Summary!B:B&amp;Summary!A:A,Summary!M:M,"Not Found")</f>
        <v/>
      </c>
      <c r="W20" s="31">
        <f t="array" ref="W20">_xlfn.XLOOKUP(W$10&amp;D$2,Summary!B:B&amp;Summary!A:A,Summary!M:M,"Not Found")</f>
        <v/>
      </c>
      <c r="X20" s="31">
        <f t="array" ref="X20">_xlfn.XLOOKUP(X$10&amp;D$2,Summary!B:B&amp;Summary!A:A,Summary!M:M,"Not Found")</f>
        <v/>
      </c>
    </row>
    <row r="21" ht="70" customHeight="1">
      <c r="A21" s="199" t="n"/>
      <c r="B21" s="4" t="inlineStr">
        <is>
          <t xml:space="preserve">2.2 The teacher acknowledges positive student behavior </t>
        </is>
      </c>
      <c r="C21" s="31">
        <f>IF(SUM(E21:X21)=0,"",AVERAGE(E21:X21))</f>
        <v/>
      </c>
      <c r="E21" s="31">
        <f t="array" ref="E21">_xlfn.XLOOKUP(E$10&amp;D$2,Summary!B:B&amp;Summary!A:A,Summary!N:N,"Not Found")</f>
        <v/>
      </c>
      <c r="F21" s="31">
        <f t="array" ref="F21">_xlfn.XLOOKUP(F$10&amp;D$2,Summary!B:B&amp;Summary!A:A,Summary!N:N,"Not Found")</f>
        <v/>
      </c>
      <c r="G21" s="31">
        <f t="array" ref="G21">_xlfn.XLOOKUP(G$10&amp;D$2,Summary!B:B&amp;Summary!A:A,Summary!N:N,"Not Found")</f>
        <v/>
      </c>
      <c r="H21" s="31">
        <f t="array" ref="H21">_xlfn.XLOOKUP(H$10&amp;D$2,Summary!B:B&amp;Summary!A:A,Summary!N:N,"Not Found")</f>
        <v/>
      </c>
      <c r="I21" s="31">
        <f t="array" ref="I21">_xlfn.XLOOKUP(I$10&amp;D$2,Summary!B:B&amp;Summary!A:A,Summary!N:N,"Not Found")</f>
        <v/>
      </c>
      <c r="J21" s="31">
        <f t="array" ref="J21">_xlfn.XLOOKUP(J$10&amp;D$2,Summary!B:B&amp;Summary!A:A,Summary!N:N,"Not Found")</f>
        <v/>
      </c>
      <c r="K21" s="31">
        <f t="array" ref="K21">_xlfn.XLOOKUP(K$10&amp;D$2,Summary!B:B&amp;Summary!A:A,Summary!N:N,"Not Found")</f>
        <v/>
      </c>
      <c r="L21" s="31">
        <f t="array" ref="L21">_xlfn.XLOOKUP(L$10&amp;D$2,Summary!B:B&amp;Summary!A:A,Summary!N:N,"Not Found")</f>
        <v/>
      </c>
      <c r="M21" s="31">
        <f t="array" ref="M21">_xlfn.XLOOKUP(M$10&amp;D$2,Summary!B:B&amp;Summary!A:A,Summary!N:N,"Not Found")</f>
        <v/>
      </c>
      <c r="N21" s="31">
        <f t="array" ref="N21">_xlfn.XLOOKUP(N$10&amp;D$2,Summary!B:B&amp;Summary!A:A,Summary!N:N,"Not Found")</f>
        <v/>
      </c>
      <c r="O21" s="31">
        <f t="array" ref="O21">_xlfn.XLOOKUP(O$10&amp;D$2,Summary!B:B&amp;Summary!A:A,Summary!N:N,"Not Found")</f>
        <v/>
      </c>
      <c r="P21" s="31">
        <f t="array" ref="P21">_xlfn.XLOOKUP(P$10&amp;D$2,Summary!B:B&amp;Summary!A:A,Summary!N:N,"Not Found")</f>
        <v/>
      </c>
      <c r="Q21" s="31">
        <f t="array" ref="Q21">_xlfn.XLOOKUP(O$10&amp;D$2,Summary!B:B&amp;Summary!A:A,Summary!N:N,"Not Found")</f>
        <v/>
      </c>
      <c r="R21" s="31">
        <f t="array" ref="R21">_xlfn.XLOOKUP(R$10&amp;D$2,Summary!B:B&amp;Summary!A:A,Summary!N:N,"Not Found")</f>
        <v/>
      </c>
      <c r="S21" s="31">
        <f t="array" ref="S21">_xlfn.XLOOKUP(S$10&amp;D$2,Summary!B:B&amp;Summary!A:A,Summary!N:N,"Not Found")</f>
        <v/>
      </c>
      <c r="T21" s="31">
        <f t="array" ref="T21">_xlfn.XLOOKUP(T$10&amp;D$2,Summary!B:B&amp;Summary!A:A,Summary!N:N,"Not Found")</f>
        <v/>
      </c>
      <c r="U21" s="31">
        <f t="array" ref="U21">_xlfn.XLOOKUP(U$10&amp;D$2,Summary!B:B&amp;Summary!A:A,Summary!N:N,"Not Found")</f>
        <v/>
      </c>
      <c r="V21" s="31">
        <f t="array" ref="V21">_xlfn.XLOOKUP(Y$10&amp;D$2,Summary!B:B&amp;Summary!A:A,Summary!N:N,"Not Found")</f>
        <v/>
      </c>
      <c r="W21" s="31">
        <f t="array" ref="W21">_xlfn.XLOOKUP(W$10&amp;D$2,Summary!B:B&amp;Summary!A:A,Summary!N:N,"Not Found")</f>
        <v/>
      </c>
      <c r="X21" s="31">
        <f t="array" ref="X21">_xlfn.XLOOKUP(X$10&amp;D$2,Summary!B:B&amp;Summary!A:A,Summary!N:N,"Not Found")</f>
        <v/>
      </c>
    </row>
    <row r="22" ht="70" customHeight="1">
      <c r="A22" s="199" t="n"/>
      <c r="B22" s="4" t="inlineStr">
        <is>
          <t xml:space="preserve">2.3 The teacher redirects misbehavior and focuses on the expected behavior, rather than the undesired behavior </t>
        </is>
      </c>
      <c r="C22" s="31">
        <f>IF(SUM(E22:X22)=0,"",AVERAGE(E22:X22))</f>
        <v/>
      </c>
      <c r="E22" s="31">
        <f t="array" ref="E22">_xlfn.XLOOKUP(E$10&amp;D$2,Summary!B:B&amp;Summary!A:A,Summary!O:O,"Not Found")</f>
        <v/>
      </c>
      <c r="F22" s="31">
        <f t="array" ref="F22">_xlfn.XLOOKUP(F$10&amp;D$2,Summary!B:B&amp;Summary!A:A,Summary!O:O,"Not Found")</f>
        <v/>
      </c>
      <c r="G22" s="31">
        <f t="array" ref="G22">_xlfn.XLOOKUP(G$10&amp;D$2,Summary!B:B&amp;Summary!A:A,Summary!O:O,"Not Found")</f>
        <v/>
      </c>
      <c r="H22" s="31">
        <f t="array" ref="H22">_xlfn.XLOOKUP(H$10&amp;D$2,Summary!B:B&amp;Summary!A:A,Summary!O:O,"Not Found")</f>
        <v/>
      </c>
      <c r="I22" s="31">
        <f t="array" ref="I22">_xlfn.XLOOKUP(I$10&amp;D$2,Summary!B:B&amp;Summary!A:A,Summary!O:O,"Not Found")</f>
        <v/>
      </c>
      <c r="J22" s="31">
        <f t="array" ref="J22">_xlfn.XLOOKUP(J$10&amp;D$2,Summary!B:B&amp;Summary!A:A,Summary!O:O,"Not Found")</f>
        <v/>
      </c>
      <c r="K22" s="31">
        <f t="array" ref="K22">_xlfn.XLOOKUP(K$10&amp;D$2,Summary!B:B&amp;Summary!A:A,Summary!O:O,"Not Found")</f>
        <v/>
      </c>
      <c r="L22" s="31">
        <f t="array" ref="L22">_xlfn.XLOOKUP(L$10&amp;D$2,Summary!B:B&amp;Summary!A:A,Summary!O:O,"Not Found")</f>
        <v/>
      </c>
      <c r="M22" s="31">
        <f t="array" ref="M22">_xlfn.XLOOKUP(M$10&amp;D$2,Summary!B:B&amp;Summary!A:A,Summary!O:O,"Not Found")</f>
        <v/>
      </c>
      <c r="N22" s="31">
        <f t="array" ref="N22">_xlfn.XLOOKUP(N$10&amp;D$2,Summary!B:B&amp;Summary!A:A,Summary!O:O,"Not Found")</f>
        <v/>
      </c>
      <c r="O22" s="31">
        <f t="array" ref="O22">_xlfn.XLOOKUP(O$10&amp;D$2,Summary!B:B&amp;Summary!A:A,Summary!O:O,"Not Found")</f>
        <v/>
      </c>
      <c r="P22" s="31">
        <f t="array" ref="P22">_xlfn.XLOOKUP(P$10&amp;D$2,Summary!B:B&amp;Summary!A:A,Summary!O:O,"Not Found")</f>
        <v/>
      </c>
      <c r="Q22" s="31">
        <f t="array" ref="Q22">_xlfn.XLOOKUP(O$10&amp;D$2,Summary!B:B&amp;Summary!A:A,Summary!O:O,"Not Found")</f>
        <v/>
      </c>
      <c r="R22" s="31">
        <f t="array" ref="R22">_xlfn.XLOOKUP(R$10&amp;D$2,Summary!B:B&amp;Summary!A:A,Summary!O:O,"Not Found")</f>
        <v/>
      </c>
      <c r="S22" s="31">
        <f t="array" ref="S22">_xlfn.XLOOKUP(S$10&amp;D$2,Summary!B:B&amp;Summary!A:A,Summary!O:O,"Not Found")</f>
        <v/>
      </c>
      <c r="T22" s="31">
        <f t="array" ref="T22">_xlfn.XLOOKUP(T$10&amp;D$2,Summary!B:B&amp;Summary!A:A,Summary!O:O,"Not Found")</f>
        <v/>
      </c>
      <c r="U22" s="31">
        <f t="array" ref="U22">_xlfn.XLOOKUP(U$10&amp;D$2,Summary!B:B&amp;Summary!A:A,Summary!O:O,"Not Found")</f>
        <v/>
      </c>
      <c r="V22" s="31">
        <f t="array" ref="V22">_xlfn.XLOOKUP(Y$10&amp;D$2,Summary!B:B&amp;Summary!A:A,Summary!O:O,"Not Found")</f>
        <v/>
      </c>
      <c r="W22" s="31">
        <f t="array" ref="W22">_xlfn.XLOOKUP(W$10&amp;D$2,Summary!B:B&amp;Summary!A:A,Summary!O:O,"Not Found")</f>
        <v/>
      </c>
      <c r="X22" s="31">
        <f t="array" ref="X22">_xlfn.XLOOKUP(X$10&amp;D$2,Summary!B:B&amp;Summary!A:A,Summary!O:O,"Not Found")</f>
        <v/>
      </c>
    </row>
    <row r="23" ht="28" customFormat="1" customHeight="1" s="5">
      <c r="A23" s="6" t="n"/>
      <c r="B23" s="4" t="n"/>
      <c r="C23" s="31">
        <f>IF(SUM(C20:C22)=0,"",AVERAGE(C20:C22))</f>
        <v/>
      </c>
      <c r="E23" s="31">
        <f t="array" ref="E23">_xlfn.XLOOKUP(E$10&amp;D$2,Summary!B:B&amp;Summary!A:A,Summary!P:P,"Not Found")</f>
        <v/>
      </c>
      <c r="F23" s="31">
        <f t="array" ref="F23">_xlfn.XLOOKUP(F$10&amp;D$2,Summary!C:C&amp;Summary!B:B,Summary!P:P,"Not Found")</f>
        <v/>
      </c>
      <c r="G23" s="31">
        <f t="array" ref="G23">_xlfn.XLOOKUP(G$10&amp;D$2,Summary!C:C&amp;Summary!B:B,Summary!P:P,"Not Found")</f>
        <v/>
      </c>
      <c r="H23" s="31">
        <f t="array" ref="H23">_xlfn.XLOOKUP(H$10&amp;D$2,Summary!C:C&amp;Summary!B:B,Summary!P:P,"Not Found")</f>
        <v/>
      </c>
      <c r="I23" s="31">
        <f t="array" ref="I23">_xlfn.XLOOKUP(I$10&amp;D$2,Summary!C:C&amp;Summary!B:B,Summary!P:P,"Not Found")</f>
        <v/>
      </c>
      <c r="J23" s="31">
        <f t="array" ref="J23">_xlfn.XLOOKUP(J$10&amp;D$2,Summary!C:C&amp;Summary!B:B,Summary!P:P,"Not Found")</f>
        <v/>
      </c>
      <c r="K23" s="31">
        <f t="array" ref="K23">_xlfn.XLOOKUP(K$10&amp;D$2,Summary!C:C&amp;Summary!B:B,Summary!P:P,"Not Found")</f>
        <v/>
      </c>
      <c r="L23" s="31">
        <f t="array" ref="L23">_xlfn.XLOOKUP(L$10&amp;D$2,Summary!C:C&amp;Summary!B:B,Summary!P:P,"Not Found")</f>
        <v/>
      </c>
      <c r="M23" s="31">
        <f t="array" ref="M23">_xlfn.XLOOKUP(M$10&amp;D$2,Summary!C:C&amp;Summary!B:B,Summary!P:P,"Not Found")</f>
        <v/>
      </c>
      <c r="N23" s="31">
        <f t="array" ref="N23">_xlfn.XLOOKUP(N$10&amp;D$2,Summary!C:C&amp;Summary!B:B,Summary!P:P,"Not Found")</f>
        <v/>
      </c>
      <c r="O23" s="31">
        <f t="array" ref="O23">_xlfn.XLOOKUP(O$10&amp;D$2,Summary!C:C&amp;Summary!B:B,Summary!P:P,"Not Found")</f>
        <v/>
      </c>
      <c r="P23" s="31">
        <f t="array" ref="P23">_xlfn.XLOOKUP(P$10&amp;D$2,Summary!C:C&amp;Summary!B:B,Summary!P:P,"Not Found")</f>
        <v/>
      </c>
      <c r="Q23" s="31">
        <f t="array" ref="Q23">_xlfn.XLOOKUP(O$10&amp;D$2,Summary!C:C&amp;Summary!B:B,Summary!P:P,"Not Found")</f>
        <v/>
      </c>
      <c r="R23" s="31">
        <f t="array" ref="R23">_xlfn.XLOOKUP(R$10&amp;D$2,Summary!C:C&amp;Summary!B:B,Summary!P:P,"Not Found")</f>
        <v/>
      </c>
      <c r="S23" s="31">
        <f t="array" ref="S23">_xlfn.XLOOKUP(S$10&amp;D$2,Summary!C:C&amp;Summary!B:B,Summary!P:P,"Not Found")</f>
        <v/>
      </c>
      <c r="T23" s="31">
        <f t="array" ref="T23">_xlfn.XLOOKUP(T$10&amp;D$2,Summary!C:C&amp;Summary!B:B,Summary!P:P,"Not Found")</f>
        <v/>
      </c>
      <c r="U23" s="31">
        <f t="array" ref="U23">_xlfn.XLOOKUP(U$10&amp;D$2,Summary!C:C&amp;Summary!B:B,Summary!P:P,"Not Found")</f>
        <v/>
      </c>
      <c r="V23" s="31">
        <f t="array" ref="V23">_xlfn.XLOOKUP(Y$10&amp;D$2,Summary!C:C&amp;Summary!B:B,Summary!P:P,"Not Found")</f>
        <v/>
      </c>
      <c r="W23" s="31">
        <f t="array" ref="W23">_xlfn.XLOOKUP(W$10&amp;D$2,Summary!C:C&amp;Summary!B:B,Summary!P:P,"Not Found")</f>
        <v/>
      </c>
      <c r="X23" s="31">
        <f t="array" ref="X23">_xlfn.XLOOKUP(X$10&amp;D$2,Summary!C:C&amp;Summary!B:B,Summary!P:P,"Not Found")</f>
        <v/>
      </c>
    </row>
    <row r="24" ht="28" customFormat="1" customHeight="1" s="5">
      <c r="A24" s="6" t="n"/>
      <c r="B24" s="4" t="n"/>
      <c r="C24" s="32">
        <f>IF(C23="","",IF(C23&gt;=5.5,"Outstanding",IF(AND(C23&lt;5.5,C23&gt;=4.5),"Very Good",IF(AND(C23&lt;4.5,C23&gt;=3.5),"Good",IF(AND(C23&lt;3.5,C23&gt;=2.5),"Acceptable",IF(AND(C23&lt;2.5,C23&gt;=1.5),"Weak",IF(AND(C23&lt;1.5),"Very Weak")))))))</f>
        <v/>
      </c>
      <c r="E24" s="31">
        <f t="array" ref="E24">_xlfn.XLOOKUP(E$10&amp;D$2,Summary!B:B&amp;Summary!A:A,Summary!Q:Q,"Not Found")</f>
        <v/>
      </c>
      <c r="F24" s="46">
        <f t="array" ref="F24">_xlfn.XLOOKUP(F$10&amp;D$2,Summary!C:C&amp;Summary!B:B,Summary!Q:Q,"Not Found")</f>
        <v/>
      </c>
      <c r="G24" s="46">
        <f t="array" ref="G24">_xlfn.XLOOKUP(G$10&amp;D$2,Summary!C:C&amp;Summary!B:B,Summary!Q:Q,"Not Found")</f>
        <v/>
      </c>
      <c r="H24" s="46">
        <f t="array" ref="H24">_xlfn.XLOOKUP(H$10&amp;D$2,Summary!C:C&amp;Summary!B:B,Summary!Q:Q,"Not Found")</f>
        <v/>
      </c>
      <c r="I24" s="46">
        <f t="array" ref="I24">_xlfn.XLOOKUP(I$10&amp;D$2,Summary!C:C&amp;Summary!B:B,Summary!Q:Q,"Not Found")</f>
        <v/>
      </c>
      <c r="J24" s="46">
        <f t="array" ref="J24">_xlfn.XLOOKUP(J$10&amp;D$2,Summary!C:C&amp;Summary!B:B,Summary!Q:Q,"Not Found")</f>
        <v/>
      </c>
      <c r="K24" s="46">
        <f t="array" ref="K24">_xlfn.XLOOKUP(K$10&amp;D$2,Summary!C:C&amp;Summary!B:B,Summary!Q:Q,"Not Found")</f>
        <v/>
      </c>
      <c r="L24" s="46">
        <f t="array" ref="L24">_xlfn.XLOOKUP(L$10&amp;D$2,Summary!C:C&amp;Summary!B:B,Summary!Q:Q,"Not Found")</f>
        <v/>
      </c>
      <c r="M24" s="46">
        <f t="array" ref="M24">_xlfn.XLOOKUP(M$10&amp;D$2,Summary!C:C&amp;Summary!B:B,Summary!Q:Q,"Not Found")</f>
        <v/>
      </c>
      <c r="N24" s="46">
        <f t="array" ref="N24">_xlfn.XLOOKUP(N$10&amp;D$2,Summary!C:C&amp;Summary!B:B,Summary!Q:Q,"Not Found")</f>
        <v/>
      </c>
      <c r="O24" s="46">
        <f t="array" ref="O24">_xlfn.XLOOKUP(O$10&amp;D$2,Summary!C:C&amp;Summary!B:B,Summary!Q:Q,"Not Found")</f>
        <v/>
      </c>
      <c r="P24" s="46">
        <f t="array" ref="P24">_xlfn.XLOOKUP(P$10&amp;D$2,Summary!C:C&amp;Summary!B:B,Summary!Q:Q,"Not Found")</f>
        <v/>
      </c>
      <c r="Q24" s="46">
        <f t="array" ref="Q24">_xlfn.XLOOKUP(O$10&amp;D$2,Summary!C:C&amp;Summary!B:B,Summary!Q:Q,"Not Found")</f>
        <v/>
      </c>
      <c r="R24" s="46">
        <f t="array" ref="R24">_xlfn.XLOOKUP(R$10&amp;D$2,Summary!C:C&amp;Summary!B:B,Summary!Q:Q,"Not Found")</f>
        <v/>
      </c>
      <c r="S24" s="46">
        <f t="array" ref="S24">_xlfn.XLOOKUP(S$10&amp;D$2,Summary!C:C&amp;Summary!B:B,Summary!Q:Q,"Not Found")</f>
        <v/>
      </c>
      <c r="T24" s="46">
        <f t="array" ref="T24">_xlfn.XLOOKUP(T$10&amp;D$2,Summary!C:C&amp;Summary!B:B,Summary!Q:Q,"Not Found")</f>
        <v/>
      </c>
      <c r="U24" s="46">
        <f t="array" ref="U24">_xlfn.XLOOKUP(U$10&amp;D$2,Summary!C:C&amp;Summary!B:B,Summary!Q:Q,"Not Found")</f>
        <v/>
      </c>
      <c r="V24" s="46">
        <f t="array" ref="V24">_xlfn.XLOOKUP(Y$10&amp;D$2,Summary!C:C&amp;Summary!B:B,Summary!Q:Q,"Not Found")</f>
        <v/>
      </c>
      <c r="W24" s="46">
        <f t="array" ref="W24">_xlfn.XLOOKUP(W$10&amp;D$2,Summary!C:C&amp;Summary!B:B,Summary!Q:Q,"Not Found")</f>
        <v/>
      </c>
      <c r="X24" s="46">
        <f t="array" ref="X24">_xlfn.XLOOKUP(X$10&amp;D$2,Summary!C:C&amp;Summary!B:B,Summary!Q:Q,"Not Found")</f>
        <v/>
      </c>
    </row>
    <row r="25" ht="29.25" customHeight="1"/>
    <row r="26" ht="32.25" customHeight="1">
      <c r="A26" s="1" t="inlineStr">
        <is>
          <t>Domain</t>
        </is>
      </c>
      <c r="B26" s="42" t="inlineStr">
        <is>
          <t>Elements</t>
        </is>
      </c>
      <c r="C26" s="2" t="inlineStr">
        <is>
          <t xml:space="preserve"> Average</t>
        </is>
      </c>
      <c r="E26" s="2" t="inlineStr">
        <is>
          <t xml:space="preserve"> Average</t>
        </is>
      </c>
      <c r="F26" s="2" t="inlineStr">
        <is>
          <t xml:space="preserve"> Average</t>
        </is>
      </c>
      <c r="G26" s="2" t="inlineStr">
        <is>
          <t xml:space="preserve"> Average</t>
        </is>
      </c>
      <c r="H26" s="2" t="inlineStr">
        <is>
          <t xml:space="preserve"> Average</t>
        </is>
      </c>
      <c r="I26" s="2" t="inlineStr">
        <is>
          <t xml:space="preserve"> Average</t>
        </is>
      </c>
      <c r="J26" s="2" t="inlineStr">
        <is>
          <t xml:space="preserve"> Average</t>
        </is>
      </c>
      <c r="K26" s="2" t="inlineStr">
        <is>
          <t xml:space="preserve"> Average</t>
        </is>
      </c>
      <c r="L26" s="2" t="inlineStr">
        <is>
          <t xml:space="preserve"> Average</t>
        </is>
      </c>
      <c r="M26" s="2" t="inlineStr">
        <is>
          <t xml:space="preserve"> Average</t>
        </is>
      </c>
      <c r="N26" s="2" t="inlineStr">
        <is>
          <t xml:space="preserve"> Average</t>
        </is>
      </c>
      <c r="O26" s="2" t="inlineStr">
        <is>
          <t xml:space="preserve"> Average</t>
        </is>
      </c>
      <c r="P26" s="2" t="inlineStr">
        <is>
          <t xml:space="preserve"> Average</t>
        </is>
      </c>
      <c r="Q26" s="2" t="inlineStr">
        <is>
          <t xml:space="preserve"> Average</t>
        </is>
      </c>
      <c r="R26" s="2" t="inlineStr">
        <is>
          <t xml:space="preserve"> Average</t>
        </is>
      </c>
      <c r="S26" s="2" t="inlineStr">
        <is>
          <t xml:space="preserve"> Average</t>
        </is>
      </c>
      <c r="T26" s="2" t="inlineStr">
        <is>
          <t xml:space="preserve"> Average</t>
        </is>
      </c>
      <c r="U26" s="2" t="inlineStr">
        <is>
          <t xml:space="preserve"> Average</t>
        </is>
      </c>
      <c r="V26" s="2" t="inlineStr">
        <is>
          <t xml:space="preserve"> Average</t>
        </is>
      </c>
      <c r="W26" s="2" t="inlineStr">
        <is>
          <t xml:space="preserve"> Average</t>
        </is>
      </c>
      <c r="X26" s="2" t="inlineStr">
        <is>
          <t xml:space="preserve"> Average</t>
        </is>
      </c>
    </row>
    <row r="27" ht="71.25" customHeight="1">
      <c r="A27" s="131" t="inlineStr">
        <is>
          <t xml:space="preserve">3. INSTRUCTION Lesson Facilitation    </t>
        </is>
      </c>
      <c r="B27" s="4" t="inlineStr">
        <is>
          <t xml:space="preserve">3.1 The teacher explicitly articulates the objectives of the lesson and relates classroom activities to the objectives </t>
        </is>
      </c>
      <c r="C27" s="31">
        <f>IF(SUM(E27:X27)=0,"",AVERAGE(E27:X27))</f>
        <v/>
      </c>
      <c r="E27" s="31">
        <f t="array" ref="E27">_xlfn.XLOOKUP(E$10&amp;D$2,Summary!B:B&amp;Summary!A:A,Summary!T:T,"Not Found")</f>
        <v/>
      </c>
      <c r="F27" s="31">
        <f t="array" ref="F27">_xlfn.XLOOKUP(F$10&amp;D$2,Summary!B:B&amp;Summary!A:A,Summary!T:T,"Not Found")</f>
        <v/>
      </c>
      <c r="G27" s="31">
        <f t="array" ref="G27">_xlfn.XLOOKUP(G$10&amp;D$2,Summary!B:B&amp;Summary!A:A,Summary!T:T,"Not Found")</f>
        <v/>
      </c>
      <c r="H27" s="31">
        <f t="array" ref="H27">_xlfn.XLOOKUP(H$10&amp;D$2,Summary!B:B&amp;Summary!A:A,Summary!T:T,"Not Found")</f>
        <v/>
      </c>
      <c r="I27" s="31">
        <f t="array" ref="I27">_xlfn.XLOOKUP(I$10&amp;D$2,Summary!B:B&amp;Summary!A:A,Summary!T:T,"Not Found")</f>
        <v/>
      </c>
      <c r="J27" s="31">
        <f t="array" ref="J27">_xlfn.XLOOKUP(J$10&amp;D$2,Summary!B:B&amp;Summary!A:A,Summary!T:T,"Not Found")</f>
        <v/>
      </c>
      <c r="K27" s="31">
        <f t="array" ref="K27">_xlfn.XLOOKUP(K$10&amp;D$2,Summary!B:B&amp;Summary!A:A,Summary!T:T,"Not Found")</f>
        <v/>
      </c>
      <c r="L27" s="31">
        <f t="array" ref="L27">_xlfn.XLOOKUP(L$10&amp;D$2,Summary!B:B&amp;Summary!A:A,Summary!T:T,"Not Found")</f>
        <v/>
      </c>
      <c r="M27" s="31">
        <f t="array" ref="M27">_xlfn.XLOOKUP(M$10&amp;D$2,Summary!B:B&amp;Summary!A:A,Summary!T:T,"Not Found")</f>
        <v/>
      </c>
      <c r="N27" s="31">
        <f t="array" ref="N27">_xlfn.XLOOKUP(N$10&amp;D$2,Summary!B:B&amp;Summary!A:A,Summary!T:T,"Not Found")</f>
        <v/>
      </c>
      <c r="O27" s="31">
        <f t="array" ref="O27">_xlfn.XLOOKUP(O$10&amp;D$2,Summary!B:B&amp;Summary!A:A,Summary!T:T,"Not Found")</f>
        <v/>
      </c>
      <c r="P27" s="31">
        <f t="array" ref="P27">_xlfn.XLOOKUP(P$10&amp;D$2,Summary!B:B&amp;Summary!A:A,Summary!T:T,"Not Found")</f>
        <v/>
      </c>
      <c r="Q27" s="31">
        <f t="array" ref="Q27">_xlfn.XLOOKUP(O$10&amp;D$2,Summary!B:B&amp;Summary!A:A,Summary!T:T,"Not Found")</f>
        <v/>
      </c>
      <c r="R27" s="31">
        <f t="array" ref="R27">_xlfn.XLOOKUP(R$10&amp;D$2,Summary!B:B&amp;Summary!A:A,Summary!T:T,"Not Found")</f>
        <v/>
      </c>
      <c r="S27" s="31">
        <f t="array" ref="S27">_xlfn.XLOOKUP(S$10&amp;D$2,Summary!B:B&amp;Summary!A:A,Summary!T:T,"Not Found")</f>
        <v/>
      </c>
      <c r="T27" s="31">
        <f t="array" ref="T27">_xlfn.XLOOKUP(T$10&amp;D$2,Summary!B:B&amp;Summary!A:A,Summary!T:T,"Not Found")</f>
        <v/>
      </c>
      <c r="U27" s="31">
        <f t="array" ref="U27">_xlfn.XLOOKUP(U$10&amp;D$2,Summary!B:B&amp;Summary!A:A,Summary!T:T,"Not Found")</f>
        <v/>
      </c>
      <c r="V27" s="31">
        <f t="array" ref="V27">_xlfn.XLOOKUP(V$10&amp;D$2,Summary!B:B&amp;Summary!A:A,Summary!T:T,"Not Found")</f>
        <v/>
      </c>
      <c r="W27" s="31">
        <f t="array" ref="W27">_xlfn.XLOOKUP(W$10&amp;D$2,Summary!B:B&amp;Summary!A:A,Summary!T:T,"Not Found")</f>
        <v/>
      </c>
      <c r="X27" s="31">
        <f t="array" ref="X27">_xlfn.XLOOKUP(X$10&amp;D$2,Summary!B:B&amp;Summary!A:A,Summary!T:T,"Not Found")</f>
        <v/>
      </c>
    </row>
    <row r="28" ht="71.25" customHeight="1">
      <c r="A28" s="199" t="n"/>
      <c r="B28" s="4" t="inlineStr">
        <is>
          <t xml:space="preserve">3.2 The teacher explains content using multiple forms of representation </t>
        </is>
      </c>
      <c r="C28" s="31">
        <f>IF(SUM(E28:X28)=0,"",AVERAGE(E28:X28))</f>
        <v/>
      </c>
      <c r="E28" s="31">
        <f t="array" ref="E28">_xlfn.XLOOKUP(E$10&amp;D$2,Summary!B:B&amp;Summary!A:A,Summary!U:U,"Not Found")</f>
        <v/>
      </c>
      <c r="F28" s="31">
        <f t="array" ref="F28">_xlfn.XLOOKUP(F$10&amp;D$2,Summary!B:B&amp;Summary!A:A,Summary!U:U,"Not Found")</f>
        <v/>
      </c>
      <c r="G28" s="31">
        <f t="array" ref="G28">_xlfn.XLOOKUP(G$10&amp;D$2,Summary!B:B&amp;Summary!A:A,Summary!U:U,"Not Found")</f>
        <v/>
      </c>
      <c r="H28" s="31">
        <f t="array" ref="H28">_xlfn.XLOOKUP(H$10&amp;D$2,Summary!B:B&amp;Summary!A:A,Summary!U:U,"Not Found")</f>
        <v/>
      </c>
      <c r="I28" s="31">
        <f t="array" ref="I28">_xlfn.XLOOKUP(I$10&amp;D$2,Summary!B:B&amp;Summary!A:A,Summary!U:U,"Not Found")</f>
        <v/>
      </c>
      <c r="J28" s="31">
        <f t="array" ref="J28">_xlfn.XLOOKUP(J$10&amp;D$2,Summary!B:B&amp;Summary!A:A,Summary!U:U,"Not Found")</f>
        <v/>
      </c>
      <c r="K28" s="31">
        <f t="array" ref="K28">_xlfn.XLOOKUP(K$10&amp;D$2,Summary!B:B&amp;Summary!A:A,Summary!U:U,"Not Found")</f>
        <v/>
      </c>
      <c r="L28" s="31">
        <f t="array" ref="L28">_xlfn.XLOOKUP(L$10&amp;D$2,Summary!B:B&amp;Summary!A:A,Summary!U:U,"Not Found")</f>
        <v/>
      </c>
      <c r="M28" s="31">
        <f t="array" ref="M28">_xlfn.XLOOKUP(M$10&amp;D$2,Summary!B:B&amp;Summary!A:A,Summary!U:U,"Not Found")</f>
        <v/>
      </c>
      <c r="N28" s="31">
        <f t="array" ref="N28">_xlfn.XLOOKUP(N$10&amp;D$2,Summary!B:B&amp;Summary!A:A,Summary!U:U,"Not Found")</f>
        <v/>
      </c>
      <c r="O28" s="31">
        <f t="array" ref="O28">_xlfn.XLOOKUP(O$10&amp;D$2,Summary!B:B&amp;Summary!A:A,Summary!U:U,"Not Found")</f>
        <v/>
      </c>
      <c r="P28" s="31">
        <f t="array" ref="P28">_xlfn.XLOOKUP(P$10&amp;D$2,Summary!B:B&amp;Summary!A:A,Summary!U:U,"Not Found")</f>
        <v/>
      </c>
      <c r="Q28" s="31">
        <f t="array" ref="Q28">_xlfn.XLOOKUP(O$10&amp;D$2,Summary!B:B&amp;Summary!A:A,Summary!U:U,"Not Found")</f>
        <v/>
      </c>
      <c r="R28" s="31">
        <f t="array" ref="R28">_xlfn.XLOOKUP(R$10&amp;D$2,Summary!B:B&amp;Summary!A:A,Summary!U:U,"Not Found")</f>
        <v/>
      </c>
      <c r="S28" s="31">
        <f t="array" ref="S28">_xlfn.XLOOKUP(S$10&amp;D$2,Summary!B:B&amp;Summary!A:A,Summary!U:U,"Not Found")</f>
        <v/>
      </c>
      <c r="T28" s="31">
        <f t="array" ref="T28">_xlfn.XLOOKUP(T$10&amp;D$2,Summary!B:B&amp;Summary!A:A,Summary!U:U,"Not Found")</f>
        <v/>
      </c>
      <c r="U28" s="31">
        <f t="array" ref="U28">_xlfn.XLOOKUP(U$10&amp;D$2,Summary!B:B&amp;Summary!A:A,Summary!U:U,"Not Found")</f>
        <v/>
      </c>
      <c r="V28" s="31">
        <f t="array" ref="V28">_xlfn.XLOOKUP(V$10&amp;D$2,Summary!B:B&amp;Summary!A:A,Summary!U:U,"Not Found")</f>
        <v/>
      </c>
      <c r="W28" s="31">
        <f t="array" ref="W28">_xlfn.XLOOKUP(W$10&amp;D$2,Summary!B:B&amp;Summary!A:A,Summary!U:U,"Not Found")</f>
        <v/>
      </c>
      <c r="X28" s="31">
        <f t="array" ref="X28">_xlfn.XLOOKUP(X$10&amp;D$2,Summary!B:B&amp;Summary!A:A,Summary!U:U,"Not Found")</f>
        <v/>
      </c>
    </row>
    <row r="29" ht="71.25" customHeight="1">
      <c r="A29" s="199" t="n"/>
      <c r="B29" s="4" t="inlineStr">
        <is>
          <t xml:space="preserve">3.3 The teacher makes connections in the lesson that relate to other content knowledge or students’ daily lives </t>
        </is>
      </c>
      <c r="C29" s="31">
        <f>IF(SUM(E29:X29)=0,"",AVERAGE(E29:X29))</f>
        <v/>
      </c>
      <c r="E29" s="31">
        <f t="array" ref="E29">_xlfn.XLOOKUP(E$10&amp;D$2,Summary!B:B&amp;Summary!A:A,Summary!V:V,"Not Found")</f>
        <v/>
      </c>
      <c r="F29" s="31">
        <f t="array" ref="F29">_xlfn.XLOOKUP(F$10&amp;D$2,Summary!B:B&amp;Summary!A:A,Summary!V:V,"Not Found")</f>
        <v/>
      </c>
      <c r="G29" s="31">
        <f t="array" ref="G29">_xlfn.XLOOKUP(G$10&amp;D$2,Summary!B:B&amp;Summary!A:A,Summary!V:V,"Not Found")</f>
        <v/>
      </c>
      <c r="H29" s="31">
        <f t="array" ref="H29">_xlfn.XLOOKUP(H$10&amp;D$2,Summary!B:B&amp;Summary!A:A,Summary!V:V,"Not Found")</f>
        <v/>
      </c>
      <c r="I29" s="31">
        <f t="array" ref="I29">_xlfn.XLOOKUP(I$10&amp;D$2,Summary!B:B&amp;Summary!A:A,Summary!V:V,"Not Found")</f>
        <v/>
      </c>
      <c r="J29" s="31">
        <f t="array" ref="J29">_xlfn.XLOOKUP(J$10&amp;D$2,Summary!B:B&amp;Summary!A:A,Summary!V:V,"Not Found")</f>
        <v/>
      </c>
      <c r="K29" s="31">
        <f t="array" ref="K29">_xlfn.XLOOKUP(K$10&amp;D$2,Summary!B:B&amp;Summary!A:A,Summary!V:V,"Not Found")</f>
        <v/>
      </c>
      <c r="L29" s="31">
        <f t="array" ref="L29">_xlfn.XLOOKUP(L$10&amp;D$2,Summary!B:B&amp;Summary!A:A,Summary!V:V,"Not Found")</f>
        <v/>
      </c>
      <c r="M29" s="31">
        <f t="array" ref="M29">_xlfn.XLOOKUP(M$10&amp;D$2,Summary!B:B&amp;Summary!A:A,Summary!V:V,"Not Found")</f>
        <v/>
      </c>
      <c r="N29" s="31">
        <f t="array" ref="N29">_xlfn.XLOOKUP(N$10&amp;D$2,Summary!B:B&amp;Summary!A:A,Summary!V:V,"Not Found")</f>
        <v/>
      </c>
      <c r="O29" s="31">
        <f t="array" ref="O29">_xlfn.XLOOKUP(O$10&amp;D$2,Summary!B:B&amp;Summary!A:A,Summary!V:V,"Not Found")</f>
        <v/>
      </c>
      <c r="P29" s="31">
        <f t="array" ref="P29">_xlfn.XLOOKUP(P$10&amp;D$2,Summary!B:B&amp;Summary!A:A,Summary!V:V,"Not Found")</f>
        <v/>
      </c>
      <c r="Q29" s="31">
        <f t="array" ref="Q29">_xlfn.XLOOKUP(O$10&amp;D$2,Summary!B:B&amp;Summary!A:A,Summary!V:V,"Not Found")</f>
        <v/>
      </c>
      <c r="R29" s="31">
        <f t="array" ref="R29">_xlfn.XLOOKUP(R$10&amp;D$2,Summary!B:B&amp;Summary!A:A,Summary!V:V,"Not Found")</f>
        <v/>
      </c>
      <c r="S29" s="31">
        <f t="array" ref="S29">_xlfn.XLOOKUP(S$10&amp;D$2,Summary!B:B&amp;Summary!A:A,Summary!V:V,"Not Found")</f>
        <v/>
      </c>
      <c r="T29" s="31">
        <f t="array" ref="T29">_xlfn.XLOOKUP(T$10&amp;D$2,Summary!B:B&amp;Summary!A:A,Summary!V:V,"Not Found")</f>
        <v/>
      </c>
      <c r="U29" s="31">
        <f t="array" ref="U29">_xlfn.XLOOKUP(U$10&amp;D$2,Summary!B:B&amp;Summary!A:A,Summary!V:V,"Not Found")</f>
        <v/>
      </c>
      <c r="V29" s="31">
        <f t="array" ref="V29">_xlfn.XLOOKUP(V$10&amp;D$2,Summary!B:B&amp;Summary!A:A,Summary!V:V,"Not Found")</f>
        <v/>
      </c>
      <c r="W29" s="31">
        <f t="array" ref="W29">_xlfn.XLOOKUP(W$10&amp;D$2,Summary!B:B&amp;Summary!A:A,Summary!V:V,"Not Found")</f>
        <v/>
      </c>
      <c r="X29" s="31">
        <f t="array" ref="X29">_xlfn.XLOOKUP(X$10&amp;D$2,Summary!B:B&amp;Summary!A:A,Summary!V:V,"Not Found")</f>
        <v/>
      </c>
    </row>
    <row r="30" ht="71.25" customHeight="1">
      <c r="A30" s="199" t="n"/>
      <c r="B30" s="4" t="inlineStr">
        <is>
          <t>3.4 The teacher models by enacting or thinking aloud</t>
        </is>
      </c>
      <c r="C30" s="31">
        <f>IF(SUM(E30:X30)=0,"",AVERAGE(E30:X30))</f>
        <v/>
      </c>
      <c r="E30" s="31">
        <f t="array" ref="E30">_xlfn.XLOOKUP(E$10&amp;D$2,Summary!B:B&amp;Summary!A:A,Summary!W:W,"Not Found")</f>
        <v/>
      </c>
      <c r="F30" s="31">
        <f t="array" ref="F30">_xlfn.XLOOKUP(F$10&amp;D$2,Summary!B:B&amp;Summary!A:A,Summary!W:W,"Not Found")</f>
        <v/>
      </c>
      <c r="G30" s="31">
        <f t="array" ref="G30">_xlfn.XLOOKUP(G$10&amp;D$2,Summary!B:B&amp;Summary!A:A,Summary!W:W,"Not Found")</f>
        <v/>
      </c>
      <c r="H30" s="31">
        <f t="array" ref="H30">_xlfn.XLOOKUP(H$10&amp;D$2,Summary!B:B&amp;Summary!A:A,Summary!W:W,"Not Found")</f>
        <v/>
      </c>
      <c r="I30" s="31">
        <f t="array" ref="I30">_xlfn.XLOOKUP(I$10&amp;D$2,Summary!B:B&amp;Summary!A:A,Summary!W:W,"Not Found")</f>
        <v/>
      </c>
      <c r="J30" s="31">
        <f t="array" ref="J30">_xlfn.XLOOKUP(J$10&amp;D$2,Summary!B:B&amp;Summary!A:A,Summary!W:W,"Not Found")</f>
        <v/>
      </c>
      <c r="K30" s="31">
        <f t="array" ref="K30">_xlfn.XLOOKUP(K$10&amp;D$2,Summary!B:B&amp;Summary!A:A,Summary!W:W,"Not Found")</f>
        <v/>
      </c>
      <c r="L30" s="31">
        <f t="array" ref="L30">_xlfn.XLOOKUP(L$10&amp;D$2,Summary!B:B&amp;Summary!A:A,Summary!W:W,"Not Found")</f>
        <v/>
      </c>
      <c r="M30" s="31">
        <f t="array" ref="M30">_xlfn.XLOOKUP(M$10&amp;D$2,Summary!B:B&amp;Summary!A:A,Summary!W:W,"Not Found")</f>
        <v/>
      </c>
      <c r="N30" s="31">
        <f t="array" ref="N30">_xlfn.XLOOKUP(N$10&amp;D$2,Summary!B:B&amp;Summary!A:A,Summary!W:W,"Not Found")</f>
        <v/>
      </c>
      <c r="O30" s="31">
        <f t="array" ref="O30">_xlfn.XLOOKUP(O$10&amp;D$2,Summary!B:B&amp;Summary!A:A,Summary!W:W,"Not Found")</f>
        <v/>
      </c>
      <c r="P30" s="31">
        <f t="array" ref="P30">_xlfn.XLOOKUP(P$10&amp;D$2,Summary!B:B&amp;Summary!A:A,Summary!W:W,"Not Found")</f>
        <v/>
      </c>
      <c r="Q30" s="31">
        <f t="array" ref="Q30">_xlfn.XLOOKUP(O$10&amp;D$2,Summary!B:B&amp;Summary!A:A,Summary!W:W,"Not Found")</f>
        <v/>
      </c>
      <c r="R30" s="31">
        <f t="array" ref="R30">_xlfn.XLOOKUP(R$10&amp;D$2,Summary!B:B&amp;Summary!A:A,Summary!W:W,"Not Found")</f>
        <v/>
      </c>
      <c r="S30" s="31">
        <f t="array" ref="S30">_xlfn.XLOOKUP(S$10&amp;D$2,Summary!B:B&amp;Summary!A:A,Summary!W:W,"Not Found")</f>
        <v/>
      </c>
      <c r="T30" s="31">
        <f t="array" ref="T30">_xlfn.XLOOKUP(T$10&amp;D$2,Summary!B:B&amp;Summary!A:A,Summary!W:W,"Not Found")</f>
        <v/>
      </c>
      <c r="U30" s="31">
        <f t="array" ref="U30">_xlfn.XLOOKUP(U$10&amp;D$2,Summary!B:B&amp;Summary!A:A,Summary!W:W,"Not Found")</f>
        <v/>
      </c>
      <c r="V30" s="31">
        <f t="array" ref="V30">_xlfn.XLOOKUP(V$10&amp;D$2,Summary!B:B&amp;Summary!A:A,Summary!W:W,"Not Found")</f>
        <v/>
      </c>
      <c r="W30" s="31">
        <f t="array" ref="W30">_xlfn.XLOOKUP(W$10&amp;D$2,Summary!B:B&amp;Summary!A:A,Summary!W:W,"Not Found")</f>
        <v/>
      </c>
      <c r="X30" s="31">
        <f t="array" ref="X30">_xlfn.XLOOKUP(X$10&amp;D$2,Summary!B:B&amp;Summary!A:A,Summary!W:W,"Not Found")</f>
        <v/>
      </c>
    </row>
    <row r="31" ht="22" customFormat="1" customHeight="1" s="5">
      <c r="A31" s="8" t="n"/>
      <c r="B31" s="4" t="n"/>
      <c r="C31" s="31">
        <f>IF(SUM(C27:C30)=0,"",AVERAGE(C27:C30))</f>
        <v/>
      </c>
      <c r="E31" s="31">
        <f t="array" ref="E31">_xlfn.XLOOKUP(E$10&amp;D$2,Summary!B:B&amp;Summary!A:A,Summary!X:X,"Not Found")</f>
        <v/>
      </c>
      <c r="F31" s="31">
        <f t="array" ref="F31">_xlfn.XLOOKUP(F$10&amp;D$2,Summary!B:B&amp;Summary!A:A,Summary!X:X,"Not Found")</f>
        <v/>
      </c>
      <c r="G31" s="31">
        <f t="array" ref="G31">_xlfn.XLOOKUP(G$10&amp;D$2,Summary!B:B&amp;Summary!A:A,Summary!X:X,"Not Found")</f>
        <v/>
      </c>
      <c r="H31" s="31">
        <f t="array" ref="H31">_xlfn.XLOOKUP(H$10&amp;D$2,Summary!B:B&amp;Summary!A:A,Summary!X:X,"Not Found")</f>
        <v/>
      </c>
      <c r="I31" s="31">
        <f t="array" ref="I31">_xlfn.XLOOKUP(I$10&amp;D$2,Summary!B:B&amp;Summary!A:A,Summary!X:X,"Not Found")</f>
        <v/>
      </c>
      <c r="J31" s="31">
        <f t="array" ref="J31">_xlfn.XLOOKUP(J$10&amp;D$2,Summary!B:B&amp;Summary!A:A,Summary!X:X,"Not Found")</f>
        <v/>
      </c>
      <c r="K31" s="31">
        <f t="array" ref="K31">_xlfn.XLOOKUP(K$10&amp;D$2,Summary!B:B&amp;Summary!A:A,Summary!X:X,"Not Found")</f>
        <v/>
      </c>
      <c r="L31" s="31">
        <f t="array" ref="L31">_xlfn.XLOOKUP(L$10&amp;D$2,Summary!B:B&amp;Summary!A:A,Summary!X:X,"Not Found")</f>
        <v/>
      </c>
      <c r="M31" s="31">
        <f t="array" ref="M31">_xlfn.XLOOKUP(M$10&amp;D$2,Summary!B:B&amp;Summary!A:A,Summary!X:X,"Not Found")</f>
        <v/>
      </c>
      <c r="N31" s="31">
        <f t="array" ref="N31">_xlfn.XLOOKUP(N$10&amp;D$2,Summary!B:B&amp;Summary!A:A,Summary!X:X,"Not Found")</f>
        <v/>
      </c>
      <c r="O31" s="31">
        <f t="array" ref="O31">_xlfn.XLOOKUP(O$10&amp;D$2,Summary!B:B&amp;Summary!A:A,Summary!X:X,"Not Found")</f>
        <v/>
      </c>
      <c r="P31" s="31">
        <f t="array" ref="P31">_xlfn.XLOOKUP(P$10&amp;D$2,Summary!B:B&amp;Summary!A:A,Summary!X:X,"Not Found")</f>
        <v/>
      </c>
      <c r="Q31" s="31">
        <f t="array" ref="Q31">_xlfn.XLOOKUP(O$10&amp;D$2,Summary!B:B&amp;Summary!A:A,Summary!X:X,"Not Found")</f>
        <v/>
      </c>
      <c r="R31" s="31">
        <f t="array" ref="R31">_xlfn.XLOOKUP(R$10&amp;D$2,Summary!B:B&amp;Summary!A:A,Summary!X:X,"Not Found")</f>
        <v/>
      </c>
      <c r="S31" s="31">
        <f t="array" ref="S31">_xlfn.XLOOKUP(S$10&amp;D$2,Summary!B:B&amp;Summary!A:A,Summary!X:X,"Not Found")</f>
        <v/>
      </c>
      <c r="T31" s="31">
        <f t="array" ref="T31">_xlfn.XLOOKUP(T$10&amp;D$2,Summary!B:B&amp;Summary!A:A,Summary!X:X,"Not Found")</f>
        <v/>
      </c>
      <c r="U31" s="31">
        <f t="array" ref="U31">_xlfn.XLOOKUP(U$10&amp;D$2,Summary!B:B&amp;Summary!A:A,Summary!X:X,"Not Found")</f>
        <v/>
      </c>
      <c r="V31" s="31">
        <f t="array" ref="V31">_xlfn.XLOOKUP(V$10&amp;D$2,Summary!B:B&amp;Summary!A:A,Summary!X:X,"Not Found")</f>
        <v/>
      </c>
      <c r="W31" s="31">
        <f t="array" ref="W31">_xlfn.XLOOKUP(W$10&amp;D$2,Summary!B:B&amp;Summary!A:A,Summary!X:X,"Not Found")</f>
        <v/>
      </c>
      <c r="X31" s="31">
        <f t="array" ref="X31">_xlfn.XLOOKUP(X$10&amp;D$2,Summary!B:B&amp;Summary!A:A,Summary!X:X,"Not Found")</f>
        <v/>
      </c>
    </row>
    <row r="32" ht="27.75" customHeight="1">
      <c r="A32" s="8" t="n"/>
      <c r="B32" s="4" t="n"/>
      <c r="C32" s="32">
        <f>IF(C31="","",IF(C31&gt;=5.5,"Outstanding",IF(AND(C31&lt;5.5,C31&gt;=4.5),"Very Good",IF(AND(C31&lt;4.5,C31&gt;=3.5),"Good",IF(AND(C31&lt;3.5,C31&gt;=2.5),"Acceptable",IF(AND(C31&lt;2.5,C31&gt;=1.5),"Weak",IF(AND(C31&lt;1.5),"Very Weak")))))))</f>
        <v/>
      </c>
      <c r="E32" s="31">
        <f t="array" ref="E32">_xlfn.XLOOKUP(E$10&amp;D$2,Summary!B:B&amp;Summary!A:A,Summary!Y:Y,"Not Found")</f>
        <v/>
      </c>
      <c r="F32" s="46">
        <f t="array" ref="F32">_xlfn.XLOOKUP(F$10&amp;D$2,Summary!B:B&amp;Summary!A:A,Summary!Y:Y,"Not Found")</f>
        <v/>
      </c>
      <c r="G32" s="46">
        <f t="array" ref="G32">_xlfn.XLOOKUP(G$10&amp;D$2,Summary!B:B&amp;Summary!A:A,Summary!Y:Y,"Not Found")</f>
        <v/>
      </c>
      <c r="H32" s="46">
        <f t="array" ref="H32">_xlfn.XLOOKUP(H$10&amp;D$2,Summary!B:B&amp;Summary!A:A,Summary!Y:Y,"Not Found")</f>
        <v/>
      </c>
      <c r="I32" s="46">
        <f t="array" ref="I32">_xlfn.XLOOKUP(I$10&amp;D$2,Summary!B:B&amp;Summary!A:A,Summary!Y:Y,"Not Found")</f>
        <v/>
      </c>
      <c r="J32" s="46">
        <f t="array" ref="J32">_xlfn.XLOOKUP(J$10&amp;D$2,Summary!B:B&amp;Summary!A:A,Summary!Y:Y,"Not Found")</f>
        <v/>
      </c>
      <c r="K32" s="46">
        <f t="array" ref="K32">_xlfn.XLOOKUP(K$10&amp;D$2,Summary!B:B&amp;Summary!A:A,Summary!Y:Y,"Not Found")</f>
        <v/>
      </c>
      <c r="L32" s="46">
        <f t="array" ref="L32">_xlfn.XLOOKUP(L$10&amp;D$2,Summary!B:B&amp;Summary!A:A,Summary!Y:Y,"Not Found")</f>
        <v/>
      </c>
      <c r="M32" s="46">
        <f t="array" ref="M32">_xlfn.XLOOKUP(M$10&amp;D$2,Summary!B:B&amp;Summary!A:A,Summary!Y:Y,"Not Found")</f>
        <v/>
      </c>
      <c r="N32" s="46">
        <f t="array" ref="N32">_xlfn.XLOOKUP(N$10&amp;D$2,Summary!B:B&amp;Summary!A:A,Summary!Y:Y,"Not Found")</f>
        <v/>
      </c>
      <c r="O32" s="46">
        <f t="array" ref="O32">_xlfn.XLOOKUP(O$10&amp;D$2,Summary!B:B&amp;Summary!A:A,Summary!Y:Y,"Not Found")</f>
        <v/>
      </c>
      <c r="P32" s="46">
        <f t="array" ref="P32">_xlfn.XLOOKUP(P$10&amp;D$2,Summary!B:B&amp;Summary!A:A,Summary!Y:Y,"Not Found")</f>
        <v/>
      </c>
      <c r="Q32" s="46">
        <f t="array" ref="Q32">_xlfn.XLOOKUP(O$10&amp;D$2,Summary!B:B&amp;Summary!A:A,Summary!Y:Y,"Not Found")</f>
        <v/>
      </c>
      <c r="R32" s="46">
        <f t="array" ref="R32">_xlfn.XLOOKUP(R$10&amp;D$2,Summary!B:B&amp;Summary!A:A,Summary!Y:Y,"Not Found")</f>
        <v/>
      </c>
      <c r="S32" s="46">
        <f t="array" ref="S32">_xlfn.XLOOKUP(S$10&amp;D$2,Summary!B:B&amp;Summary!A:A,Summary!Y:Y,"Not Found")</f>
        <v/>
      </c>
      <c r="T32" s="46">
        <f t="array" ref="T32">_xlfn.XLOOKUP(T$10&amp;D$2,Summary!B:B&amp;Summary!A:A,Summary!Y:Y,"Not Found")</f>
        <v/>
      </c>
      <c r="U32" s="46">
        <f t="array" ref="U32">_xlfn.XLOOKUP(U$10&amp;D$2,Summary!B:B&amp;Summary!A:A,Summary!Y:Y,"Not Found")</f>
        <v/>
      </c>
      <c r="V32" s="46">
        <f t="array" ref="V32">_xlfn.XLOOKUP(V$10&amp;D$2,Summary!B:B&amp;Summary!A:A,Summary!Y:Y,"Not Found")</f>
        <v/>
      </c>
      <c r="W32" s="46">
        <f t="array" ref="W32">_xlfn.XLOOKUP(W$10&amp;D$2,Summary!B:B&amp;Summary!A:A,Summary!Y:Y,"Not Found")</f>
        <v/>
      </c>
      <c r="X32" s="46">
        <f t="array" ref="X32">_xlfn.XLOOKUP(X$10&amp;D$2,Summary!B:B&amp;Summary!A:A,Summary!Y:Y,"Not Found")</f>
        <v/>
      </c>
    </row>
    <row r="34" ht="37" customHeight="1">
      <c r="A34" s="1" t="inlineStr">
        <is>
          <t>Domain</t>
        </is>
      </c>
      <c r="B34" s="42" t="inlineStr">
        <is>
          <t>Elements</t>
        </is>
      </c>
      <c r="C34" s="2" t="inlineStr">
        <is>
          <t xml:space="preserve"> Average</t>
        </is>
      </c>
      <c r="E34" s="2" t="inlineStr">
        <is>
          <t xml:space="preserve"> Average</t>
        </is>
      </c>
      <c r="F34" s="2" t="inlineStr">
        <is>
          <t xml:space="preserve"> Average</t>
        </is>
      </c>
      <c r="G34" s="2" t="inlineStr">
        <is>
          <t xml:space="preserve"> Average</t>
        </is>
      </c>
      <c r="H34" s="2" t="inlineStr">
        <is>
          <t xml:space="preserve"> Average</t>
        </is>
      </c>
      <c r="I34" s="2" t="inlineStr">
        <is>
          <t xml:space="preserve"> Average</t>
        </is>
      </c>
      <c r="J34" s="2" t="inlineStr">
        <is>
          <t xml:space="preserve"> Average</t>
        </is>
      </c>
      <c r="K34" s="2" t="inlineStr">
        <is>
          <t xml:space="preserve"> Average</t>
        </is>
      </c>
      <c r="L34" s="2" t="inlineStr">
        <is>
          <t xml:space="preserve"> Average</t>
        </is>
      </c>
      <c r="M34" s="2" t="inlineStr">
        <is>
          <t xml:space="preserve"> Average</t>
        </is>
      </c>
      <c r="N34" s="2" t="inlineStr">
        <is>
          <t xml:space="preserve"> Average</t>
        </is>
      </c>
      <c r="O34" s="2" t="inlineStr">
        <is>
          <t xml:space="preserve"> Average</t>
        </is>
      </c>
      <c r="P34" s="2" t="inlineStr">
        <is>
          <t xml:space="preserve"> Average</t>
        </is>
      </c>
      <c r="Q34" s="2" t="inlineStr">
        <is>
          <t xml:space="preserve"> Average</t>
        </is>
      </c>
      <c r="R34" s="2" t="inlineStr">
        <is>
          <t xml:space="preserve"> Average</t>
        </is>
      </c>
      <c r="S34" s="2" t="inlineStr">
        <is>
          <t xml:space="preserve"> Average</t>
        </is>
      </c>
      <c r="T34" s="2" t="inlineStr">
        <is>
          <t xml:space="preserve"> Average</t>
        </is>
      </c>
      <c r="U34" s="2" t="inlineStr">
        <is>
          <t xml:space="preserve"> Average</t>
        </is>
      </c>
      <c r="V34" s="2" t="inlineStr">
        <is>
          <t xml:space="preserve"> Average</t>
        </is>
      </c>
      <c r="W34" s="2" t="inlineStr">
        <is>
          <t xml:space="preserve"> Average</t>
        </is>
      </c>
      <c r="X34" s="2" t="inlineStr">
        <is>
          <t xml:space="preserve"> Average</t>
        </is>
      </c>
    </row>
    <row r="35" ht="78" customHeight="1">
      <c r="A35" s="131" t="inlineStr">
        <is>
          <t xml:space="preserve">4. INSTRUCTION
 Checks for Understanding         </t>
        </is>
      </c>
      <c r="B35" s="4" t="inlineStr">
        <is>
          <t xml:space="preserve">4.1 The teacher uses questions, prompts or other strategies to determine students’ level of understanding </t>
        </is>
      </c>
      <c r="C35" s="31">
        <f>IF(SUM(E35:X35)=0,"",AVERAGE(E35:X35))</f>
        <v/>
      </c>
      <c r="E35" s="31">
        <f t="array" ref="E35">_xlfn.XLOOKUP(E$10&amp;D$2,Summary!B:B&amp;Summary!A:A,Summary!AB:AB,"Not Found")</f>
        <v/>
      </c>
      <c r="F35" s="31">
        <f t="array" ref="F35">_xlfn.XLOOKUP(F$10&amp;D$2,Summary!B:B&amp;Summary!A:A,Summary!AB:AB,"Not Found")</f>
        <v/>
      </c>
      <c r="G35" s="31">
        <f t="array" ref="G35">_xlfn.XLOOKUP(G$10&amp;D$2,Summary!B:B&amp;Summary!A:A,Summary!AB:AB,"Not Found")</f>
        <v/>
      </c>
      <c r="H35" s="31">
        <f t="array" ref="H35">_xlfn.XLOOKUP(H$10&amp;D$2,Summary!B:B&amp;Summary!A:A,Summary!AB:AB,"Not Found")</f>
        <v/>
      </c>
      <c r="I35" s="31">
        <f t="array" ref="I35">_xlfn.XLOOKUP(I$10&amp;D$2,Summary!B:B&amp;Summary!A:A,Summary!AB:AB,"Not Found")</f>
        <v/>
      </c>
      <c r="J35" s="31">
        <f t="array" ref="J35">_xlfn.XLOOKUP(J$10&amp;D$2,Summary!B:B&amp;Summary!A:A,Summary!AB:AB,"Not Found")</f>
        <v/>
      </c>
      <c r="K35" s="31">
        <f t="array" ref="K35">_xlfn.XLOOKUP(K$10&amp;D$2,Summary!B:B&amp;Summary!A:A,Summary!AB:AB,"Not Found")</f>
        <v/>
      </c>
      <c r="L35" s="31">
        <f t="array" ref="L35">_xlfn.XLOOKUP(L$10&amp;D$2,Summary!B:B&amp;Summary!A:A,Summary!AB:AB,"Not Found")</f>
        <v/>
      </c>
      <c r="M35" s="31">
        <f t="array" ref="M35">_xlfn.XLOOKUP(M$10&amp;D$2,Summary!B:B&amp;Summary!A:A,Summary!AB:AB,"Not Found")</f>
        <v/>
      </c>
      <c r="N35" s="31">
        <f t="array" ref="N35">_xlfn.XLOOKUP(N$10&amp;D$2,Summary!B:B&amp;Summary!A:A,Summary!AB:AB,"Not Found")</f>
        <v/>
      </c>
      <c r="O35" s="31">
        <f t="array" ref="O35">_xlfn.XLOOKUP(O$10&amp;D$2,Summary!B:B&amp;Summary!A:A,Summary!AB:AB,"Not Found")</f>
        <v/>
      </c>
      <c r="P35" s="31">
        <f t="array" ref="P35">_xlfn.XLOOKUP(P$10&amp;D$2,Summary!B:B&amp;Summary!A:A,Summary!AB:AB,"Not Found")</f>
        <v/>
      </c>
      <c r="Q35" s="31">
        <f t="array" ref="Q35">_xlfn.XLOOKUP(O$10&amp;D$2,Summary!B:B&amp;Summary!A:A,Summary!AB:AB,"Not Found")</f>
        <v/>
      </c>
      <c r="R35" s="31">
        <f t="array" ref="R35">_xlfn.XLOOKUP(R$10&amp;D$2,Summary!B:B&amp;Summary!A:A,Summary!AB:AB,"Not Found")</f>
        <v/>
      </c>
      <c r="S35" s="31">
        <f t="array" ref="S35">_xlfn.XLOOKUP(S$10&amp;D$2,Summary!B:B&amp;Summary!A:A,Summary!AB:AB,"Not Found")</f>
        <v/>
      </c>
      <c r="T35" s="31">
        <f t="array" ref="T35">_xlfn.XLOOKUP(T$10&amp;D$2,Summary!B:B&amp;Summary!A:A,Summary!AB:AB,"Not Found")</f>
        <v/>
      </c>
      <c r="U35" s="31">
        <f t="array" ref="U35">_xlfn.XLOOKUP(U$10&amp;D$2,Summary!B:B&amp;Summary!A:A,Summary!AB:AB,"Not Found")</f>
        <v/>
      </c>
      <c r="V35" s="31">
        <f t="array" ref="V35">_xlfn.XLOOKUP(V$10&amp;D$2,Summary!B:B&amp;Summary!A:A,Summary!AB:AB,"Not Found")</f>
        <v/>
      </c>
      <c r="W35" s="31">
        <f t="array" ref="W35">_xlfn.XLOOKUP(W$10&amp;D$2,Summary!B:B&amp;Summary!A:A,Summary!AB:AB,"Not Found")</f>
        <v/>
      </c>
      <c r="X35" s="31">
        <f t="array" ref="X35">_xlfn.XLOOKUP(X$10&amp;D$2,Summary!B:B&amp;Summary!A:A,Summary!AB:AB,"Not Found")</f>
        <v/>
      </c>
    </row>
    <row r="36" ht="78" customHeight="1">
      <c r="A36" s="199" t="n"/>
      <c r="B36" s="33" t="inlineStr">
        <is>
          <t>4.2 The teacher monitors most students during independent/group work</t>
        </is>
      </c>
      <c r="C36" s="31">
        <f>IF(SUM(E36:X36)=0,"",AVERAGE(E36:X36))</f>
        <v/>
      </c>
      <c r="E36" s="31">
        <f t="array" ref="E36">_xlfn.XLOOKUP(E$10&amp;D$2,Summary!B:B&amp;Summary!A:A,Summary!AC:AC,"Not Found")</f>
        <v/>
      </c>
      <c r="F36" s="31">
        <f t="array" ref="F36">_xlfn.XLOOKUP(F$10&amp;D$2,Summary!B:B&amp;Summary!A:A,Summary!AC:AC,"Not Found")</f>
        <v/>
      </c>
      <c r="G36" s="31">
        <f t="array" ref="G36">_xlfn.XLOOKUP(G$10&amp;D$2,Summary!B:B&amp;Summary!A:A,Summary!AC:AC,"Not Found")</f>
        <v/>
      </c>
      <c r="H36" s="31">
        <f t="array" ref="H36">_xlfn.XLOOKUP(H$10&amp;D$2,Summary!B:B&amp;Summary!A:A,Summary!AC:AC,"Not Found")</f>
        <v/>
      </c>
      <c r="I36" s="31">
        <f t="array" ref="I36">_xlfn.XLOOKUP(I$10&amp;D$2,Summary!B:B&amp;Summary!A:A,Summary!AC:AC,"Not Found")</f>
        <v/>
      </c>
      <c r="J36" s="31">
        <f t="array" ref="J36">_xlfn.XLOOKUP(J$10&amp;D$2,Summary!B:B&amp;Summary!A:A,Summary!AC:AC,"Not Found")</f>
        <v/>
      </c>
      <c r="K36" s="31">
        <f t="array" ref="K36">_xlfn.XLOOKUP(K$10&amp;D$2,Summary!B:B&amp;Summary!A:A,Summary!AC:AC,"Not Found")</f>
        <v/>
      </c>
      <c r="L36" s="31">
        <f t="array" ref="L36">_xlfn.XLOOKUP(L$10&amp;D$2,Summary!B:B&amp;Summary!A:A,Summary!AC:AC,"Not Found")</f>
        <v/>
      </c>
      <c r="M36" s="31">
        <f t="array" ref="M36">_xlfn.XLOOKUP(M$10&amp;D$2,Summary!B:B&amp;Summary!A:A,Summary!AC:AC,"Not Found")</f>
        <v/>
      </c>
      <c r="N36" s="31">
        <f t="array" ref="N36">_xlfn.XLOOKUP(N$10&amp;D$2,Summary!B:B&amp;Summary!A:A,Summary!AC:AC,"Not Found")</f>
        <v/>
      </c>
      <c r="O36" s="31">
        <f t="array" ref="O36">_xlfn.XLOOKUP(O$10&amp;D$2,Summary!B:B&amp;Summary!A:A,Summary!AC:AC,"Not Found")</f>
        <v/>
      </c>
      <c r="P36" s="31">
        <f t="array" ref="P36">_xlfn.XLOOKUP(P$10&amp;D$2,Summary!B:B&amp;Summary!A:A,Summary!AC:AC,"Not Found")</f>
        <v/>
      </c>
      <c r="Q36" s="31">
        <f t="array" ref="Q36">_xlfn.XLOOKUP(O$10&amp;D$2,Summary!B:B&amp;Summary!A:A,Summary!AC:AC,"Not Found")</f>
        <v/>
      </c>
      <c r="R36" s="31">
        <f t="array" ref="R36">_xlfn.XLOOKUP(R$10&amp;D$2,Summary!B:B&amp;Summary!A:A,Summary!AC:AC,"Not Found")</f>
        <v/>
      </c>
      <c r="S36" s="31">
        <f t="array" ref="S36">_xlfn.XLOOKUP(S$10&amp;D$2,Summary!B:B&amp;Summary!A:A,Summary!AC:AC,"Not Found")</f>
        <v/>
      </c>
      <c r="T36" s="31">
        <f t="array" ref="T36">_xlfn.XLOOKUP(T$10&amp;D$2,Summary!B:B&amp;Summary!A:A,Summary!AC:AC,"Not Found")</f>
        <v/>
      </c>
      <c r="U36" s="31">
        <f t="array" ref="U36">_xlfn.XLOOKUP(U$10&amp;D$2,Summary!B:B&amp;Summary!A:A,Summary!AC:AC,"Not Found")</f>
        <v/>
      </c>
      <c r="V36" s="31">
        <f t="array" ref="V36">_xlfn.XLOOKUP(V$10&amp;D$2,Summary!B:B&amp;Summary!A:A,Summary!AC:AC,"Not Found")</f>
        <v/>
      </c>
      <c r="W36" s="31">
        <f t="array" ref="W36">_xlfn.XLOOKUP(W$10&amp;D$2,Summary!B:B&amp;Summary!A:A,Summary!AC:AC,"Not Found")</f>
        <v/>
      </c>
      <c r="X36" s="31">
        <f t="array" ref="X36">_xlfn.XLOOKUP(X$10&amp;D$2,Summary!B:B&amp;Summary!A:A,Summary!AC:AC,"Not Found")</f>
        <v/>
      </c>
    </row>
    <row r="37" ht="78" customHeight="1">
      <c r="A37" s="199" t="n"/>
      <c r="B37" s="4" t="inlineStr">
        <is>
          <t xml:space="preserve">4.3 The teacher adjusts teaching to the level of students </t>
        </is>
      </c>
      <c r="C37" s="31">
        <f>IF(SUM(E37:X37)=0,"",AVERAGE(E37:X37))</f>
        <v/>
      </c>
      <c r="E37" s="31">
        <f t="array" ref="E37">_xlfn.XLOOKUP(E$10&amp;D$2,Summary!B:B&amp;Summary!A:A,Summary!AD:AD,"Not Found")</f>
        <v/>
      </c>
      <c r="F37" s="31">
        <f t="array" ref="F37">_xlfn.XLOOKUP(F$10&amp;D$2,Summary!B:B&amp;Summary!A:A,Summary!AD:AD,"Not Found")</f>
        <v/>
      </c>
      <c r="G37" s="31">
        <f t="array" ref="G37">_xlfn.XLOOKUP(G$10&amp;D$2,Summary!B:B&amp;Summary!A:A,Summary!AD:AD,"Not Found")</f>
        <v/>
      </c>
      <c r="H37" s="31">
        <f t="array" ref="H37">_xlfn.XLOOKUP(H$10&amp;D$2,Summary!B:B&amp;Summary!A:A,Summary!AD:AD,"Not Found")</f>
        <v/>
      </c>
      <c r="I37" s="31">
        <f t="array" ref="I37">_xlfn.XLOOKUP(I$10&amp;D$2,Summary!B:B&amp;Summary!A:A,Summary!AD:AD,"Not Found")</f>
        <v/>
      </c>
      <c r="J37" s="31">
        <f t="array" ref="J37">_xlfn.XLOOKUP(J$10&amp;D$2,Summary!B:B&amp;Summary!A:A,Summary!AD:AD,"Not Found")</f>
        <v/>
      </c>
      <c r="K37" s="31">
        <f t="array" ref="K37">_xlfn.XLOOKUP(K$10&amp;D$2,Summary!B:B&amp;Summary!A:A,Summary!AD:AD,"Not Found")</f>
        <v/>
      </c>
      <c r="L37" s="31">
        <f t="array" ref="L37">_xlfn.XLOOKUP(L$10&amp;D$2,Summary!B:B&amp;Summary!A:A,Summary!AD:AD,"Not Found")</f>
        <v/>
      </c>
      <c r="M37" s="31">
        <f t="array" ref="M37">_xlfn.XLOOKUP(M$10&amp;D$2,Summary!B:B&amp;Summary!A:A,Summary!AD:AD,"Not Found")</f>
        <v/>
      </c>
      <c r="N37" s="31">
        <f t="array" ref="N37">_xlfn.XLOOKUP(N$10&amp;D$2,Summary!B:B&amp;Summary!A:A,Summary!AD:AD,"Not Found")</f>
        <v/>
      </c>
      <c r="O37" s="31">
        <f t="array" ref="O37">_xlfn.XLOOKUP(O$10&amp;D$2,Summary!B:B&amp;Summary!A:A,Summary!AD:AD,"Not Found")</f>
        <v/>
      </c>
      <c r="P37" s="31">
        <f t="array" ref="P37">_xlfn.XLOOKUP(P$10&amp;D$2,Summary!B:B&amp;Summary!A:A,Summary!AD:AD,"Not Found")</f>
        <v/>
      </c>
      <c r="Q37" s="31">
        <f t="array" ref="Q37">_xlfn.XLOOKUP(O$10&amp;D$2,Summary!B:B&amp;Summary!A:A,Summary!AD:AD,"Not Found")</f>
        <v/>
      </c>
      <c r="R37" s="31">
        <f t="array" ref="R37">_xlfn.XLOOKUP(R$10&amp;D$2,Summary!B:B&amp;Summary!A:A,Summary!AD:AD,"Not Found")</f>
        <v/>
      </c>
      <c r="S37" s="31">
        <f t="array" ref="S37">_xlfn.XLOOKUP(S$10&amp;D$2,Summary!B:B&amp;Summary!A:A,Summary!AD:AD,"Not Found")</f>
        <v/>
      </c>
      <c r="T37" s="31">
        <f t="array" ref="T37">_xlfn.XLOOKUP(T$10&amp;D$2,Summary!B:B&amp;Summary!A:A,Summary!AD:AD,"Not Found")</f>
        <v/>
      </c>
      <c r="U37" s="31">
        <f t="array" ref="U37">_xlfn.XLOOKUP(U$10&amp;D$2,Summary!B:B&amp;Summary!A:A,Summary!AD:AD,"Not Found")</f>
        <v/>
      </c>
      <c r="V37" s="31">
        <f t="array" ref="V37">_xlfn.XLOOKUP(V$10&amp;D$2,Summary!B:B&amp;Summary!A:A,Summary!AD:AD,"Not Found")</f>
        <v/>
      </c>
      <c r="W37" s="31">
        <f t="array" ref="W37">_xlfn.XLOOKUP(W$10&amp;D$2,Summary!B:B&amp;Summary!A:A,Summary!AD:AD,"Not Found")</f>
        <v/>
      </c>
      <c r="X37" s="31">
        <f t="array" ref="X37">_xlfn.XLOOKUP(X$10&amp;D$2,Summary!B:B&amp;Summary!A:A,Summary!AD:AD,"Not Found")</f>
        <v/>
      </c>
    </row>
    <row r="38" ht="29.25" customFormat="1" customHeight="1" s="5">
      <c r="A38" s="8" t="n"/>
      <c r="B38" s="34" t="n"/>
      <c r="C38" s="31">
        <f>IF(SUM(C35:C37)=0,"",AVERAGE(C35:C37))</f>
        <v/>
      </c>
      <c r="E38" s="31">
        <f t="array" ref="E38">_xlfn.XLOOKUP(E$10&amp;D$2,Summary!B:B&amp;Summary!A:A,Summary!AE:AE,"Not Found")</f>
        <v/>
      </c>
      <c r="F38" s="31">
        <f t="array" ref="F38">_xlfn.XLOOKUP(F$10&amp;D$2,Summary!B:B&amp;Summary!A:A,Summary!AE:AE,"Not Found")</f>
        <v/>
      </c>
      <c r="G38" s="31">
        <f t="array" ref="G38">_xlfn.XLOOKUP(G$10&amp;D$2,Summary!B:B&amp;Summary!A:A,Summary!AE:AE,"Not Found")</f>
        <v/>
      </c>
      <c r="H38" s="31">
        <f t="array" ref="H38">_xlfn.XLOOKUP(H$10&amp;D$2,Summary!B:B&amp;Summary!A:A,Summary!AE:AE,"Not Found")</f>
        <v/>
      </c>
      <c r="I38" s="31">
        <f t="array" ref="I38">_xlfn.XLOOKUP(I$10&amp;D$2,Summary!B:B&amp;Summary!A:A,Summary!AE:AE,"Not Found")</f>
        <v/>
      </c>
      <c r="J38" s="31">
        <f t="array" ref="J38">_xlfn.XLOOKUP(J$10&amp;D$2,Summary!B:B&amp;Summary!A:A,Summary!AE:AE,"Not Found")</f>
        <v/>
      </c>
      <c r="K38" s="31">
        <f t="array" ref="K38">_xlfn.XLOOKUP(K$10&amp;D$2,Summary!B:B&amp;Summary!A:A,Summary!AE:AE,"Not Found")</f>
        <v/>
      </c>
      <c r="L38" s="31">
        <f t="array" ref="L38">_xlfn.XLOOKUP(L$10&amp;D$2,Summary!B:B&amp;Summary!A:A,Summary!AE:AE,"Not Found")</f>
        <v/>
      </c>
      <c r="M38" s="31">
        <f t="array" ref="M38">_xlfn.XLOOKUP(M$10&amp;D$2,Summary!B:B&amp;Summary!A:A,Summary!AE:AE,"Not Found")</f>
        <v/>
      </c>
      <c r="N38" s="31">
        <f t="array" ref="N38">_xlfn.XLOOKUP(N$10&amp;D$2,Summary!B:B&amp;Summary!A:A,Summary!AE:AE,"Not Found")</f>
        <v/>
      </c>
      <c r="O38" s="31">
        <f t="array" ref="O38">_xlfn.XLOOKUP(O$10&amp;D$2,Summary!B:B&amp;Summary!A:A,Summary!AE:AE,"Not Found")</f>
        <v/>
      </c>
      <c r="P38" s="31">
        <f t="array" ref="P38">_xlfn.XLOOKUP(P$10&amp;D$2,Summary!B:B&amp;Summary!A:A,Summary!AE:AE,"Not Found")</f>
        <v/>
      </c>
      <c r="Q38" s="31">
        <f t="array" ref="Q38">_xlfn.XLOOKUP(O$10&amp;D$2,Summary!B:B&amp;Summary!A:A,Summary!AE:AE,"Not Found")</f>
        <v/>
      </c>
      <c r="R38" s="31">
        <f t="array" ref="R38">_xlfn.XLOOKUP(R$10&amp;D$2,Summary!B:B&amp;Summary!A:A,Summary!AE:AE,"Not Found")</f>
        <v/>
      </c>
      <c r="S38" s="31">
        <f t="array" ref="S38">_xlfn.XLOOKUP(S$10&amp;D$2,Summary!B:B&amp;Summary!A:A,Summary!AE:AE,"Not Found")</f>
        <v/>
      </c>
      <c r="T38" s="31">
        <f t="array" ref="T38">_xlfn.XLOOKUP(T$10&amp;D$2,Summary!B:B&amp;Summary!A:A,Summary!AE:AE,"Not Found")</f>
        <v/>
      </c>
      <c r="U38" s="31">
        <f t="array" ref="U38">_xlfn.XLOOKUP(U$10&amp;D$2,Summary!B:B&amp;Summary!A:A,Summary!AE:AE,"Not Found")</f>
        <v/>
      </c>
      <c r="V38" s="31">
        <f t="array" ref="V38">_xlfn.XLOOKUP(V$10&amp;D$2,Summary!B:B&amp;Summary!A:A,Summary!AE:AE,"Not Found")</f>
        <v/>
      </c>
      <c r="W38" s="31">
        <f t="array" ref="W38">_xlfn.XLOOKUP(W$10&amp;D$2,Summary!B:B&amp;Summary!A:A,Summary!AE:AE,"Not Found")</f>
        <v/>
      </c>
      <c r="X38" s="31">
        <f t="array" ref="X38">_xlfn.XLOOKUP(X$10&amp;D$2,Summary!B:B&amp;Summary!A:A,Summary!AE:AE,"Not Found")</f>
        <v/>
      </c>
    </row>
    <row r="39" ht="34.5" customHeight="1">
      <c r="A39" s="8" t="n"/>
      <c r="B39" s="35" t="n"/>
      <c r="C39" s="46">
        <f>IF(C38="","",IF(C38&gt;=5.5,"Outstanding",IF(AND(C38&lt;5.5,C38&gt;=4.5),"Very Good",IF(AND(C38&lt;4.5,C38&gt;=3.5),"Good",IF(AND(C38&lt;3.5,C38&gt;=2.5),"Acceptable",IF(AND(C38&lt;2.5,C38&gt;=1.5),"Weak",IF(AND(C38&lt;1.5),"Very Weak")))))))</f>
        <v/>
      </c>
      <c r="E39" s="31">
        <f t="array" ref="E39">_xlfn.XLOOKUP(E$10&amp;D$2,Summary!B:B&amp;Summary!A:A,Summary!AF:AF,"Not Found")</f>
        <v/>
      </c>
      <c r="F39" s="46">
        <f t="array" ref="F39">_xlfn.XLOOKUP(F$10&amp;D$2,Summary!B:B&amp;Summary!A:A,Summary!AF:AF,"Not Found")</f>
        <v/>
      </c>
      <c r="G39" s="46">
        <f t="array" ref="G39">_xlfn.XLOOKUP(G$10&amp;D$2,Summary!B:B&amp;Summary!A:A,Summary!AF:AF,"Not Found")</f>
        <v/>
      </c>
      <c r="H39" s="46">
        <f t="array" ref="H39">_xlfn.XLOOKUP(H$10&amp;D$2,Summary!B:B&amp;Summary!A:A,Summary!AF:AF,"Not Found")</f>
        <v/>
      </c>
      <c r="I39" s="46">
        <f t="array" ref="I39">_xlfn.XLOOKUP(I$10&amp;D$2,Summary!B:B&amp;Summary!A:A,Summary!AF:AF,"Not Found")</f>
        <v/>
      </c>
      <c r="J39" s="46">
        <f t="array" ref="J39">_xlfn.XLOOKUP(J$10&amp;D$2,Summary!B:B&amp;Summary!A:A,Summary!AF:AF,"Not Found")</f>
        <v/>
      </c>
      <c r="K39" s="46">
        <f t="array" ref="K39">_xlfn.XLOOKUP(K$10&amp;D$2,Summary!B:B&amp;Summary!A:A,Summary!AF:AF,"Not Found")</f>
        <v/>
      </c>
      <c r="L39" s="46">
        <f t="array" ref="L39">_xlfn.XLOOKUP(L$10&amp;D$2,Summary!B:B&amp;Summary!A:A,Summary!AF:AF,"Not Found")</f>
        <v/>
      </c>
      <c r="M39" s="46">
        <f t="array" ref="M39">_xlfn.XLOOKUP(M$10&amp;D$2,Summary!B:B&amp;Summary!A:A,Summary!AF:AF,"Not Found")</f>
        <v/>
      </c>
      <c r="N39" s="46">
        <f t="array" ref="N39">_xlfn.XLOOKUP(N$10&amp;D$2,Summary!B:B&amp;Summary!A:A,Summary!AF:AF,"Not Found")</f>
        <v/>
      </c>
      <c r="O39" s="46">
        <f t="array" ref="O39">_xlfn.XLOOKUP(O$10&amp;D$2,Summary!B:B&amp;Summary!A:A,Summary!AF:AF,"Not Found")</f>
        <v/>
      </c>
      <c r="P39" s="46">
        <f t="array" ref="P39">_xlfn.XLOOKUP(P$10&amp;D$2,Summary!B:B&amp;Summary!A:A,Summary!AF:AF,"Not Found")</f>
        <v/>
      </c>
      <c r="Q39" s="46">
        <f t="array" ref="Q39">_xlfn.XLOOKUP(O$10&amp;D$2,Summary!B:B&amp;Summary!A:A,Summary!AF:AF,"Not Found")</f>
        <v/>
      </c>
      <c r="R39" s="46">
        <f t="array" ref="R39">_xlfn.XLOOKUP(R$10&amp;D$2,Summary!B:B&amp;Summary!A:A,Summary!AF:AF,"Not Found")</f>
        <v/>
      </c>
      <c r="S39" s="46">
        <f t="array" ref="S39">_xlfn.XLOOKUP(S$10&amp;D$2,Summary!B:B&amp;Summary!A:A,Summary!AF:AF,"Not Found")</f>
        <v/>
      </c>
      <c r="T39" s="46">
        <f t="array" ref="T39">_xlfn.XLOOKUP(T$10&amp;D$2,Summary!B:B&amp;Summary!A:A,Summary!AF:AF,"Not Found")</f>
        <v/>
      </c>
      <c r="U39" s="46">
        <f t="array" ref="U39">_xlfn.XLOOKUP(U$10&amp;D$2,Summary!B:B&amp;Summary!A:A,Summary!AF:AF,"Not Found")</f>
        <v/>
      </c>
      <c r="V39" s="46">
        <f t="array" ref="V39">_xlfn.XLOOKUP(V$10&amp;D$2,Summary!B:B&amp;Summary!A:A,Summary!AF:AF,"Not Found")</f>
        <v/>
      </c>
      <c r="W39" s="46">
        <f t="array" ref="W39">_xlfn.XLOOKUP(W$10&amp;D$2,Summary!B:B&amp;Summary!A:A,Summary!AF:AF,"Not Found")</f>
        <v/>
      </c>
      <c r="X39" s="46">
        <f t="array" ref="X39">_xlfn.XLOOKUP(X$10&amp;D$2,Summary!B:B&amp;Summary!A:A,Summary!AF:AF,"Not Found")</f>
        <v/>
      </c>
    </row>
    <row r="40" ht="31.5" customHeight="1"/>
    <row r="41" ht="32.25" customHeight="1">
      <c r="A41" s="1" t="inlineStr">
        <is>
          <t>Domain</t>
        </is>
      </c>
      <c r="B41" s="42" t="inlineStr">
        <is>
          <t>Elements</t>
        </is>
      </c>
      <c r="C41" s="2" t="inlineStr">
        <is>
          <t>Average</t>
        </is>
      </c>
      <c r="E41" s="2" t="inlineStr">
        <is>
          <t>Average</t>
        </is>
      </c>
      <c r="F41" s="2" t="inlineStr">
        <is>
          <t>Average</t>
        </is>
      </c>
      <c r="G41" s="2" t="inlineStr">
        <is>
          <t>Average</t>
        </is>
      </c>
      <c r="H41" s="2" t="inlineStr">
        <is>
          <t>Average</t>
        </is>
      </c>
      <c r="I41" s="2" t="inlineStr">
        <is>
          <t>Average</t>
        </is>
      </c>
      <c r="J41" s="2" t="inlineStr">
        <is>
          <t>Average</t>
        </is>
      </c>
      <c r="K41" s="2" t="inlineStr">
        <is>
          <t>Average</t>
        </is>
      </c>
      <c r="L41" s="2" t="inlineStr">
        <is>
          <t>Average</t>
        </is>
      </c>
      <c r="M41" s="2" t="inlineStr">
        <is>
          <t>Average</t>
        </is>
      </c>
      <c r="N41" s="2" t="inlineStr">
        <is>
          <t>Average</t>
        </is>
      </c>
      <c r="O41" s="2" t="inlineStr">
        <is>
          <t>Average</t>
        </is>
      </c>
      <c r="P41" s="2" t="inlineStr">
        <is>
          <t>Average</t>
        </is>
      </c>
      <c r="Q41" s="2" t="inlineStr">
        <is>
          <t>Average</t>
        </is>
      </c>
      <c r="R41" s="2" t="inlineStr">
        <is>
          <t>Average</t>
        </is>
      </c>
      <c r="S41" s="2" t="inlineStr">
        <is>
          <t>Average</t>
        </is>
      </c>
      <c r="T41" s="2" t="inlineStr">
        <is>
          <t>Average</t>
        </is>
      </c>
      <c r="U41" s="2" t="inlineStr">
        <is>
          <t>Average</t>
        </is>
      </c>
      <c r="V41" s="2" t="inlineStr">
        <is>
          <t>Average</t>
        </is>
      </c>
      <c r="W41" s="2" t="inlineStr">
        <is>
          <t>Average</t>
        </is>
      </c>
      <c r="X41" s="2" t="inlineStr">
        <is>
          <t>Average</t>
        </is>
      </c>
    </row>
    <row r="42" ht="73.5" customHeight="1">
      <c r="A42" s="131" t="inlineStr">
        <is>
          <t xml:space="preserve">5. INSTRUCTION Feedback         </t>
        </is>
      </c>
      <c r="B42" s="4" t="inlineStr">
        <is>
          <t xml:space="preserve">5.1 The teacher provides specific comments or prompts that help clarify students’ misunderstandings </t>
        </is>
      </c>
      <c r="C42" s="31">
        <f>IF(SUM(E42:X42)=0,"",AVERAGE(E42:X42))</f>
        <v/>
      </c>
      <c r="E42" s="31">
        <f t="array" ref="E42">_xlfn.XLOOKUP(E$10&amp;D$2,Summary!B:B&amp;Summary!A:A,Summary!AI:AI,"Not Found")</f>
        <v/>
      </c>
      <c r="F42" s="31">
        <f t="array" ref="F42">_xlfn.XLOOKUP(F$10&amp;D$2,Summary!B:B&amp;Summary!A:A,Summary!AI:AI,"Not Found")</f>
        <v/>
      </c>
      <c r="G42" s="31">
        <f t="array" ref="G42">_xlfn.XLOOKUP(G$10&amp;D$2,Summary!B:B&amp;Summary!A:A,Summary!AI:AI,"Not Found")</f>
        <v/>
      </c>
      <c r="H42" s="31">
        <f t="array" ref="H42">_xlfn.XLOOKUP(H$10&amp;D$2,Summary!B:B&amp;Summary!A:A,Summary!AI:AI,"Not Found")</f>
        <v/>
      </c>
      <c r="I42" s="31">
        <f t="array" ref="I42">_xlfn.XLOOKUP(I$10&amp;D$2,Summary!B:B&amp;Summary!A:A,Summary!AI:AI,"Not Found")</f>
        <v/>
      </c>
      <c r="J42" s="31">
        <f t="array" ref="J42">_xlfn.XLOOKUP(J$10&amp;D$2,Summary!B:B&amp;Summary!A:A,Summary!AI:AI,"Not Found")</f>
        <v/>
      </c>
      <c r="K42" s="31">
        <f t="array" ref="K42">_xlfn.XLOOKUP(K$10&amp;D$2,Summary!B:B&amp;Summary!A:A,Summary!AI:AI,"Not Found")</f>
        <v/>
      </c>
      <c r="L42" s="31">
        <f t="array" ref="L42">_xlfn.XLOOKUP(L$10&amp;D$2,Summary!B:B&amp;Summary!A:A,Summary!AI:AI,"Not Found")</f>
        <v/>
      </c>
      <c r="M42" s="31">
        <f t="array" ref="M42">_xlfn.XLOOKUP(M$10&amp;D$2,Summary!B:B&amp;Summary!A:A,Summary!AI:AI,"Not Found")</f>
        <v/>
      </c>
      <c r="N42" s="31">
        <f t="array" ref="N42">_xlfn.XLOOKUP(N$10&amp;D$2,Summary!B:B&amp;Summary!A:A,Summary!AI:AI,"Not Found")</f>
        <v/>
      </c>
      <c r="O42" s="31">
        <f t="array" ref="O42">_xlfn.XLOOKUP(O$10&amp;D$2,Summary!B:B&amp;Summary!A:A,Summary!AI:AI,"Not Found")</f>
        <v/>
      </c>
      <c r="P42" s="31">
        <f t="array" ref="P42">_xlfn.XLOOKUP(P$10&amp;D$2,Summary!B:B&amp;Summary!A:A,Summary!AI:AI,"Not Found")</f>
        <v/>
      </c>
      <c r="Q42" s="31">
        <f t="array" ref="Q42">_xlfn.XLOOKUP(O$10&amp;D$2,Summary!B:B&amp;Summary!A:A,Summary!AI:AI,"Not Found")</f>
        <v/>
      </c>
      <c r="R42" s="31">
        <f t="array" ref="R42">_xlfn.XLOOKUP(R$10&amp;D$2,Summary!B:B&amp;Summary!A:A,Summary!AI:AI,"Not Found")</f>
        <v/>
      </c>
      <c r="S42" s="31">
        <f t="array" ref="S42">_xlfn.XLOOKUP(S$10&amp;D$2,Summary!B:B&amp;Summary!A:A,Summary!AI:AI,"Not Found")</f>
        <v/>
      </c>
      <c r="T42" s="31">
        <f t="array" ref="T42">_xlfn.XLOOKUP(T$10&amp;D$2,Summary!B:B&amp;Summary!A:A,Summary!AI:AI,"Not Found")</f>
        <v/>
      </c>
      <c r="U42" s="31">
        <f t="array" ref="U42">_xlfn.XLOOKUP(U$10&amp;D$2,Summary!B:B&amp;Summary!A:A,Summary!AI:AI,"Not Found")</f>
        <v/>
      </c>
      <c r="V42" s="31">
        <f t="array" ref="V42">_xlfn.XLOOKUP(V$10&amp;D$2,Summary!B:B&amp;Summary!A:A,Summary!AI:AI,"Not Found")</f>
        <v/>
      </c>
      <c r="W42" s="31">
        <f t="array" ref="W42">_xlfn.XLOOKUP(W$10&amp;D$2,Summary!B:B&amp;Summary!A:A,Summary!AI:AI,"Not Found")</f>
        <v/>
      </c>
      <c r="X42" s="31">
        <f t="array" ref="X42">_xlfn.XLOOKUP(X$10&amp;D$2,Summary!B:B&amp;Summary!A:A,Summary!AI:AI,"Not Found")</f>
        <v/>
      </c>
    </row>
    <row r="43" ht="73.5" customHeight="1">
      <c r="A43" s="199" t="n"/>
      <c r="B43" s="4" t="inlineStr">
        <is>
          <t xml:space="preserve">5.2 The teacher provides specific comments or prompts that help identify students’ successes  </t>
        </is>
      </c>
      <c r="C43" s="31">
        <f>IF(SUM(E43:X43)=0,"",AVERAGE(E43:X43))</f>
        <v/>
      </c>
      <c r="E43" s="31">
        <f t="array" ref="E43">_xlfn.XLOOKUP(E$10&amp;D$2,Summary!B:B&amp;Summary!A:A,Summary!AJ:AJ,"Not Found")</f>
        <v/>
      </c>
      <c r="F43" s="31">
        <f t="array" ref="F43">_xlfn.XLOOKUP(F$10&amp;D$2,Summary!B:B&amp;Summary!A:A,Summary!AJ:AJ,"Not Found")</f>
        <v/>
      </c>
      <c r="G43" s="31">
        <f t="array" ref="G43">_xlfn.XLOOKUP(G$10&amp;D$2,Summary!B:B&amp;Summary!A:A,Summary!AJ:AJ,"Not Found")</f>
        <v/>
      </c>
      <c r="H43" s="31">
        <f t="array" ref="H43">_xlfn.XLOOKUP(H$10&amp;D$2,Summary!B:B&amp;Summary!A:A,Summary!AJ:AJ,"Not Found")</f>
        <v/>
      </c>
      <c r="I43" s="31">
        <f t="array" ref="I43">_xlfn.XLOOKUP(I$10&amp;D$2,Summary!B:B&amp;Summary!A:A,Summary!AJ:AJ,"Not Found")</f>
        <v/>
      </c>
      <c r="J43" s="31">
        <f t="array" ref="J43">_xlfn.XLOOKUP(J$10&amp;D$2,Summary!B:B&amp;Summary!A:A,Summary!AJ:AJ,"Not Found")</f>
        <v/>
      </c>
      <c r="K43" s="31">
        <f t="array" ref="K43">_xlfn.XLOOKUP(K$10&amp;D$2,Summary!B:B&amp;Summary!A:A,Summary!AJ:AJ,"Not Found")</f>
        <v/>
      </c>
      <c r="L43" s="31">
        <f t="array" ref="L43">_xlfn.XLOOKUP(L$10&amp;D$2,Summary!B:B&amp;Summary!A:A,Summary!AJ:AJ,"Not Found")</f>
        <v/>
      </c>
      <c r="M43" s="31">
        <f t="array" ref="M43">_xlfn.XLOOKUP(M$10&amp;D$2,Summary!B:B&amp;Summary!A:A,Summary!AJ:AJ,"Not Found")</f>
        <v/>
      </c>
      <c r="N43" s="31">
        <f t="array" ref="N43">_xlfn.XLOOKUP(N$10&amp;D$2,Summary!B:B&amp;Summary!A:A,Summary!AJ:AJ,"Not Found")</f>
        <v/>
      </c>
      <c r="O43" s="31">
        <f t="array" ref="O43">_xlfn.XLOOKUP(O$10&amp;D$2,Summary!B:B&amp;Summary!A:A,Summary!AJ:AJ,"Not Found")</f>
        <v/>
      </c>
      <c r="P43" s="31">
        <f t="array" ref="P43">_xlfn.XLOOKUP(P$10&amp;D$2,Summary!B:B&amp;Summary!A:A,Summary!AJ:AJ,"Not Found")</f>
        <v/>
      </c>
      <c r="Q43" s="31">
        <f t="array" ref="Q43">_xlfn.XLOOKUP(O$10&amp;D$2,Summary!B:B&amp;Summary!A:A,Summary!AJ:AJ,"Not Found")</f>
        <v/>
      </c>
      <c r="R43" s="31">
        <f t="array" ref="R43">_xlfn.XLOOKUP(R$10&amp;D$2,Summary!B:B&amp;Summary!A:A,Summary!AJ:AJ,"Not Found")</f>
        <v/>
      </c>
      <c r="S43" s="31">
        <f t="array" ref="S43">_xlfn.XLOOKUP(S$10&amp;D$2,Summary!B:B&amp;Summary!A:A,Summary!AJ:AJ,"Not Found")</f>
        <v/>
      </c>
      <c r="T43" s="31">
        <f t="array" ref="T43">_xlfn.XLOOKUP(T$10&amp;D$2,Summary!B:B&amp;Summary!A:A,Summary!AJ:AJ,"Not Found")</f>
        <v/>
      </c>
      <c r="U43" s="31">
        <f t="array" ref="U43">_xlfn.XLOOKUP(U$10&amp;D$2,Summary!B:B&amp;Summary!A:A,Summary!AJ:AJ,"Not Found")</f>
        <v/>
      </c>
      <c r="V43" s="31">
        <f t="array" ref="V43">_xlfn.XLOOKUP(V$10&amp;D$2,Summary!B:B&amp;Summary!A:A,Summary!AJ:AJ,"Not Found")</f>
        <v/>
      </c>
      <c r="W43" s="31">
        <f t="array" ref="W43">_xlfn.XLOOKUP(W$10&amp;D$2,Summary!B:B&amp;Summary!A:A,Summary!AJ:AJ,"Not Found")</f>
        <v/>
      </c>
      <c r="X43" s="31">
        <f t="array" ref="X43">_xlfn.XLOOKUP(X$10&amp;D$2,Summary!B:B&amp;Summary!A:A,Summary!AJ:AJ,"Not Found")</f>
        <v/>
      </c>
    </row>
    <row r="44" ht="21" customFormat="1" customHeight="1" s="5">
      <c r="A44" s="9" t="n"/>
      <c r="B44" s="34" t="n"/>
      <c r="C44" s="31">
        <f>IF(SUM(C42:C43)=0,"",AVERAGE(C42:C43))</f>
        <v/>
      </c>
      <c r="E44" s="31">
        <f t="array" ref="E44">_xlfn.XLOOKUP(E$10&amp;D$2,Summary!B:B&amp;Summary!A:A,Summary!AK:AK,"Not Found")</f>
        <v/>
      </c>
      <c r="F44" s="31">
        <f t="array" ref="F44">_xlfn.XLOOKUP(F$10&amp;D$2,Summary!B:B&amp;Summary!A:A,Summary!AK:AK,"Not Found")</f>
        <v/>
      </c>
      <c r="G44" s="31">
        <f t="array" ref="G44">_xlfn.XLOOKUP(G$10&amp;D$2,Summary!B:B&amp;Summary!A:A,Summary!AK:AK,"Not Found")</f>
        <v/>
      </c>
      <c r="H44" s="31">
        <f t="array" ref="H44">_xlfn.XLOOKUP(H$10&amp;D$2,Summary!B:B&amp;Summary!A:A,Summary!AK:AK,"Not Found")</f>
        <v/>
      </c>
      <c r="I44" s="31">
        <f t="array" ref="I44">_xlfn.XLOOKUP(I$10&amp;D$2,Summary!B:B&amp;Summary!A:A,Summary!AK:AK,"Not Found")</f>
        <v/>
      </c>
      <c r="J44" s="31">
        <f t="array" ref="J44">_xlfn.XLOOKUP(J$10&amp;D$2,Summary!B:B&amp;Summary!A:A,Summary!AK:AK,"Not Found")</f>
        <v/>
      </c>
      <c r="K44" s="31">
        <f t="array" ref="K44">_xlfn.XLOOKUP(K$10&amp;D$2,Summary!B:B&amp;Summary!A:A,Summary!AK:AK,"Not Found")</f>
        <v/>
      </c>
      <c r="L44" s="31">
        <f t="array" ref="L44">_xlfn.XLOOKUP(L$10&amp;D$2,Summary!B:B&amp;Summary!A:A,Summary!AK:AK,"Not Found")</f>
        <v/>
      </c>
      <c r="M44" s="31">
        <f t="array" ref="M44">_xlfn.XLOOKUP(M$10&amp;D$2,Summary!B:B&amp;Summary!A:A,Summary!AK:AK,"Not Found")</f>
        <v/>
      </c>
      <c r="N44" s="31">
        <f t="array" ref="N44">_xlfn.XLOOKUP(N$10&amp;D$2,Summary!B:B&amp;Summary!A:A,Summary!AK:AK,"Not Found")</f>
        <v/>
      </c>
      <c r="O44" s="31">
        <f t="array" ref="O44">_xlfn.XLOOKUP(O$10&amp;D$2,Summary!B:B&amp;Summary!A:A,Summary!AK:AK,"Not Found")</f>
        <v/>
      </c>
      <c r="P44" s="31">
        <f t="array" ref="P44">_xlfn.XLOOKUP(P$10&amp;D$2,Summary!B:B&amp;Summary!A:A,Summary!AK:AK,"Not Found")</f>
        <v/>
      </c>
      <c r="Q44" s="31">
        <f t="array" ref="Q44">_xlfn.XLOOKUP(O$10&amp;D$2,Summary!B:B&amp;Summary!A:A,Summary!AK:AK,"Not Found")</f>
        <v/>
      </c>
      <c r="R44" s="31">
        <f t="array" ref="R44">_xlfn.XLOOKUP(R$10&amp;D$2,Summary!B:B&amp;Summary!A:A,Summary!AK:AK,"Not Found")</f>
        <v/>
      </c>
      <c r="S44" s="31">
        <f t="array" ref="S44">_xlfn.XLOOKUP(S$10&amp;D$2,Summary!B:B&amp;Summary!A:A,Summary!AK:AK,"Not Found")</f>
        <v/>
      </c>
      <c r="T44" s="31">
        <f t="array" ref="T44">_xlfn.XLOOKUP(T$10&amp;D$2,Summary!B:B&amp;Summary!A:A,Summary!AK:AK,"Not Found")</f>
        <v/>
      </c>
      <c r="U44" s="31">
        <f t="array" ref="U44">_xlfn.XLOOKUP(U$10&amp;D$2,Summary!B:B&amp;Summary!A:A,Summary!AK:AK,"Not Found")</f>
        <v/>
      </c>
      <c r="V44" s="31">
        <f t="array" ref="V44">_xlfn.XLOOKUP(V$10&amp;D$2,Summary!B:B&amp;Summary!A:A,Summary!AK:AK,"Not Found")</f>
        <v/>
      </c>
      <c r="W44" s="31">
        <f t="array" ref="W44">_xlfn.XLOOKUP(W$10&amp;D$2,Summary!B:B&amp;Summary!A:A,Summary!AK:AK,"Not Found")</f>
        <v/>
      </c>
      <c r="X44" s="31">
        <f t="array" ref="X44">_xlfn.XLOOKUP(X$10&amp;D$2,Summary!B:B&amp;Summary!A:A,Summary!AK:AK,"Not Found")</f>
        <v/>
      </c>
    </row>
    <row r="45" ht="21" customHeight="1">
      <c r="A45" s="9" t="n"/>
      <c r="B45" s="35" t="n"/>
      <c r="C45" s="46">
        <f>IF(C44="","",IF(C44&gt;=5.5,"Outstanding",IF(AND(C44&lt;5.5,C44&gt;=4.5),"Very Good",IF(AND(C44&lt;4.5,C44&gt;=3.5),"Good",IF(AND(C44&lt;3.5,C44&gt;=2.5),"Acceptable",IF(AND(C44&lt;2.5,C44&gt;=1.5),"Weak",IF(AND(C44&lt;1.5),"Very Weak")))))))</f>
        <v/>
      </c>
      <c r="E45" s="31">
        <f t="array" ref="E45">_xlfn.XLOOKUP(E$10&amp;D$2,Summary!B:B&amp;Summary!A:A,Summary!AL:AL,"Not Found")</f>
        <v/>
      </c>
      <c r="F45" s="46">
        <f t="array" ref="F45">_xlfn.XLOOKUP(F$10&amp;D$2,Summary!B:B&amp;Summary!A:A,Summary!AL:AL,"Not Found")</f>
        <v/>
      </c>
      <c r="G45" s="46">
        <f t="array" ref="G45">_xlfn.XLOOKUP(G$10&amp;D$2,Summary!B:B&amp;Summary!A:A,Summary!AL:AL,"Not Found")</f>
        <v/>
      </c>
      <c r="H45" s="46">
        <f t="array" ref="H45">_xlfn.XLOOKUP(H$10&amp;D$2,Summary!B:B&amp;Summary!A:A,Summary!AL:AL,"Not Found")</f>
        <v/>
      </c>
      <c r="I45" s="46">
        <f t="array" ref="I45">_xlfn.XLOOKUP(I$10&amp;D$2,Summary!B:B&amp;Summary!A:A,Summary!AL:AL,"Not Found")</f>
        <v/>
      </c>
      <c r="J45" s="46">
        <f t="array" ref="J45">_xlfn.XLOOKUP(J$10&amp;D$2,Summary!B:B&amp;Summary!A:A,Summary!AL:AL,"Not Found")</f>
        <v/>
      </c>
      <c r="K45" s="46">
        <f t="array" ref="K45">_xlfn.XLOOKUP(K$10&amp;D$2,Summary!B:B&amp;Summary!A:A,Summary!AL:AL,"Not Found")</f>
        <v/>
      </c>
      <c r="L45" s="46">
        <f t="array" ref="L45">_xlfn.XLOOKUP(L$10&amp;D$2,Summary!B:B&amp;Summary!A:A,Summary!AL:AL,"Not Found")</f>
        <v/>
      </c>
      <c r="M45" s="46">
        <f t="array" ref="M45">_xlfn.XLOOKUP(M$10&amp;D$2,Summary!B:B&amp;Summary!A:A,Summary!AL:AL,"Not Found")</f>
        <v/>
      </c>
      <c r="N45" s="46">
        <f t="array" ref="N45">_xlfn.XLOOKUP(N$10&amp;D$2,Summary!B:B&amp;Summary!A:A,Summary!AL:AL,"Not Found")</f>
        <v/>
      </c>
      <c r="O45" s="46">
        <f t="array" ref="O45">_xlfn.XLOOKUP(O$10&amp;D$2,Summary!B:B&amp;Summary!A:A,Summary!AL:AL,"Not Found")</f>
        <v/>
      </c>
      <c r="P45" s="46">
        <f t="array" ref="P45">_xlfn.XLOOKUP(P$10&amp;D$2,Summary!B:B&amp;Summary!A:A,Summary!AL:AL,"Not Found")</f>
        <v/>
      </c>
      <c r="Q45" s="46">
        <f t="array" ref="Q45">_xlfn.XLOOKUP(O$10&amp;D$2,Summary!B:B&amp;Summary!A:A,Summary!AL:AL,"Not Found")</f>
        <v/>
      </c>
      <c r="R45" s="46">
        <f t="array" ref="R45">_xlfn.XLOOKUP(R$10&amp;D$2,Summary!B:B&amp;Summary!A:A,Summary!AL:AL,"Not Found")</f>
        <v/>
      </c>
      <c r="S45" s="46">
        <f t="array" ref="S45">_xlfn.XLOOKUP(S$10&amp;D$2,Summary!B:B&amp;Summary!A:A,Summary!AL:AL,"Not Found")</f>
        <v/>
      </c>
      <c r="T45" s="46">
        <f t="array" ref="T45">_xlfn.XLOOKUP(T$10&amp;D$2,Summary!B:B&amp;Summary!A:A,Summary!AL:AL,"Not Found")</f>
        <v/>
      </c>
      <c r="U45" s="46">
        <f t="array" ref="U45">_xlfn.XLOOKUP(U$10&amp;D$2,Summary!B:B&amp;Summary!A:A,Summary!AL:AL,"Not Found")</f>
        <v/>
      </c>
      <c r="V45" s="46">
        <f t="array" ref="V45">_xlfn.XLOOKUP(V$10&amp;D$2,Summary!B:B&amp;Summary!A:A,Summary!AL:AL,"Not Found")</f>
        <v/>
      </c>
      <c r="W45" s="46">
        <f t="array" ref="W45">_xlfn.XLOOKUP(W$10&amp;D$2,Summary!B:B&amp;Summary!A:A,Summary!AL:AL,"Not Found")</f>
        <v/>
      </c>
      <c r="X45" s="46">
        <f t="array" ref="X45">_xlfn.XLOOKUP(X$10&amp;D$2,Summary!B:B&amp;Summary!A:A,Summary!AL:AL,"Not Found")</f>
        <v/>
      </c>
    </row>
    <row r="46" ht="73.5" customHeight="1"/>
    <row r="47" ht="73.5" customHeight="1">
      <c r="A47" s="1" t="inlineStr">
        <is>
          <t>Domain</t>
        </is>
      </c>
      <c r="B47" s="42" t="inlineStr">
        <is>
          <t>Elements</t>
        </is>
      </c>
      <c r="C47" s="2" t="inlineStr">
        <is>
          <t>Average</t>
        </is>
      </c>
      <c r="E47" s="2" t="inlineStr">
        <is>
          <t>Average</t>
        </is>
      </c>
      <c r="F47" s="2" t="inlineStr">
        <is>
          <t>Average</t>
        </is>
      </c>
      <c r="G47" s="2" t="inlineStr">
        <is>
          <t>Average</t>
        </is>
      </c>
      <c r="H47" s="2" t="inlineStr">
        <is>
          <t>Average</t>
        </is>
      </c>
      <c r="I47" s="2" t="inlineStr">
        <is>
          <t>Average</t>
        </is>
      </c>
      <c r="J47" s="2" t="inlineStr">
        <is>
          <t>Average</t>
        </is>
      </c>
      <c r="K47" s="2" t="inlineStr">
        <is>
          <t>Average</t>
        </is>
      </c>
      <c r="L47" s="2" t="inlineStr">
        <is>
          <t>Average</t>
        </is>
      </c>
      <c r="M47" s="2" t="inlineStr">
        <is>
          <t>Average</t>
        </is>
      </c>
      <c r="N47" s="2" t="inlineStr">
        <is>
          <t>Average</t>
        </is>
      </c>
      <c r="O47" s="2" t="inlineStr">
        <is>
          <t>Average</t>
        </is>
      </c>
      <c r="P47" s="2" t="inlineStr">
        <is>
          <t>Average</t>
        </is>
      </c>
      <c r="Q47" s="2" t="inlineStr">
        <is>
          <t>Average</t>
        </is>
      </c>
      <c r="R47" s="2" t="inlineStr">
        <is>
          <t>Average</t>
        </is>
      </c>
      <c r="S47" s="2" t="inlineStr">
        <is>
          <t>Average</t>
        </is>
      </c>
      <c r="T47" s="2" t="inlineStr">
        <is>
          <t>Average</t>
        </is>
      </c>
      <c r="U47" s="2" t="inlineStr">
        <is>
          <t>Average</t>
        </is>
      </c>
      <c r="V47" s="2" t="inlineStr">
        <is>
          <t>Average</t>
        </is>
      </c>
      <c r="W47" s="2" t="inlineStr">
        <is>
          <t>Average</t>
        </is>
      </c>
      <c r="X47" s="2" t="inlineStr">
        <is>
          <t>Average</t>
        </is>
      </c>
    </row>
    <row r="48" ht="73.5" customHeight="1">
      <c r="A48" s="131" t="inlineStr">
        <is>
          <t>6. INSTRUCTION
Critical Thinking</t>
        </is>
      </c>
      <c r="B48" s="4" t="inlineStr">
        <is>
          <t xml:space="preserve">6.1 The teacher asks open-ended questions </t>
        </is>
      </c>
      <c r="C48" s="31">
        <f>IF(SUM(E48:X48)=0,"",AVERAGE(E48:X48))</f>
        <v/>
      </c>
      <c r="E48" s="31">
        <f t="array" ref="E48">_xlfn.XLOOKUP(E$10&amp;D$2,Summary!B:B&amp;Summary!A:A,Summary!AO:AO,"Not Found")</f>
        <v/>
      </c>
      <c r="F48" s="31">
        <f t="array" ref="F48">_xlfn.XLOOKUP(F$10&amp;D$2,Summary!C:C&amp;Summary!B:B,Summary!AO:AO,"Not Found")</f>
        <v/>
      </c>
      <c r="G48" s="31">
        <f t="array" ref="G48">_xlfn.XLOOKUP(G$10&amp;D$2,Summary!C:C&amp;Summary!B:B,Summary!AO:AO,"Not Found")</f>
        <v/>
      </c>
      <c r="H48" s="31">
        <f t="array" ref="H48">_xlfn.XLOOKUP(H$10&amp;D$2,Summary!C:C&amp;Summary!B:B,Summary!AO:AO,"Not Found")</f>
        <v/>
      </c>
      <c r="I48" s="31">
        <f t="array" ref="I48">_xlfn.XLOOKUP(I$10&amp;D$2,Summary!C:C&amp;Summary!B:B,Summary!AO:AO,"Not Found")</f>
        <v/>
      </c>
      <c r="J48" s="31">
        <f t="array" ref="J48">_xlfn.XLOOKUP(J$10&amp;D$2,Summary!C:C&amp;Summary!B:B,Summary!AO:AO,"Not Found")</f>
        <v/>
      </c>
      <c r="K48" s="31">
        <f t="array" ref="K48">_xlfn.XLOOKUP(K$10&amp;D$2,Summary!C:C&amp;Summary!B:B,Summary!AO:AO,"Not Found")</f>
        <v/>
      </c>
      <c r="L48" s="31">
        <f t="array" ref="L48">_xlfn.XLOOKUP(L$10&amp;D$2,Summary!C:C&amp;Summary!B:B,Summary!AO:AO,"Not Found")</f>
        <v/>
      </c>
      <c r="M48" s="31">
        <f t="array" ref="M48">_xlfn.XLOOKUP(M$10&amp;D$2,Summary!C:C&amp;Summary!B:B,Summary!AO:AO,"Not Found")</f>
        <v/>
      </c>
      <c r="N48" s="31">
        <f t="array" ref="N48">_xlfn.XLOOKUP(N$10&amp;D$2,Summary!C:C&amp;Summary!B:B,Summary!AO:AO,"Not Found")</f>
        <v/>
      </c>
      <c r="O48" s="31">
        <f t="array" ref="O48">_xlfn.XLOOKUP(O$10&amp;D$2,Summary!C:C&amp;Summary!B:B,Summary!AO:AO,"Not Found")</f>
        <v/>
      </c>
      <c r="P48" s="31">
        <f t="array" ref="P48">_xlfn.XLOOKUP(P$10&amp;D$2,Summary!C:C&amp;Summary!B:B,Summary!AO:AO,"Not Found")</f>
        <v/>
      </c>
      <c r="Q48" s="31">
        <f t="array" ref="Q48">_xlfn.XLOOKUP(O$10&amp;D$2,Summary!C:C&amp;Summary!B:B,Summary!AO:AO,"Not Found")</f>
        <v/>
      </c>
      <c r="R48" s="31">
        <f t="array" ref="R48">_xlfn.XLOOKUP(R$10&amp;D$2,Summary!C:C&amp;Summary!B:B,Summary!AO:AO,"Not Found")</f>
        <v/>
      </c>
      <c r="S48" s="31">
        <f t="array" ref="S48">_xlfn.XLOOKUP(S$10&amp;D$2,Summary!C:C&amp;Summary!B:B,Summary!AO:AO,"Not Found")</f>
        <v/>
      </c>
      <c r="T48" s="31">
        <f t="array" ref="T48">_xlfn.XLOOKUP(T$10&amp;D$2,Summary!C:C&amp;Summary!B:B,Summary!AO:AO,"Not Found")</f>
        <v/>
      </c>
      <c r="U48" s="31">
        <f t="array" ref="U48">_xlfn.XLOOKUP(U$10&amp;D$2,Summary!C:C&amp;Summary!B:B,Summary!AO:AO,"Not Found")</f>
        <v/>
      </c>
      <c r="V48" s="31">
        <f t="array" ref="V48">_xlfn.XLOOKUP(V$10&amp;D$2,Summary!C:C&amp;Summary!B:B,Summary!AO:AO,"Not Found")</f>
        <v/>
      </c>
      <c r="W48" s="31">
        <f t="array" ref="W48">_xlfn.XLOOKUP(W$10&amp;D$2,Summary!C:C&amp;Summary!B:B,Summary!AO:AO,"Not Found")</f>
        <v/>
      </c>
      <c r="X48" s="31">
        <f t="array" ref="X48">_xlfn.XLOOKUP(X$10&amp;D$2,Summary!C:C&amp;Summary!B:B,Summary!AO:AO,"Not Found")</f>
        <v/>
      </c>
    </row>
    <row r="49" ht="73.5" customHeight="1">
      <c r="A49" s="199" t="n"/>
      <c r="B49" s="4" t="inlineStr">
        <is>
          <t xml:space="preserve">6.2 The teacher provides thinking tasks </t>
        </is>
      </c>
      <c r="C49" s="31">
        <f>IF(SUM(E49:X49)=0,"",AVERAGE(E49:X49))</f>
        <v/>
      </c>
      <c r="E49" s="31">
        <f t="array" ref="E49">_xlfn.XLOOKUP(E$10&amp;D$2,Summary!B:B&amp;Summary!A:A,Summary!AP:AP,"Not Found")</f>
        <v/>
      </c>
      <c r="F49" s="31">
        <f t="array" ref="F49">_xlfn.XLOOKUP(F$10&amp;D$2,Summary!C:C&amp;Summary!B:B,Summary!AO:AO,"Not Found")</f>
        <v/>
      </c>
      <c r="G49" s="31">
        <f t="array" ref="G49">_xlfn.XLOOKUP(G$10&amp;D$2,Summary!C:C&amp;Summary!B:B,Summary!AO:AO,"Not Found")</f>
        <v/>
      </c>
      <c r="H49" s="31">
        <f t="array" ref="H49">_xlfn.XLOOKUP(H$10&amp;D$2,Summary!C:C&amp;Summary!B:B,Summary!AO:AO,"Not Found")</f>
        <v/>
      </c>
      <c r="I49" s="31">
        <f t="array" ref="I49">_xlfn.XLOOKUP(I$10&amp;D$2,Summary!C:C&amp;Summary!B:B,Summary!AO:AO,"Not Found")</f>
        <v/>
      </c>
      <c r="J49" s="31">
        <f t="array" ref="J49">_xlfn.XLOOKUP(J$10&amp;D$2,Summary!C:C&amp;Summary!B:B,Summary!AO:AO,"Not Found")</f>
        <v/>
      </c>
      <c r="K49" s="31">
        <f t="array" ref="K49">_xlfn.XLOOKUP(K$10&amp;D$2,Summary!C:C&amp;Summary!B:B,Summary!AO:AO,"Not Found")</f>
        <v/>
      </c>
      <c r="L49" s="31">
        <f t="array" ref="L49">_xlfn.XLOOKUP(L$10&amp;D$2,Summary!C:C&amp;Summary!B:B,Summary!AO:AO,"Not Found")</f>
        <v/>
      </c>
      <c r="M49" s="31">
        <f t="array" ref="M49">_xlfn.XLOOKUP(M$10&amp;D$2,Summary!C:C&amp;Summary!B:B,Summary!AO:AO,"Not Found")</f>
        <v/>
      </c>
      <c r="N49" s="31">
        <f t="array" ref="N49">_xlfn.XLOOKUP(N$10&amp;D$2,Summary!C:C&amp;Summary!B:B,Summary!AO:AO,"Not Found")</f>
        <v/>
      </c>
      <c r="O49" s="31">
        <f t="array" ref="O49">_xlfn.XLOOKUP(O$10&amp;D$2,Summary!C:C&amp;Summary!B:B,Summary!AO:AO,"Not Found")</f>
        <v/>
      </c>
      <c r="P49" s="31">
        <f t="array" ref="P49">_xlfn.XLOOKUP(P$10&amp;D$2,Summary!C:C&amp;Summary!B:B,Summary!AO:AO,"Not Found")</f>
        <v/>
      </c>
      <c r="Q49" s="31">
        <f t="array" ref="Q49">_xlfn.XLOOKUP(O$10&amp;D$2,Summary!C:C&amp;Summary!B:B,Summary!AO:AO,"Not Found")</f>
        <v/>
      </c>
      <c r="R49" s="31">
        <f t="array" ref="R49">_xlfn.XLOOKUP(R$10&amp;D$2,Summary!C:C&amp;Summary!B:B,Summary!AO:AO,"Not Found")</f>
        <v/>
      </c>
      <c r="S49" s="31">
        <f t="array" ref="S49">_xlfn.XLOOKUP(S$10&amp;D$2,Summary!C:C&amp;Summary!B:B,Summary!AO:AO,"Not Found")</f>
        <v/>
      </c>
      <c r="T49" s="31">
        <f t="array" ref="T49">_xlfn.XLOOKUP(T$10&amp;D$2,Summary!C:C&amp;Summary!B:B,Summary!AO:AO,"Not Found")</f>
        <v/>
      </c>
      <c r="U49" s="31">
        <f t="array" ref="U49">_xlfn.XLOOKUP(U$10&amp;D$2,Summary!C:C&amp;Summary!B:B,Summary!AO:AO,"Not Found")</f>
        <v/>
      </c>
      <c r="V49" s="31">
        <f t="array" ref="V49">_xlfn.XLOOKUP(V$10&amp;D$2,Summary!C:C&amp;Summary!B:B,Summary!AO:AO,"Not Found")</f>
        <v/>
      </c>
      <c r="W49" s="31">
        <f t="array" ref="W49">_xlfn.XLOOKUP(W$10&amp;D$2,Summary!C:C&amp;Summary!B:B,Summary!AO:AO,"Not Found")</f>
        <v/>
      </c>
      <c r="X49" s="31">
        <f t="array" ref="X49">_xlfn.XLOOKUP(X$10&amp;D$2,Summary!C:C&amp;Summary!B:B,Summary!AO:AO,"Not Found")</f>
        <v/>
      </c>
    </row>
    <row r="50" ht="22" customHeight="1">
      <c r="A50" s="9" t="n"/>
      <c r="B50" s="34" t="n"/>
      <c r="C50" s="31">
        <f>IF(SUM(C48:C49)=0,"",AVERAGE(C48:C49))</f>
        <v/>
      </c>
      <c r="E50" s="31">
        <f t="array" ref="E50">_xlfn.XLOOKUP(E$10&amp;D$2,Summary!B:B&amp;Summary!A:A,Summary!AQ:AQ,"Not Found")</f>
        <v/>
      </c>
      <c r="F50" s="31">
        <f t="array" ref="F50">_xlfn.XLOOKUP(F$10&amp;D$2,Summary!B:B&amp;Summary!A:A,Summary!AQ:AQ,"Not Found")</f>
        <v/>
      </c>
      <c r="G50" s="31">
        <f t="array" ref="G50">_xlfn.XLOOKUP(G$10&amp;D$2,Summary!B:B&amp;Summary!A:A,Summary!AQ:AQ,"Not Found")</f>
        <v/>
      </c>
      <c r="H50" s="31">
        <f t="array" ref="H50">_xlfn.XLOOKUP(H$10&amp;D$2,Summary!B:B&amp;Summary!A:A,Summary!AQ:AQ,"Not Found")</f>
        <v/>
      </c>
      <c r="I50" s="31">
        <f t="array" ref="I50">_xlfn.XLOOKUP(I$10&amp;D$2,Summary!B:B&amp;Summary!A:A,Summary!AQ:AQ,"Not Found")</f>
        <v/>
      </c>
      <c r="J50" s="31">
        <f t="array" ref="J50">_xlfn.XLOOKUP(J$10&amp;D$2,Summary!B:B&amp;Summary!A:A,Summary!AQ:AQ,"Not Found")</f>
        <v/>
      </c>
      <c r="K50" s="31">
        <f t="array" ref="K50">_xlfn.XLOOKUP(K$10&amp;D$2,Summary!B:B&amp;Summary!A:A,Summary!AQ:AQ,"Not Found")</f>
        <v/>
      </c>
      <c r="L50" s="31">
        <f t="array" ref="L50">_xlfn.XLOOKUP(L$10&amp;D$2,Summary!B:B&amp;Summary!A:A,Summary!AQ:AQ,"Not Found")</f>
        <v/>
      </c>
      <c r="M50" s="31">
        <f t="array" ref="M50">_xlfn.XLOOKUP(M$10&amp;D$2,Summary!B:B&amp;Summary!A:A,Summary!AQ:AQ,"Not Found")</f>
        <v/>
      </c>
      <c r="N50" s="31">
        <f t="array" ref="N50">_xlfn.XLOOKUP(N$10&amp;D$2,Summary!B:B&amp;Summary!A:A,Summary!AQ:AQ,"Not Found")</f>
        <v/>
      </c>
      <c r="O50" s="31">
        <f t="array" ref="O50">_xlfn.XLOOKUP(O$10&amp;D$2,Summary!B:B&amp;Summary!A:A,Summary!AQ:AQ,"Not Found")</f>
        <v/>
      </c>
      <c r="P50" s="31">
        <f t="array" ref="P50">_xlfn.XLOOKUP(P$10&amp;D$2,Summary!B:B&amp;Summary!A:A,Summary!AQ:AQ,"Not Found")</f>
        <v/>
      </c>
      <c r="Q50" s="31">
        <f t="array" ref="Q50">_xlfn.XLOOKUP(O$10&amp;D$2,Summary!B:B&amp;Summary!A:A,Summary!AQ:AQ,"Not Found")</f>
        <v/>
      </c>
      <c r="R50" s="31">
        <f t="array" ref="R50">_xlfn.XLOOKUP(R$10&amp;D$2,Summary!B:B&amp;Summary!A:A,Summary!AQ:AQ,"Not Found")</f>
        <v/>
      </c>
      <c r="S50" s="31">
        <f t="array" ref="S50">_xlfn.XLOOKUP(S$10&amp;D$2,Summary!B:B&amp;Summary!A:A,Summary!AQ:AQ,"Not Found")</f>
        <v/>
      </c>
      <c r="T50" s="31">
        <f t="array" ref="T50">_xlfn.XLOOKUP(T$10&amp;D$2,Summary!B:B&amp;Summary!A:A,Summary!AQ:AQ,"Not Found")</f>
        <v/>
      </c>
      <c r="U50" s="31">
        <f t="array" ref="U50">_xlfn.XLOOKUP(U$10&amp;D$2,Summary!B:B&amp;Summary!A:A,Summary!AQ:AQ,"Not Found")</f>
        <v/>
      </c>
      <c r="V50" s="31">
        <f t="array" ref="V50">_xlfn.XLOOKUP(V$10&amp;D$2,Summary!B:B&amp;Summary!A:A,Summary!AQ:AQ,"Not Found")</f>
        <v/>
      </c>
      <c r="W50" s="31">
        <f t="array" ref="W50">_xlfn.XLOOKUP(W$10&amp;D$2,Summary!B:B&amp;Summary!A:A,Summary!AQ:AQ,"Not Found")</f>
        <v/>
      </c>
      <c r="X50" s="31">
        <f t="array" ref="X50">_xlfn.XLOOKUP(X$10&amp;D$2,Summary!B:B&amp;Summary!A:A,Summary!AQ:AQ,"Not Found")</f>
        <v/>
      </c>
    </row>
    <row r="51" ht="22" customHeight="1">
      <c r="A51" s="9" t="n"/>
      <c r="B51" s="35" t="n"/>
      <c r="C51" s="46">
        <f>IF(C50="","",IF(C50&gt;=5.5,"Outstanding",IF(AND(C50&lt;5.5,C50&gt;=4.5),"Very Good",IF(AND(C50&lt;4.5,C50&gt;=3.5),"Good",IF(AND(C50&lt;3.5,C50&gt;=2.5),"Acceptable",IF(AND(C50&lt;2.5,C50&gt;=1.5),"Weak",IF(AND(C50&lt;1.5),"Very Weak")))))))</f>
        <v/>
      </c>
      <c r="E51" s="31">
        <f t="array" ref="E51">_xlfn.XLOOKUP(E$10&amp;D$2,Summary!B:B&amp;Summary!A:A,Summary!AR:AR,"Not Found")</f>
        <v/>
      </c>
      <c r="F51" s="31">
        <f t="array" ref="F51">_xlfn.XLOOKUP(F$10&amp;D$2,Summary!B:B&amp;Summary!A:A,Summary!AR:AR,"Not Found")</f>
        <v/>
      </c>
      <c r="G51" s="46">
        <f t="array" ref="G51">_xlfn.XLOOKUP(G$10&amp;D$2,Summary!B:B&amp;Summary!A:A,Summary!AR:AR,"Not Found")</f>
        <v/>
      </c>
      <c r="H51" s="46">
        <f t="array" ref="H51">_xlfn.XLOOKUP(H$10&amp;D$2,Summary!B:B&amp;Summary!A:A,Summary!AR:AR,"Not Found")</f>
        <v/>
      </c>
      <c r="I51" s="46">
        <f t="array" ref="I51">_xlfn.XLOOKUP(I$10&amp;D$2,Summary!B:B&amp;Summary!A:A,Summary!AR:AR,"Not Found")</f>
        <v/>
      </c>
      <c r="J51" s="46">
        <f t="array" ref="J51">_xlfn.XLOOKUP(J$10&amp;D$2,Summary!B:B&amp;Summary!A:A,Summary!AR:AR,"Not Found")</f>
        <v/>
      </c>
      <c r="K51" s="46">
        <f t="array" ref="K51">_xlfn.XLOOKUP(K$10&amp;D$2,Summary!B:B&amp;Summary!A:A,Summary!AR:AR,"Not Found")</f>
        <v/>
      </c>
      <c r="L51" s="46">
        <f t="array" ref="L51">_xlfn.XLOOKUP(L$10&amp;D$2,Summary!B:B&amp;Summary!A:A,Summary!AR:AR,"Not Found")</f>
        <v/>
      </c>
      <c r="M51" s="46">
        <f t="array" ref="M51">_xlfn.XLOOKUP(M$10&amp;D$2,Summary!B:B&amp;Summary!A:A,Summary!AR:AR,"Not Found")</f>
        <v/>
      </c>
      <c r="N51" s="46">
        <f t="array" ref="N51">_xlfn.XLOOKUP(N$10&amp;D$2,Summary!B:B&amp;Summary!A:A,Summary!AR:AR,"Not Found")</f>
        <v/>
      </c>
      <c r="O51" s="46">
        <f t="array" ref="O51">_xlfn.XLOOKUP(O$10&amp;D$2,Summary!B:B&amp;Summary!A:A,Summary!AR:AR,"Not Found")</f>
        <v/>
      </c>
      <c r="P51" s="46">
        <f t="array" ref="P51">_xlfn.XLOOKUP(P$10&amp;D$2,Summary!B:B&amp;Summary!A:A,Summary!AR:AR,"Not Found")</f>
        <v/>
      </c>
      <c r="Q51" s="46">
        <f t="array" ref="Q51">_xlfn.XLOOKUP(O$10&amp;D$2,Summary!B:B&amp;Summary!A:A,Summary!AR:AR,"Not Found")</f>
        <v/>
      </c>
      <c r="R51" s="46">
        <f t="array" ref="R51">_xlfn.XLOOKUP(R$10&amp;D$2,Summary!B:B&amp;Summary!A:A,Summary!AR:AR,"Not Found")</f>
        <v/>
      </c>
      <c r="S51" s="46">
        <f t="array" ref="S51">_xlfn.XLOOKUP(S$10&amp;D$2,Summary!B:B&amp;Summary!A:A,Summary!AR:AR,"Not Found")</f>
        <v/>
      </c>
      <c r="T51" s="46">
        <f t="array" ref="T51">_xlfn.XLOOKUP(T$10&amp;D$2,Summary!B:B&amp;Summary!A:A,Summary!AR:AR,"Not Found")</f>
        <v/>
      </c>
      <c r="U51" s="46">
        <f t="array" ref="U51">_xlfn.XLOOKUP(U$10&amp;D$2,Summary!B:B&amp;Summary!A:A,Summary!AR:AR,"Not Found")</f>
        <v/>
      </c>
      <c r="V51" s="46">
        <f t="array" ref="V51">_xlfn.XLOOKUP(V$10&amp;D$2,Summary!B:B&amp;Summary!A:A,Summary!AR:AR,"Not Found")</f>
        <v/>
      </c>
      <c r="W51" s="46">
        <f t="array" ref="W51">_xlfn.XLOOKUP(W$10&amp;D$2,Summary!B:B&amp;Summary!A:A,Summary!AR:AR,"Not Found")</f>
        <v/>
      </c>
      <c r="X51" s="46">
        <f t="array" ref="X51">_xlfn.XLOOKUP(X$10&amp;D$2,Summary!B:B&amp;Summary!A:A,Summary!AR:AR,"Not Found")</f>
        <v/>
      </c>
    </row>
    <row r="52" ht="25" customHeight="1"/>
    <row r="53" ht="73.5" customHeight="1">
      <c r="A53" s="1" t="inlineStr">
        <is>
          <t>Domain</t>
        </is>
      </c>
      <c r="B53" s="42" t="inlineStr">
        <is>
          <t>Elements</t>
        </is>
      </c>
      <c r="C53" s="2" t="inlineStr">
        <is>
          <t>Average</t>
        </is>
      </c>
      <c r="E53" s="2" t="inlineStr">
        <is>
          <t>Average</t>
        </is>
      </c>
      <c r="F53" s="2" t="inlineStr">
        <is>
          <t>Average</t>
        </is>
      </c>
      <c r="G53" s="2" t="inlineStr">
        <is>
          <t>Average</t>
        </is>
      </c>
      <c r="H53" s="2" t="inlineStr">
        <is>
          <t>Average</t>
        </is>
      </c>
      <c r="I53" s="2" t="inlineStr">
        <is>
          <t>Average</t>
        </is>
      </c>
      <c r="J53" s="2" t="inlineStr">
        <is>
          <t>Average</t>
        </is>
      </c>
      <c r="K53" s="2" t="inlineStr">
        <is>
          <t>Average</t>
        </is>
      </c>
      <c r="L53" s="2" t="inlineStr">
        <is>
          <t>Average</t>
        </is>
      </c>
      <c r="M53" s="2" t="inlineStr">
        <is>
          <t>Average</t>
        </is>
      </c>
      <c r="N53" s="2" t="inlineStr">
        <is>
          <t>Average</t>
        </is>
      </c>
      <c r="O53" s="2" t="inlineStr">
        <is>
          <t>Average</t>
        </is>
      </c>
      <c r="P53" s="2" t="inlineStr">
        <is>
          <t>Average</t>
        </is>
      </c>
      <c r="Q53" s="2" t="inlineStr">
        <is>
          <t>Average</t>
        </is>
      </c>
      <c r="R53" s="2" t="inlineStr">
        <is>
          <t>Average</t>
        </is>
      </c>
      <c r="S53" s="2" t="inlineStr">
        <is>
          <t>Average</t>
        </is>
      </c>
      <c r="T53" s="2" t="inlineStr">
        <is>
          <t>Average</t>
        </is>
      </c>
      <c r="U53" s="2" t="inlineStr">
        <is>
          <t>Average</t>
        </is>
      </c>
      <c r="V53" s="2" t="inlineStr">
        <is>
          <t>Average</t>
        </is>
      </c>
      <c r="W53" s="2" t="inlineStr">
        <is>
          <t>Average</t>
        </is>
      </c>
      <c r="X53" s="2" t="inlineStr">
        <is>
          <t>Average</t>
        </is>
      </c>
    </row>
    <row r="54" ht="73.5" customHeight="1">
      <c r="A54" s="131" t="inlineStr">
        <is>
          <t>7. SOCIOEMOTIONAL SKILLS
 Autonomy</t>
        </is>
      </c>
      <c r="B54" s="4" t="inlineStr">
        <is>
          <t xml:space="preserve">7.1 The teacher provides students with choices </t>
        </is>
      </c>
      <c r="C54" s="31">
        <f>IF(SUM(E54:X54)=0,"",AVERAGE(E54:X54))</f>
        <v/>
      </c>
      <c r="E54" s="31">
        <f t="array" ref="E54">_xlfn.XLOOKUP(E$10&amp;D$2,Summary!B:B&amp;Summary!A:A,Summary!AU:AU,"Not Found")</f>
        <v/>
      </c>
      <c r="F54" s="31">
        <f t="array" ref="F54">_xlfn.XLOOKUP(F$10&amp;D$2,Summary!B:B&amp;Summary!A:A,Summary!AU:AU,"Not Found")</f>
        <v/>
      </c>
      <c r="G54" s="31">
        <f t="array" ref="G54">_xlfn.XLOOKUP(G$10&amp;D$2,Summary!B:B&amp;Summary!A:A,Summary!AU:AU,"Not Found")</f>
        <v/>
      </c>
      <c r="H54" s="31">
        <f t="array" ref="H54">_xlfn.XLOOKUP(H$10&amp;D$2,Summary!B:B&amp;Summary!A:A,Summary!AU:AU,"Not Found")</f>
        <v/>
      </c>
      <c r="I54" s="31">
        <f t="array" ref="I54">_xlfn.XLOOKUP(I$10&amp;D$2,Summary!B:B&amp;Summary!A:A,Summary!AU:AU,"Not Found")</f>
        <v/>
      </c>
      <c r="J54" s="31">
        <f t="array" ref="J54">_xlfn.XLOOKUP(J$10&amp;D$2,Summary!B:B&amp;Summary!A:A,Summary!AU:AU,"Not Found")</f>
        <v/>
      </c>
      <c r="K54" s="31">
        <f t="array" ref="K54">_xlfn.XLOOKUP(K$10&amp;D$2,Summary!B:B&amp;Summary!A:A,Summary!AU:AU,"Not Found")</f>
        <v/>
      </c>
      <c r="L54" s="31">
        <f t="array" ref="L54">_xlfn.XLOOKUP(L$10&amp;D$2,Summary!B:B&amp;Summary!A:A,Summary!AU:AU,"Not Found")</f>
        <v/>
      </c>
      <c r="M54" s="31">
        <f t="array" ref="M54">_xlfn.XLOOKUP(M$10&amp;D$2,Summary!B:B&amp;Summary!A:A,Summary!AU:AU,"Not Found")</f>
        <v/>
      </c>
      <c r="N54" s="31">
        <f t="array" ref="N54">_xlfn.XLOOKUP(N$10&amp;D$2,Summary!B:B&amp;Summary!A:A,Summary!AU:AU,"Not Found")</f>
        <v/>
      </c>
      <c r="O54" s="31">
        <f t="array" ref="O54">_xlfn.XLOOKUP(O$10&amp;D$2,Summary!B:B&amp;Summary!A:A,Summary!AU:AU,"Not Found")</f>
        <v/>
      </c>
      <c r="P54" s="31">
        <f t="array" ref="P54">_xlfn.XLOOKUP(P$10&amp;D$2,Summary!B:B&amp;Summary!A:A,Summary!AU:AU,"Not Found")</f>
        <v/>
      </c>
      <c r="Q54" s="31">
        <f t="array" ref="Q54">_xlfn.XLOOKUP(O$10&amp;D$2,Summary!B:B&amp;Summary!A:A,Summary!AU:AU,"Not Found")</f>
        <v/>
      </c>
      <c r="R54" s="31">
        <f t="array" ref="R54">_xlfn.XLOOKUP(R$10&amp;D$2,Summary!B:B&amp;Summary!A:A,Summary!AU:AU,"Not Found")</f>
        <v/>
      </c>
      <c r="S54" s="31">
        <f t="array" ref="S54">_xlfn.XLOOKUP(S$10&amp;D$2,Summary!B:B&amp;Summary!A:A,Summary!AU:AU,"Not Found")</f>
        <v/>
      </c>
      <c r="T54" s="31">
        <f t="array" ref="T54">_xlfn.XLOOKUP(T$10&amp;D$2,Summary!B:B&amp;Summary!A:A,Summary!AU:AU,"Not Found")</f>
        <v/>
      </c>
      <c r="U54" s="31">
        <f t="array" ref="U54">_xlfn.XLOOKUP(U$10&amp;D$2,Summary!B:B&amp;Summary!A:A,Summary!AU:AU,"Not Found")</f>
        <v/>
      </c>
      <c r="V54" s="31">
        <f t="array" ref="V54">_xlfn.XLOOKUP(V$10&amp;D$2,Summary!B:B&amp;Summary!A:A,Summary!AU:AU,"Not Found")</f>
        <v/>
      </c>
      <c r="W54" s="31">
        <f t="array" ref="W54">_xlfn.XLOOKUP(W$10&amp;D$2,Summary!B:B&amp;Summary!A:A,Summary!AU:AU,"Not Found")</f>
        <v/>
      </c>
      <c r="X54" s="31">
        <f t="array" ref="X54">_xlfn.XLOOKUP(X$10&amp;D$2,Summary!B:B&amp;Summary!A:A,Summary!AU:AU,"Not Found")</f>
        <v/>
      </c>
    </row>
    <row r="55" ht="73.5" customHeight="1">
      <c r="A55" s="199" t="n"/>
      <c r="B55" s="4" t="inlineStr">
        <is>
          <t xml:space="preserve">7.2 The teacher provides students with opportunities to take on roles in the classroom </t>
        </is>
      </c>
      <c r="C55" s="31">
        <f>IF(SUM(E55:X55)=0,"",AVERAGE(E55:X55))</f>
        <v/>
      </c>
      <c r="E55" s="31">
        <f t="array" ref="E55">_xlfn.XLOOKUP(E$10&amp;D$2,Summary!B:B&amp;Summary!A:A,Summary!AV:AV,"Not Found")</f>
        <v/>
      </c>
      <c r="F55" s="31">
        <f t="array" ref="F55">_xlfn.XLOOKUP(F$10&amp;D$2,Summary!B:B&amp;Summary!A:A,Summary!AV:AV,"Not Found")</f>
        <v/>
      </c>
      <c r="G55" s="31">
        <f t="array" ref="G55">_xlfn.XLOOKUP(G$10&amp;D$2,Summary!B:B&amp;Summary!A:A,Summary!AV:AV,"Not Found")</f>
        <v/>
      </c>
      <c r="H55" s="31">
        <f t="array" ref="H55">_xlfn.XLOOKUP(H$10&amp;D$2,Summary!B:B&amp;Summary!A:A,Summary!AV:AV,"Not Found")</f>
        <v/>
      </c>
      <c r="I55" s="31">
        <f t="array" ref="I55">_xlfn.XLOOKUP(I$10&amp;D$2,Summary!B:B&amp;Summary!A:A,Summary!AV:AV,"Not Found")</f>
        <v/>
      </c>
      <c r="J55" s="31">
        <f t="array" ref="J55">_xlfn.XLOOKUP(J$10&amp;D$2,Summary!B:B&amp;Summary!A:A,Summary!AV:AV,"Not Found")</f>
        <v/>
      </c>
      <c r="K55" s="31">
        <f t="array" ref="K55">_xlfn.XLOOKUP(K$10&amp;D$2,Summary!B:B&amp;Summary!A:A,Summary!AV:AV,"Not Found")</f>
        <v/>
      </c>
      <c r="L55" s="31">
        <f t="array" ref="L55">_xlfn.XLOOKUP(L$10&amp;D$2,Summary!B:B&amp;Summary!A:A,Summary!AV:AV,"Not Found")</f>
        <v/>
      </c>
      <c r="M55" s="31">
        <f t="array" ref="M55">_xlfn.XLOOKUP(M$10&amp;D$2,Summary!B:B&amp;Summary!A:A,Summary!AV:AV,"Not Found")</f>
        <v/>
      </c>
      <c r="N55" s="31">
        <f t="array" ref="N55">_xlfn.XLOOKUP(N$10&amp;D$2,Summary!B:B&amp;Summary!A:A,Summary!AV:AV,"Not Found")</f>
        <v/>
      </c>
      <c r="O55" s="31">
        <f t="array" ref="O55">_xlfn.XLOOKUP(O$10&amp;D$2,Summary!B:B&amp;Summary!A:A,Summary!AV:AV,"Not Found")</f>
        <v/>
      </c>
      <c r="P55" s="31">
        <f t="array" ref="P55">_xlfn.XLOOKUP(P$10&amp;D$2,Summary!B:B&amp;Summary!A:A,Summary!AV:AV,"Not Found")</f>
        <v/>
      </c>
      <c r="Q55" s="31">
        <f t="array" ref="Q55">_xlfn.XLOOKUP(O$10&amp;D$2,Summary!B:B&amp;Summary!A:A,Summary!AV:AV,"Not Found")</f>
        <v/>
      </c>
      <c r="R55" s="31">
        <f t="array" ref="R55">_xlfn.XLOOKUP(R$10&amp;D$2,Summary!B:B&amp;Summary!A:A,Summary!AV:AV,"Not Found")</f>
        <v/>
      </c>
      <c r="S55" s="31">
        <f t="array" ref="S55">_xlfn.XLOOKUP(S$10&amp;D$2,Summary!B:B&amp;Summary!A:A,Summary!AV:AV,"Not Found")</f>
        <v/>
      </c>
      <c r="T55" s="31">
        <f t="array" ref="T55">_xlfn.XLOOKUP(T$10&amp;D$2,Summary!B:B&amp;Summary!A:A,Summary!AV:AV,"Not Found")</f>
        <v/>
      </c>
      <c r="U55" s="31">
        <f t="array" ref="U55">_xlfn.XLOOKUP(U$10&amp;D$2,Summary!B:B&amp;Summary!A:A,Summary!AV:AV,"Not Found")</f>
        <v/>
      </c>
      <c r="V55" s="31">
        <f t="array" ref="V55">_xlfn.XLOOKUP(V$10&amp;D$2,Summary!B:B&amp;Summary!A:A,Summary!AV:AV,"Not Found")</f>
        <v/>
      </c>
      <c r="W55" s="31">
        <f t="array" ref="W55">_xlfn.XLOOKUP(W$10&amp;D$2,Summary!B:B&amp;Summary!A:A,Summary!AV:AV,"Not Found")</f>
        <v/>
      </c>
      <c r="X55" s="31">
        <f t="array" ref="X55">_xlfn.XLOOKUP(X$10&amp;D$2,Summary!B:B&amp;Summary!A:A,Summary!AV:AV,"Not Found")</f>
        <v/>
      </c>
    </row>
    <row r="56" ht="22" customHeight="1">
      <c r="A56" s="9" t="n"/>
      <c r="B56" s="34" t="n"/>
      <c r="C56" s="31">
        <f>IF(SUM(C54:C55)=0,"",AVERAGE(C54:C55))</f>
        <v/>
      </c>
      <c r="E56" s="31">
        <f t="array" ref="E56">_xlfn.XLOOKUP(E$10&amp;D$2,Summary!B:B&amp;Summary!A:A,Summary!AW:AW,"Not Found")</f>
        <v/>
      </c>
      <c r="F56" s="31">
        <f t="array" ref="F56">_xlfn.XLOOKUP(F$10&amp;D$2,Summary!B:B&amp;Summary!A:A,Summary!AW:AW,"Not Found")</f>
        <v/>
      </c>
      <c r="G56" s="31">
        <f t="array" ref="G56">_xlfn.XLOOKUP(G$10&amp;D$2,Summary!B:B&amp;Summary!A:A,Summary!AW:AW,"Not Found")</f>
        <v/>
      </c>
      <c r="H56" s="31">
        <f t="array" ref="H56">_xlfn.XLOOKUP(H$10&amp;D$2,Summary!B:B&amp;Summary!A:A,Summary!AW:AW,"Not Found")</f>
        <v/>
      </c>
      <c r="I56" s="31">
        <f t="array" ref="I56">_xlfn.XLOOKUP(I$10&amp;D$2,Summary!B:B&amp;Summary!A:A,Summary!AW:AW,"Not Found")</f>
        <v/>
      </c>
      <c r="J56" s="31">
        <f t="array" ref="J56">_xlfn.XLOOKUP(J$10&amp;D$2,Summary!B:B&amp;Summary!A:A,Summary!AW:AW,"Not Found")</f>
        <v/>
      </c>
      <c r="K56" s="31">
        <f t="array" ref="K56">_xlfn.XLOOKUP(K$10&amp;D$2,Summary!B:B&amp;Summary!A:A,Summary!AW:AW,"Not Found")</f>
        <v/>
      </c>
      <c r="L56" s="31">
        <f t="array" ref="L56">_xlfn.XLOOKUP(L$10&amp;D$2,Summary!B:B&amp;Summary!A:A,Summary!AW:AW,"Not Found")</f>
        <v/>
      </c>
      <c r="M56" s="31">
        <f t="array" ref="M56">_xlfn.XLOOKUP(M$10&amp;D$2,Summary!B:B&amp;Summary!A:A,Summary!AW:AW,"Not Found")</f>
        <v/>
      </c>
      <c r="N56" s="31">
        <f t="array" ref="N56">_xlfn.XLOOKUP(N$10&amp;D$2,Summary!B:B&amp;Summary!A:A,Summary!AW:AW,"Not Found")</f>
        <v/>
      </c>
      <c r="O56" s="31">
        <f t="array" ref="O56">_xlfn.XLOOKUP(O$10&amp;D$2,Summary!B:B&amp;Summary!A:A,Summary!AW:AW,"Not Found")</f>
        <v/>
      </c>
      <c r="P56" s="31">
        <f t="array" ref="P56">_xlfn.XLOOKUP(P$10&amp;D$2,Summary!B:B&amp;Summary!A:A,Summary!AW:AW,"Not Found")</f>
        <v/>
      </c>
      <c r="Q56" s="31">
        <f t="array" ref="Q56">_xlfn.XLOOKUP(O$10&amp;D$2,Summary!B:B&amp;Summary!A:A,Summary!AW:AW,"Not Found")</f>
        <v/>
      </c>
      <c r="R56" s="31">
        <f t="array" ref="R56">_xlfn.XLOOKUP(R$10&amp;D$2,Summary!B:B&amp;Summary!A:A,Summary!AW:AW,"Not Found")</f>
        <v/>
      </c>
      <c r="S56" s="31">
        <f t="array" ref="S56">_xlfn.XLOOKUP(S$10&amp;D$2,Summary!B:B&amp;Summary!A:A,Summary!AW:AW,"Not Found")</f>
        <v/>
      </c>
      <c r="T56" s="31">
        <f t="array" ref="T56">_xlfn.XLOOKUP(T$10&amp;D$2,Summary!B:B&amp;Summary!A:A,Summary!AW:AW,"Not Found")</f>
        <v/>
      </c>
      <c r="U56" s="31">
        <f t="array" ref="U56">_xlfn.XLOOKUP(U$10&amp;D$2,Summary!B:B&amp;Summary!A:A,Summary!AW:AW,"Not Found")</f>
        <v/>
      </c>
      <c r="V56" s="31">
        <f t="array" ref="V56">_xlfn.XLOOKUP(V$10&amp;D$2,Summary!B:B&amp;Summary!A:A,Summary!AW:AW,"Not Found")</f>
        <v/>
      </c>
      <c r="W56" s="31">
        <f t="array" ref="W56">_xlfn.XLOOKUP(W$10&amp;D$2,Summary!B:B&amp;Summary!A:A,Summary!AW:AW,"Not Found")</f>
        <v/>
      </c>
      <c r="X56" s="31">
        <f t="array" ref="X56">_xlfn.XLOOKUP(X$10&amp;D$2,Summary!B:B&amp;Summary!A:A,Summary!AW:AW,"Not Found")</f>
        <v/>
      </c>
    </row>
    <row r="57" ht="22" customHeight="1">
      <c r="A57" s="9" t="n"/>
      <c r="B57" s="35" t="n"/>
      <c r="C57" s="46">
        <f>IF(C56="","",IF(C56&gt;=5.5,"Outstanding",IF(AND(C56&lt;5.5,C56&gt;=4.5),"Very Good",IF(AND(C56&lt;4.5,C56&gt;=3.5),"Good",IF(AND(C56&lt;3.5,C56&gt;=2.5),"Acceptable",IF(AND(C56&lt;2.5,C56&gt;=1.5),"Weak",IF(AND(C56&lt;1.5),"Very Weak")))))))</f>
        <v/>
      </c>
      <c r="E57" s="31">
        <f t="array" ref="E57">_xlfn.XLOOKUP(E$10&amp;D$2,Summary!B:B&amp;Summary!A:A,Summary!AX:AX,"Not Found")</f>
        <v/>
      </c>
      <c r="F57" s="31">
        <f t="array" ref="F57">_xlfn.XLOOKUP(F$10&amp;D$2,Summary!B:B&amp;Summary!A:A,Summary!AX:AX,"Not Found")</f>
        <v/>
      </c>
      <c r="G57" s="46">
        <f t="array" ref="G57">_xlfn.XLOOKUP(G$10&amp;D$2,Summary!B:B&amp;Summary!A:A,Summary!AX:AX,"Not Found")</f>
        <v/>
      </c>
      <c r="H57" s="46">
        <f t="array" ref="H57">_xlfn.XLOOKUP(H$10&amp;D$2,Summary!B:B&amp;Summary!A:A,Summary!AX:AX,"Not Found")</f>
        <v/>
      </c>
      <c r="I57" s="46">
        <f t="array" ref="I57">_xlfn.XLOOKUP(I$10&amp;D$2,Summary!B:B&amp;Summary!A:A,Summary!AX:AX,"Not Found")</f>
        <v/>
      </c>
      <c r="J57" s="46">
        <f t="array" ref="J57">_xlfn.XLOOKUP(J$10&amp;D$2,Summary!B:B&amp;Summary!A:A,Summary!AX:AX,"Not Found")</f>
        <v/>
      </c>
      <c r="K57" s="46">
        <f t="array" ref="K57">_xlfn.XLOOKUP(K$10&amp;D$2,Summary!B:B&amp;Summary!A:A,Summary!AX:AX,"Not Found")</f>
        <v/>
      </c>
      <c r="L57" s="46">
        <f t="array" ref="L57">_xlfn.XLOOKUP(L$10&amp;D$2,Summary!B:B&amp;Summary!A:A,Summary!AX:AX,"Not Found")</f>
        <v/>
      </c>
      <c r="M57" s="46">
        <f t="array" ref="M57">_xlfn.XLOOKUP(M$10&amp;D$2,Summary!B:B&amp;Summary!A:A,Summary!AX:AX,"Not Found")</f>
        <v/>
      </c>
      <c r="N57" s="46">
        <f t="array" ref="N57">_xlfn.XLOOKUP(N$10&amp;D$2,Summary!B:B&amp;Summary!A:A,Summary!AX:AX,"Not Found")</f>
        <v/>
      </c>
      <c r="O57" s="46">
        <f t="array" ref="O57">_xlfn.XLOOKUP(O$10&amp;D$2,Summary!B:B&amp;Summary!A:A,Summary!AX:AX,"Not Found")</f>
        <v/>
      </c>
      <c r="P57" s="46">
        <f t="array" ref="P57">_xlfn.XLOOKUP(P$10&amp;D$2,Summary!B:B&amp;Summary!A:A,Summary!AX:AX,"Not Found")</f>
        <v/>
      </c>
      <c r="Q57" s="46">
        <f t="array" ref="Q57">_xlfn.XLOOKUP(O$10&amp;D$2,Summary!B:B&amp;Summary!A:A,Summary!AX:AX,"Not Found")</f>
        <v/>
      </c>
      <c r="R57" s="46">
        <f t="array" ref="R57">_xlfn.XLOOKUP(R$10&amp;D$2,Summary!B:B&amp;Summary!A:A,Summary!AX:AX,"Not Found")</f>
        <v/>
      </c>
      <c r="S57" s="46">
        <f t="array" ref="S57">_xlfn.XLOOKUP(S$10&amp;D$2,Summary!B:B&amp;Summary!A:A,Summary!AX:AX,"Not Found")</f>
        <v/>
      </c>
      <c r="T57" s="46">
        <f t="array" ref="T57">_xlfn.XLOOKUP(T$10&amp;D$2,Summary!B:B&amp;Summary!A:A,Summary!AX:AX,"Not Found")</f>
        <v/>
      </c>
      <c r="U57" s="46">
        <f t="array" ref="U57">_xlfn.XLOOKUP(U$10&amp;D$2,Summary!B:B&amp;Summary!A:A,Summary!AX:AX,"Not Found")</f>
        <v/>
      </c>
      <c r="V57" s="46">
        <f t="array" ref="V57">_xlfn.XLOOKUP(V$10&amp;D$2,Summary!B:B&amp;Summary!A:A,Summary!AX:AX,"Not Found")</f>
        <v/>
      </c>
      <c r="W57" s="46">
        <f t="array" ref="W57">_xlfn.XLOOKUP(W$10&amp;D$2,Summary!B:B&amp;Summary!A:A,Summary!AX:AX,"Not Found")</f>
        <v/>
      </c>
      <c r="X57" s="46">
        <f t="array" ref="X57">_xlfn.XLOOKUP(X$10&amp;D$2,Summary!B:B&amp;Summary!A:A,Summary!AX:AX,"Not Found")</f>
        <v/>
      </c>
    </row>
    <row r="58" ht="22" customHeight="1"/>
    <row r="59" ht="22" customHeight="1">
      <c r="A59" s="1" t="inlineStr">
        <is>
          <t>Domain</t>
        </is>
      </c>
      <c r="B59" s="42" t="inlineStr">
        <is>
          <t>Elements</t>
        </is>
      </c>
      <c r="C59" s="31">
        <f>IF(SUM(E59:X59)=0,"",AVERAGE(E59:X59))</f>
        <v/>
      </c>
      <c r="E59" s="2" t="inlineStr">
        <is>
          <t>Average</t>
        </is>
      </c>
      <c r="F59" s="2" t="inlineStr">
        <is>
          <t>Average</t>
        </is>
      </c>
      <c r="G59" s="2" t="inlineStr">
        <is>
          <t>Average</t>
        </is>
      </c>
      <c r="H59" s="2" t="inlineStr">
        <is>
          <t>Average</t>
        </is>
      </c>
      <c r="I59" s="2" t="inlineStr">
        <is>
          <t>Average</t>
        </is>
      </c>
      <c r="J59" s="2" t="inlineStr">
        <is>
          <t>Average</t>
        </is>
      </c>
      <c r="K59" s="2" t="inlineStr">
        <is>
          <t>Average</t>
        </is>
      </c>
      <c r="L59" s="2" t="inlineStr">
        <is>
          <t>Average</t>
        </is>
      </c>
      <c r="M59" s="2" t="inlineStr">
        <is>
          <t>Average</t>
        </is>
      </c>
      <c r="N59" s="2" t="inlineStr">
        <is>
          <t>Average</t>
        </is>
      </c>
      <c r="O59" s="2" t="inlineStr">
        <is>
          <t>Average</t>
        </is>
      </c>
      <c r="P59" s="2" t="inlineStr">
        <is>
          <t>Average</t>
        </is>
      </c>
      <c r="Q59" s="2" t="inlineStr">
        <is>
          <t>Average</t>
        </is>
      </c>
      <c r="R59" s="2" t="inlineStr">
        <is>
          <t>Average</t>
        </is>
      </c>
      <c r="S59" s="2" t="inlineStr">
        <is>
          <t>Average</t>
        </is>
      </c>
      <c r="T59" s="2" t="inlineStr">
        <is>
          <t>Average</t>
        </is>
      </c>
      <c r="U59" s="2" t="inlineStr">
        <is>
          <t>Average</t>
        </is>
      </c>
      <c r="V59" s="2" t="inlineStr">
        <is>
          <t>Average</t>
        </is>
      </c>
      <c r="W59" s="2" t="inlineStr">
        <is>
          <t>Average</t>
        </is>
      </c>
      <c r="X59" s="2" t="inlineStr">
        <is>
          <t>Average</t>
        </is>
      </c>
    </row>
    <row r="60" ht="80.5" customHeight="1">
      <c r="A60" s="131" t="inlineStr">
        <is>
          <t xml:space="preserve">8. SOCIOEMOTIONAL SKILLS
Perseverance </t>
        </is>
      </c>
      <c r="B60" s="4" t="inlineStr">
        <is>
          <t xml:space="preserve">8.1 The teacher acknowledges students’ efforts </t>
        </is>
      </c>
      <c r="C60" s="31">
        <f>IF(SUM(E60:X60)=0,"",AVERAGE(E60:X60))</f>
        <v/>
      </c>
      <c r="E60" s="31">
        <f t="array" ref="E60">_xlfn.XLOOKUP(E$10&amp;D$2,Summary!B:B&amp;Summary!A:A,Summary!BA:BA,"Not Found")</f>
        <v/>
      </c>
      <c r="F60" s="31">
        <f t="array" ref="F60">_xlfn.XLOOKUP(F$10&amp;D$2,Summary!B:B&amp;Summary!A:A,Summary!BA:BA,"Not Found")</f>
        <v/>
      </c>
      <c r="G60" s="43">
        <f t="array" ref="G60">_xlfn.XLOOKUP(G$10&amp;D$2,Summary!B:B&amp;Summary!A:A,Summary!BA:BA,"Not Found")</f>
        <v/>
      </c>
      <c r="H60" s="43">
        <f t="array" ref="H60">_xlfn.XLOOKUP(H$10&amp;D$2,Summary!B:B&amp;Summary!A:A,Summary!BA:BA,"Not Found")</f>
        <v/>
      </c>
      <c r="I60" s="43">
        <f t="array" ref="I60">_xlfn.XLOOKUP(I$10&amp;D$2,Summary!B:B&amp;Summary!A:A,Summary!BA:BA,"Not Found")</f>
        <v/>
      </c>
      <c r="J60" s="43">
        <f t="array" ref="J60">_xlfn.XLOOKUP(J$10&amp;D$2,Summary!B:B&amp;Summary!A:A,Summary!BA:BA,"Not Found")</f>
        <v/>
      </c>
      <c r="K60" s="43">
        <f t="array" ref="K60">_xlfn.XLOOKUP(K$10&amp;D$2,Summary!B:B&amp;Summary!A:A,Summary!BA:BA,"Not Found")</f>
        <v/>
      </c>
      <c r="L60" s="43">
        <f t="array" ref="L60">_xlfn.XLOOKUP(L$10&amp;D$2,Summary!B:B&amp;Summary!A:A,Summary!BA:BA,"Not Found")</f>
        <v/>
      </c>
      <c r="M60" s="43">
        <f t="array" ref="M60">_xlfn.XLOOKUP(M$10&amp;D$2,Summary!B:B&amp;Summary!A:A,Summary!BA:BA,"Not Found")</f>
        <v/>
      </c>
      <c r="N60" s="43">
        <f t="array" ref="N60">_xlfn.XLOOKUP(N$10&amp;D$2,Summary!B:B&amp;Summary!A:A,Summary!BA:BA,"Not Found")</f>
        <v/>
      </c>
      <c r="O60" s="43">
        <f t="array" ref="O60">_xlfn.XLOOKUP(O$10&amp;D$2,Summary!B:B&amp;Summary!A:A,Summary!BA:BA,"Not Found")</f>
        <v/>
      </c>
      <c r="P60" s="43">
        <f t="array" ref="P60">_xlfn.XLOOKUP(P$10&amp;D$2,Summary!B:B&amp;Summary!A:A,Summary!BA:BA,"Not Found")</f>
        <v/>
      </c>
      <c r="Q60" s="43">
        <f t="array" ref="Q60">_xlfn.XLOOKUP(O$10&amp;D$2,Summary!B:B&amp;Summary!A:A,Summary!BA:BA,"Not Found")</f>
        <v/>
      </c>
      <c r="R60" s="43">
        <f t="array" ref="R60">_xlfn.XLOOKUP(R$10&amp;D$2,Summary!B:B&amp;Summary!A:A,Summary!BA:BA,"Not Found")</f>
        <v/>
      </c>
      <c r="S60" s="43">
        <f t="array" ref="S60">_xlfn.XLOOKUP(S$10&amp;D$2,Summary!B:B&amp;Summary!A:A,Summary!BA:BA,"Not Found")</f>
        <v/>
      </c>
      <c r="T60" s="43">
        <f t="array" ref="T60">_xlfn.XLOOKUP(T$10&amp;D$2,Summary!B:B&amp;Summary!A:A,Summary!BA:BA,"Not Found")</f>
        <v/>
      </c>
      <c r="U60" s="43">
        <f t="array" ref="U60">_xlfn.XLOOKUP(U$10&amp;D$2,Summary!B:B&amp;Summary!A:A,Summary!BA:BA,"Not Found")</f>
        <v/>
      </c>
      <c r="V60" s="43">
        <f t="array" ref="V60">_xlfn.XLOOKUP(V$10&amp;D$2,Summary!B:B&amp;Summary!A:A,Summary!BA:BA,"Not Found")</f>
        <v/>
      </c>
      <c r="W60" s="43">
        <f t="array" ref="W60">_xlfn.XLOOKUP(W$10&amp;D$2,Summary!B:B&amp;Summary!A:A,Summary!BA:BA,"Not Found")</f>
        <v/>
      </c>
      <c r="X60" s="43">
        <f t="array" ref="X60">_xlfn.XLOOKUP(X$10&amp;D$2,Summary!B:B&amp;Summary!A:A,Summary!BA:BA,"Not Found")</f>
        <v/>
      </c>
    </row>
    <row r="61" ht="80.5" customHeight="1">
      <c r="A61" s="199" t="n"/>
      <c r="B61" s="4" t="inlineStr">
        <is>
          <t xml:space="preserve">8.2 The teacher has a positive attitude towards students’ challenges </t>
        </is>
      </c>
      <c r="C61" s="31">
        <f>IF(SUM(E61:X61)=0,"",AVERAGE(E61:X61))</f>
        <v/>
      </c>
      <c r="E61" s="31">
        <f t="array" ref="E61">_xlfn.XLOOKUP(E$10&amp;D$2,Summary!B:B&amp;Summary!A:A,Summary!BB:BB,"Not Found")</f>
        <v/>
      </c>
      <c r="F61" s="31">
        <f t="array" ref="F61">_xlfn.XLOOKUP(F$10&amp;D$2,Summary!B:B&amp;Summary!A:A,Summary!BB:BB,"Not Found")</f>
        <v/>
      </c>
      <c r="G61" s="43">
        <f t="array" ref="G61">_xlfn.XLOOKUP(G$10&amp;D$2,Summary!B:B&amp;Summary!A:A,Summary!BB:BB,"Not Found")</f>
        <v/>
      </c>
      <c r="H61" s="43">
        <f t="array" ref="H61">_xlfn.XLOOKUP(H$10&amp;D$2,Summary!B:B&amp;Summary!A:A,Summary!BB:BB,"Not Found")</f>
        <v/>
      </c>
      <c r="I61" s="43">
        <f t="array" ref="I61">_xlfn.XLOOKUP(I$10&amp;D$2,Summary!B:B&amp;Summary!A:A,Summary!BB:BB,"Not Found")</f>
        <v/>
      </c>
      <c r="J61" s="43">
        <f t="array" ref="J61">_xlfn.XLOOKUP(J$10&amp;D$2,Summary!B:B&amp;Summary!A:A,Summary!BB:BB,"Not Found")</f>
        <v/>
      </c>
      <c r="K61" s="43">
        <f t="array" ref="K61">_xlfn.XLOOKUP(K$10&amp;D$2,Summary!B:B&amp;Summary!A:A,Summary!BB:BB,"Not Found")</f>
        <v/>
      </c>
      <c r="L61" s="43">
        <f t="array" ref="L61">_xlfn.XLOOKUP(L$10&amp;D$2,Summary!B:B&amp;Summary!A:A,Summary!BB:BB,"Not Found")</f>
        <v/>
      </c>
      <c r="M61" s="43">
        <f t="array" ref="M61">_xlfn.XLOOKUP(M$10&amp;D$2,Summary!B:B&amp;Summary!A:A,Summary!BB:BB,"Not Found")</f>
        <v/>
      </c>
      <c r="N61" s="43">
        <f t="array" ref="N61">_xlfn.XLOOKUP(N$10&amp;D$2,Summary!B:B&amp;Summary!A:A,Summary!BB:BB,"Not Found")</f>
        <v/>
      </c>
      <c r="O61" s="43">
        <f t="array" ref="O61">_xlfn.XLOOKUP(O$10&amp;D$2,Summary!B:B&amp;Summary!A:A,Summary!BB:BB,"Not Found")</f>
        <v/>
      </c>
      <c r="P61" s="43">
        <f t="array" ref="P61">_xlfn.XLOOKUP(P$10&amp;D$2,Summary!B:B&amp;Summary!A:A,Summary!BB:BB,"Not Found")</f>
        <v/>
      </c>
      <c r="Q61" s="43">
        <f t="array" ref="Q61">_xlfn.XLOOKUP(O$10&amp;D$2,Summary!B:B&amp;Summary!A:A,Summary!BB:BB,"Not Found")</f>
        <v/>
      </c>
      <c r="R61" s="43">
        <f t="array" ref="R61">_xlfn.XLOOKUP(R$10&amp;D$2,Summary!B:B&amp;Summary!A:A,Summary!BB:BB,"Not Found")</f>
        <v/>
      </c>
      <c r="S61" s="43">
        <f t="array" ref="S61">_xlfn.XLOOKUP(S$10&amp;D$2,Summary!B:B&amp;Summary!A:A,Summary!BB:BB,"Not Found")</f>
        <v/>
      </c>
      <c r="T61" s="43">
        <f t="array" ref="T61">_xlfn.XLOOKUP(T$10&amp;D$2,Summary!B:B&amp;Summary!A:A,Summary!BB:BB,"Not Found")</f>
        <v/>
      </c>
      <c r="U61" s="43">
        <f t="array" ref="U61">_xlfn.XLOOKUP(U$10&amp;D$2,Summary!B:B&amp;Summary!A:A,Summary!BB:BB,"Not Found")</f>
        <v/>
      </c>
      <c r="V61" s="43">
        <f t="array" ref="V61">_xlfn.XLOOKUP(V$10&amp;D$2,Summary!B:B&amp;Summary!A:A,Summary!BB:BB,"Not Found")</f>
        <v/>
      </c>
      <c r="W61" s="43">
        <f t="array" ref="W61">_xlfn.XLOOKUP(W$10&amp;D$2,Summary!B:B&amp;Summary!A:A,Summary!BB:BB,"Not Found")</f>
        <v/>
      </c>
      <c r="X61" s="43">
        <f t="array" ref="X61">_xlfn.XLOOKUP(X$10&amp;D$2,Summary!B:B&amp;Summary!A:A,Summary!BB:BB,"Not Found")</f>
        <v/>
      </c>
    </row>
    <row r="62" ht="55" customHeight="1">
      <c r="A62" s="199" t="n"/>
      <c r="B62" s="4" t="inlineStr">
        <is>
          <t>8.3 The teacher encourages goal setting</t>
        </is>
      </c>
      <c r="C62" s="31">
        <f>IF(SUM(E62:X62)=0,"",AVERAGE(E62:X62))</f>
        <v/>
      </c>
      <c r="E62" s="31">
        <f t="array" ref="E62">_xlfn.XLOOKUP(E$10&amp;D$2,Summary!B:B&amp;Summary!A:A,Summary!BC:BC,"Not Found")</f>
        <v/>
      </c>
      <c r="F62" s="31">
        <f t="array" ref="F62">_xlfn.XLOOKUP(F$10&amp;D$2,Summary!B:B&amp;Summary!A:A,Summary!BC:BC,"Not Found")</f>
        <v/>
      </c>
      <c r="G62" s="43">
        <f t="array" ref="G62">_xlfn.XLOOKUP(G$10&amp;D$2,Summary!B:B&amp;Summary!A:A,Summary!BC:BC,"Not Found")</f>
        <v/>
      </c>
      <c r="H62" s="43">
        <f t="array" ref="H62">_xlfn.XLOOKUP(H$10&amp;D$2,Summary!B:B&amp;Summary!A:A,Summary!BC:BC,"Not Found")</f>
        <v/>
      </c>
      <c r="I62" s="43">
        <f t="array" ref="I62">_xlfn.XLOOKUP(I$10&amp;D$2,Summary!B:B&amp;Summary!A:A,Summary!BC:BC,"Not Found")</f>
        <v/>
      </c>
      <c r="J62" s="43">
        <f t="array" ref="J62">_xlfn.XLOOKUP(J$10&amp;D$2,Summary!B:B&amp;Summary!A:A,Summary!BC:BC,"Not Found")</f>
        <v/>
      </c>
      <c r="K62" s="43">
        <f t="array" ref="K62">_xlfn.XLOOKUP(K$10&amp;D$2,Summary!B:B&amp;Summary!A:A,Summary!BC:BC,"Not Found")</f>
        <v/>
      </c>
      <c r="L62" s="43">
        <f t="array" ref="L62">_xlfn.XLOOKUP(L$10&amp;D$2,Summary!B:B&amp;Summary!A:A,Summary!BC:BC,"Not Found")</f>
        <v/>
      </c>
      <c r="M62" s="43">
        <f t="array" ref="M62">_xlfn.XLOOKUP(M$10&amp;D$2,Summary!B:B&amp;Summary!A:A,Summary!BC:BC,"Not Found")</f>
        <v/>
      </c>
      <c r="N62" s="43">
        <f t="array" ref="N62">_xlfn.XLOOKUP(N$10&amp;D$2,Summary!B:B&amp;Summary!A:A,Summary!BC:BC,"Not Found")</f>
        <v/>
      </c>
      <c r="O62" s="43">
        <f t="array" ref="O62">_xlfn.XLOOKUP(O$10&amp;D$2,Summary!B:B&amp;Summary!A:A,Summary!BC:BC,"Not Found")</f>
        <v/>
      </c>
      <c r="P62" s="43">
        <f t="array" ref="P62">_xlfn.XLOOKUP(P$10&amp;D$2,Summary!B:B&amp;Summary!A:A,Summary!BC:BC,"Not Found")</f>
        <v/>
      </c>
      <c r="Q62" s="43">
        <f t="array" ref="Q62">_xlfn.XLOOKUP(O$10&amp;D$2,Summary!B:B&amp;Summary!A:A,Summary!BC:BC,"Not Found")</f>
        <v/>
      </c>
      <c r="R62" s="43">
        <f t="array" ref="R62">_xlfn.XLOOKUP(R$10&amp;D$2,Summary!B:B&amp;Summary!A:A,Summary!BC:BC,"Not Found")</f>
        <v/>
      </c>
      <c r="S62" s="43">
        <f t="array" ref="S62">_xlfn.XLOOKUP(S$10&amp;D$2,Summary!B:B&amp;Summary!A:A,Summary!BC:BC,"Not Found")</f>
        <v/>
      </c>
      <c r="T62" s="43">
        <f t="array" ref="T62">_xlfn.XLOOKUP(T$10&amp;D$2,Summary!B:B&amp;Summary!A:A,Summary!BC:BC,"Not Found")</f>
        <v/>
      </c>
      <c r="U62" s="43">
        <f t="array" ref="U62">_xlfn.XLOOKUP(U$10&amp;D$2,Summary!B:B&amp;Summary!A:A,Summary!BC:BC,"Not Found")</f>
        <v/>
      </c>
      <c r="V62" s="43">
        <f t="array" ref="V62">_xlfn.XLOOKUP(V$10&amp;D$2,Summary!B:B&amp;Summary!A:A,Summary!BC:BC,"Not Found")</f>
        <v/>
      </c>
      <c r="W62" s="43">
        <f t="array" ref="W62">_xlfn.XLOOKUP(W$10&amp;D$2,Summary!B:B&amp;Summary!A:A,Summary!BC:BC,"Not Found")</f>
        <v/>
      </c>
      <c r="X62" s="43">
        <f t="array" ref="X62">_xlfn.XLOOKUP(X$10&amp;D$2,Summary!B:B&amp;Summary!A:A,Summary!BC:BC,"Not Found")</f>
        <v/>
      </c>
    </row>
    <row r="63" ht="22" customHeight="1">
      <c r="A63" s="9" t="n"/>
      <c r="B63" s="34" t="n"/>
      <c r="C63" s="31">
        <f>IF(SUM(C60:C62)=0,"",AVERAGE(C60:C62))</f>
        <v/>
      </c>
      <c r="E63" s="31">
        <f t="array" ref="E63">_xlfn.XLOOKUP(E$10&amp;D$2,Summary!B:B&amp;Summary!A:A,Summary!BD:BD,"Not Found")</f>
        <v/>
      </c>
      <c r="F63" s="31">
        <f t="array" ref="F63">_xlfn.XLOOKUP(F$10&amp;D$2,Summary!B:B&amp;Summary!A:A,Summary!BD:BD,"Not Found")</f>
        <v/>
      </c>
      <c r="G63" s="31">
        <f t="array" ref="G63">_xlfn.XLOOKUP(G$10&amp;D$2,Summary!B:B&amp;Summary!A:A,Summary!BD:BD,"Not Found")</f>
        <v/>
      </c>
      <c r="H63" s="31">
        <f t="array" ref="H63">_xlfn.XLOOKUP(H$10&amp;D$2,Summary!B:B&amp;Summary!A:A,Summary!BD:BD,"Not Found")</f>
        <v/>
      </c>
      <c r="I63" s="31">
        <f t="array" ref="I63">_xlfn.XLOOKUP(I$10&amp;D$2,Summary!B:B&amp;Summary!A:A,Summary!BD:BD,"Not Found")</f>
        <v/>
      </c>
      <c r="J63" s="31">
        <f t="array" ref="J63">_xlfn.XLOOKUP(J$10&amp;D$2,Summary!B:B&amp;Summary!A:A,Summary!BD:BD,"Not Found")</f>
        <v/>
      </c>
      <c r="K63" s="31">
        <f t="array" ref="K63">_xlfn.XLOOKUP(K$10&amp;D$2,Summary!B:B&amp;Summary!A:A,Summary!BD:BD,"Not Found")</f>
        <v/>
      </c>
      <c r="L63" s="31">
        <f t="array" ref="L63">_xlfn.XLOOKUP(L$10&amp;D$2,Summary!B:B&amp;Summary!A:A,Summary!BD:BD,"Not Found")</f>
        <v/>
      </c>
      <c r="M63" s="31">
        <f t="array" ref="M63">_xlfn.XLOOKUP(M$10&amp;D$2,Summary!B:B&amp;Summary!A:A,Summary!BD:BD,"Not Found")</f>
        <v/>
      </c>
      <c r="N63" s="31">
        <f t="array" ref="N63">_xlfn.XLOOKUP(N$10&amp;D$2,Summary!B:B&amp;Summary!A:A,Summary!BD:BD,"Not Found")</f>
        <v/>
      </c>
      <c r="O63" s="31">
        <f t="array" ref="O63">_xlfn.XLOOKUP(O$10&amp;D$2,Summary!B:B&amp;Summary!A:A,Summary!BD:BD,"Not Found")</f>
        <v/>
      </c>
      <c r="P63" s="31">
        <f t="array" ref="P63">_xlfn.XLOOKUP(P$10&amp;D$2,Summary!B:B&amp;Summary!A:A,Summary!BD:BD,"Not Found")</f>
        <v/>
      </c>
      <c r="Q63" s="31">
        <f t="array" ref="Q63">_xlfn.XLOOKUP(O$10&amp;D$2,Summary!B:B&amp;Summary!A:A,Summary!BD:BD,"Not Found")</f>
        <v/>
      </c>
      <c r="R63" s="31">
        <f t="array" ref="R63">_xlfn.XLOOKUP(R$10&amp;D$2,Summary!B:B&amp;Summary!A:A,Summary!BD:BD,"Not Found")</f>
        <v/>
      </c>
      <c r="S63" s="31">
        <f t="array" ref="S63">_xlfn.XLOOKUP(S$10&amp;D$2,Summary!B:B&amp;Summary!A:A,Summary!BD:BD,"Not Found")</f>
        <v/>
      </c>
      <c r="T63" s="31">
        <f t="array" ref="T63">_xlfn.XLOOKUP(T$10&amp;D$2,Summary!B:B&amp;Summary!A:A,Summary!BD:BD,"Not Found")</f>
        <v/>
      </c>
      <c r="U63" s="31">
        <f t="array" ref="U63">_xlfn.XLOOKUP(U$10&amp;D$2,Summary!B:B&amp;Summary!A:A,Summary!BD:BD,"Not Found")</f>
        <v/>
      </c>
      <c r="V63" s="31">
        <f t="array" ref="V63">_xlfn.XLOOKUP(V$10&amp;D$2,Summary!B:B&amp;Summary!A:A,Summary!BD:BD,"Not Found")</f>
        <v/>
      </c>
      <c r="W63" s="31">
        <f t="array" ref="W63">_xlfn.XLOOKUP(W$10&amp;D$2,Summary!B:B&amp;Summary!A:A,Summary!BD:BD,"Not Found")</f>
        <v/>
      </c>
      <c r="X63" s="31">
        <f t="array" ref="X63">_xlfn.XLOOKUP(X$10&amp;D$2,Summary!B:B&amp;Summary!A:A,Summary!BD:BD,"Not Found")</f>
        <v/>
      </c>
    </row>
    <row r="64" ht="22" customHeight="1">
      <c r="A64" s="9" t="n"/>
      <c r="B64" s="35" t="n"/>
      <c r="C64" s="46">
        <f>IF(C63="","",IF(C63&gt;=5.5,"Outstanding",IF(AND(C63&lt;5.5,C63&gt;=4.5),"Very Good",IF(AND(C63&lt;4.5,C63&gt;=3.5),"Good",IF(AND(C63&lt;3.5,C63&gt;=2.5),"Acceptable",IF(AND(C63&lt;2.5,C63&gt;=1.5),"Weak",IF(AND(C63&lt;1.5),"Very Weak")))))))</f>
        <v/>
      </c>
      <c r="E64" s="31">
        <f t="array" ref="E64">_xlfn.XLOOKUP(E$10&amp;D$2,Summary!B:B&amp;Summary!A:A,Summary!BE:BE,"Not Found")</f>
        <v/>
      </c>
      <c r="F64" s="31">
        <f t="array" ref="F64">_xlfn.XLOOKUP(F$10&amp;D$2,Summary!B:B&amp;Summary!A:A,Summary!BE:BE,"Not Found")</f>
        <v/>
      </c>
      <c r="G64" s="46">
        <f t="array" ref="G64">_xlfn.XLOOKUP(G$10&amp;D$2,Summary!B:B&amp;Summary!A:A,Summary!BE:BE,"Not Found")</f>
        <v/>
      </c>
      <c r="H64" s="46">
        <f t="array" ref="H64">_xlfn.XLOOKUP(H$10&amp;D$2,Summary!B:B&amp;Summary!A:A,Summary!BE:BE,"Not Found")</f>
        <v/>
      </c>
      <c r="I64" s="46">
        <f t="array" ref="I64">_xlfn.XLOOKUP(I$10&amp;D$2,Summary!B:B&amp;Summary!A:A,Summary!BE:BE,"Not Found")</f>
        <v/>
      </c>
      <c r="J64" s="46">
        <f t="array" ref="J64">_xlfn.XLOOKUP(J$10&amp;D$2,Summary!B:B&amp;Summary!A:A,Summary!BE:BE,"Not Found")</f>
        <v/>
      </c>
      <c r="K64" s="46">
        <f t="array" ref="K64">_xlfn.XLOOKUP(K$10&amp;D$2,Summary!B:B&amp;Summary!A:A,Summary!BE:BE,"Not Found")</f>
        <v/>
      </c>
      <c r="L64" s="46">
        <f t="array" ref="L64">_xlfn.XLOOKUP(L$10&amp;D$2,Summary!B:B&amp;Summary!A:A,Summary!BE:BE,"Not Found")</f>
        <v/>
      </c>
      <c r="M64" s="46">
        <f t="array" ref="M64">_xlfn.XLOOKUP(M$10&amp;D$2,Summary!B:B&amp;Summary!A:A,Summary!BE:BE,"Not Found")</f>
        <v/>
      </c>
      <c r="N64" s="46">
        <f t="array" ref="N64">_xlfn.XLOOKUP(N$10&amp;D$2,Summary!B:B&amp;Summary!A:A,Summary!BE:BE,"Not Found")</f>
        <v/>
      </c>
      <c r="O64" s="46">
        <f t="array" ref="O64">_xlfn.XLOOKUP(O$10&amp;D$2,Summary!B:B&amp;Summary!A:A,Summary!BE:BE,"Not Found")</f>
        <v/>
      </c>
      <c r="P64" s="46">
        <f t="array" ref="P64">_xlfn.XLOOKUP(P$10&amp;D$2,Summary!B:B&amp;Summary!A:A,Summary!BE:BE,"Not Found")</f>
        <v/>
      </c>
      <c r="Q64" s="46">
        <f t="array" ref="Q64">_xlfn.XLOOKUP(O$10&amp;D$2,Summary!B:B&amp;Summary!A:A,Summary!BE:BE,"Not Found")</f>
        <v/>
      </c>
      <c r="R64" s="46">
        <f t="array" ref="R64">_xlfn.XLOOKUP(R$10&amp;D$2,Summary!B:B&amp;Summary!A:A,Summary!BE:BE,"Not Found")</f>
        <v/>
      </c>
      <c r="S64" s="46">
        <f t="array" ref="S64">_xlfn.XLOOKUP(S$10&amp;D$2,Summary!B:B&amp;Summary!A:A,Summary!BE:BE,"Not Found")</f>
        <v/>
      </c>
      <c r="T64" s="46">
        <f t="array" ref="T64">_xlfn.XLOOKUP(T$10&amp;D$2,Summary!B:B&amp;Summary!A:A,Summary!BE:BE,"Not Found")</f>
        <v/>
      </c>
      <c r="U64" s="46">
        <f t="array" ref="U64">_xlfn.XLOOKUP(U$10&amp;D$2,Summary!B:B&amp;Summary!A:A,Summary!BE:BE,"Not Found")</f>
        <v/>
      </c>
      <c r="V64" s="46">
        <f t="array" ref="V64">_xlfn.XLOOKUP(V$10&amp;D$2,Summary!B:B&amp;Summary!A:A,Summary!BE:BE,"Not Found")</f>
        <v/>
      </c>
      <c r="W64" s="46">
        <f t="array" ref="W64">_xlfn.XLOOKUP(W$10&amp;D$2,Summary!B:B&amp;Summary!A:A,Summary!BE:BE,"Not Found")</f>
        <v/>
      </c>
      <c r="X64" s="46">
        <f t="array" ref="X64">_xlfn.XLOOKUP(X$10&amp;D$2,Summary!B:B&amp;Summary!A:A,Summary!BE:BE,"Not Found")</f>
        <v/>
      </c>
    </row>
    <row r="65" ht="22" customHeight="1"/>
    <row r="66" ht="22" customHeight="1">
      <c r="A66" s="1" t="inlineStr">
        <is>
          <t>Domain</t>
        </is>
      </c>
      <c r="B66" s="42" t="inlineStr">
        <is>
          <t>Elements</t>
        </is>
      </c>
      <c r="C66" s="2" t="inlineStr">
        <is>
          <t>Average</t>
        </is>
      </c>
      <c r="E66" s="2" t="inlineStr">
        <is>
          <t>Average</t>
        </is>
      </c>
      <c r="F66" s="2" t="inlineStr">
        <is>
          <t>Average</t>
        </is>
      </c>
      <c r="G66" s="2" t="inlineStr">
        <is>
          <t>Average</t>
        </is>
      </c>
      <c r="H66" s="2" t="inlineStr">
        <is>
          <t>Average</t>
        </is>
      </c>
      <c r="I66" s="2" t="inlineStr">
        <is>
          <t>Average</t>
        </is>
      </c>
      <c r="J66" s="2" t="inlineStr">
        <is>
          <t>Average</t>
        </is>
      </c>
      <c r="K66" s="2" t="inlineStr">
        <is>
          <t>Average</t>
        </is>
      </c>
      <c r="L66" s="2" t="inlineStr">
        <is>
          <t>Average</t>
        </is>
      </c>
      <c r="M66" s="2" t="inlineStr">
        <is>
          <t>Average</t>
        </is>
      </c>
      <c r="N66" s="2" t="inlineStr">
        <is>
          <t>Average</t>
        </is>
      </c>
      <c r="O66" s="2" t="inlineStr">
        <is>
          <t>Average</t>
        </is>
      </c>
      <c r="P66" s="2" t="inlineStr">
        <is>
          <t>Average</t>
        </is>
      </c>
      <c r="Q66" s="2" t="inlineStr">
        <is>
          <t>Average</t>
        </is>
      </c>
      <c r="R66" s="2" t="inlineStr">
        <is>
          <t>Average</t>
        </is>
      </c>
      <c r="S66" s="2" t="inlineStr">
        <is>
          <t>Average</t>
        </is>
      </c>
      <c r="T66" s="2" t="inlineStr">
        <is>
          <t>Average</t>
        </is>
      </c>
      <c r="U66" s="2" t="inlineStr">
        <is>
          <t>Average</t>
        </is>
      </c>
      <c r="V66" s="2" t="inlineStr">
        <is>
          <t>Average</t>
        </is>
      </c>
      <c r="W66" s="2" t="inlineStr">
        <is>
          <t>Average</t>
        </is>
      </c>
      <c r="X66" s="2" t="inlineStr">
        <is>
          <t>Average</t>
        </is>
      </c>
    </row>
    <row r="67" ht="130.5" customHeight="1">
      <c r="A67" s="200" t="inlineStr">
        <is>
          <t xml:space="preserve">9. SOCIOEMOTIONAL SKILLS
 Social And Collaborative Skills </t>
        </is>
      </c>
      <c r="B67" s="4" t="inlineStr">
        <is>
          <t xml:space="preserve">9.1 The teacher promotes students’ collaboration through peer interaction </t>
        </is>
      </c>
      <c r="C67" s="31">
        <f>IF(SUM(E67:X67)=0,"",AVERAGE(E67:X67))</f>
        <v/>
      </c>
      <c r="E67" s="31">
        <f t="array" ref="E67">_xlfn.XLOOKUP(E$10&amp;D$2,Summary!B:B&amp;Summary!A:A,Summary!BH:BH,"Not Found")</f>
        <v/>
      </c>
      <c r="F67" s="31">
        <f t="array" ref="F67">_xlfn.XLOOKUP(F$10&amp;D$2,Summary!B:B&amp;Summary!A:A,Summary!BH:BH,"Not Found")</f>
        <v/>
      </c>
      <c r="G67" s="31">
        <f t="array" ref="G67">_xlfn.XLOOKUP(G$10&amp;D$2,Summary!B:B&amp;Summary!A:A,Summary!BH:BH,"Not Found")</f>
        <v/>
      </c>
      <c r="H67" s="31">
        <f t="array" ref="H67">_xlfn.XLOOKUP(H$10&amp;D$2,Summary!B:B&amp;Summary!A:A,Summary!BH:BH,"Not Found")</f>
        <v/>
      </c>
      <c r="I67" s="31">
        <f t="array" ref="I67">_xlfn.XLOOKUP(I$10&amp;D$2,Summary!B:B&amp;Summary!A:A,Summary!BH:BH,"Not Found")</f>
        <v/>
      </c>
      <c r="J67" s="31">
        <f t="array" ref="J67">_xlfn.XLOOKUP(J$10&amp;D$2,Summary!B:B&amp;Summary!A:A,Summary!BH:BH,"Not Found")</f>
        <v/>
      </c>
      <c r="K67" s="31">
        <f t="array" ref="K67">_xlfn.XLOOKUP(K$10&amp;D$2,Summary!B:B&amp;Summary!A:A,Summary!BH:BH,"Not Found")</f>
        <v/>
      </c>
      <c r="L67" s="31">
        <f t="array" ref="L67">_xlfn.XLOOKUP(L$10&amp;D$2,Summary!B:B&amp;Summary!A:A,Summary!BH:BH,"Not Found")</f>
        <v/>
      </c>
      <c r="M67" s="31">
        <f t="array" ref="M67">_xlfn.XLOOKUP(M$10&amp;D$2,Summary!B:B&amp;Summary!A:A,Summary!BH:BH,"Not Found")</f>
        <v/>
      </c>
      <c r="N67" s="31">
        <f t="array" ref="N67">_xlfn.XLOOKUP(N$10&amp;D$2,Summary!B:B&amp;Summary!A:A,Summary!BH:BH,"Not Found")</f>
        <v/>
      </c>
      <c r="O67" s="31">
        <f t="array" ref="O67">_xlfn.XLOOKUP(O$10&amp;D$2,Summary!B:B&amp;Summary!A:A,Summary!BH:BH,"Not Found")</f>
        <v/>
      </c>
      <c r="P67" s="31">
        <f t="array" ref="P67">_xlfn.XLOOKUP(P$10&amp;D$2,Summary!B:B&amp;Summary!A:A,Summary!BH:BH,"Not Found")</f>
        <v/>
      </c>
      <c r="Q67" s="31">
        <f t="array" ref="Q67">_xlfn.XLOOKUP(O$10&amp;D$2,Summary!B:B&amp;Summary!A:A,Summary!BH:BH,"Not Found")</f>
        <v/>
      </c>
      <c r="R67" s="31">
        <f t="array" ref="R67">_xlfn.XLOOKUP(R$10&amp;D$2,Summary!B:B&amp;Summary!A:A,Summary!BH:BH,"Not Found")</f>
        <v/>
      </c>
      <c r="S67" s="31">
        <f t="array" ref="S67">_xlfn.XLOOKUP(S$10&amp;D$2,Summary!B:B&amp;Summary!A:A,Summary!BH:BH,"Not Found")</f>
        <v/>
      </c>
      <c r="T67" s="31">
        <f t="array" ref="T67">_xlfn.XLOOKUP(T$10&amp;D$2,Summary!B:B&amp;Summary!A:A,Summary!BH:BH,"Not Found")</f>
        <v/>
      </c>
      <c r="U67" s="31">
        <f t="array" ref="U67">_xlfn.XLOOKUP(U$10&amp;D$2,Summary!B:B&amp;Summary!A:A,Summary!BH:BH,"Not Found")</f>
        <v/>
      </c>
      <c r="V67" s="31">
        <f t="array" ref="V67">_xlfn.XLOOKUP(V$10&amp;D$2,Summary!B:B&amp;Summary!A:A,Summary!BH:BH,"Not Found")</f>
        <v/>
      </c>
      <c r="W67" s="31">
        <f t="array" ref="W67">_xlfn.XLOOKUP(W$10&amp;D$2,Summary!B:B&amp;Summary!A:A,Summary!BH:BH,"Not Found")</f>
        <v/>
      </c>
      <c r="X67" s="31">
        <f t="array" ref="X67">_xlfn.XLOOKUP(X$10&amp;D$2,Summary!B:B&amp;Summary!A:A,Summary!BH:BH,"Not Found")</f>
        <v/>
      </c>
    </row>
    <row r="68" ht="130.5" customHeight="1">
      <c r="A68" s="199" t="n"/>
      <c r="B68" s="4" t="inlineStr">
        <is>
          <t xml:space="preserve">9.2 The teacher promotes students’ interpersonal skills </t>
        </is>
      </c>
      <c r="C68" s="31">
        <f>IF(SUM(E68:X68)=0,"",AVERAGE(E68:X68))</f>
        <v/>
      </c>
      <c r="E68" s="31">
        <f t="array" ref="E68">_xlfn.XLOOKUP(E$10&amp;D$2,Summary!B:B&amp;Summary!A:A,Summary!BI:BI,"Not Found")</f>
        <v/>
      </c>
      <c r="F68" s="31">
        <f t="array" ref="F68">_xlfn.XLOOKUP(F$10&amp;D$2,Summary!B:B&amp;Summary!A:A,Summary!BI:BI,"Not Found")</f>
        <v/>
      </c>
      <c r="G68" s="31">
        <f t="array" ref="G68">_xlfn.XLOOKUP(G$10&amp;D$2,Summary!B:B&amp;Summary!A:A,Summary!BI:BI,"Not Found")</f>
        <v/>
      </c>
      <c r="H68" s="31">
        <f t="array" ref="H68">_xlfn.XLOOKUP(H$10&amp;D$2,Summary!B:B&amp;Summary!A:A,Summary!BI:BI,"Not Found")</f>
        <v/>
      </c>
      <c r="I68" s="31">
        <f t="array" ref="I68">_xlfn.XLOOKUP(I$10&amp;D$2,Summary!B:B&amp;Summary!A:A,Summary!BI:BI,"Not Found")</f>
        <v/>
      </c>
      <c r="J68" s="31">
        <f t="array" ref="J68">_xlfn.XLOOKUP(J$10&amp;D$2,Summary!B:B&amp;Summary!A:A,Summary!BI:BI,"Not Found")</f>
        <v/>
      </c>
      <c r="K68" s="31">
        <f t="array" ref="K68">_xlfn.XLOOKUP(K$10&amp;D$2,Summary!B:B&amp;Summary!A:A,Summary!BI:BI,"Not Found")</f>
        <v/>
      </c>
      <c r="L68" s="31">
        <f t="array" ref="L68">_xlfn.XLOOKUP(L$10&amp;D$2,Summary!B:B&amp;Summary!A:A,Summary!BI:BI,"Not Found")</f>
        <v/>
      </c>
      <c r="M68" s="31">
        <f t="array" ref="M68">_xlfn.XLOOKUP(M$10&amp;D$2,Summary!B:B&amp;Summary!A:A,Summary!BI:BI,"Not Found")</f>
        <v/>
      </c>
      <c r="N68" s="31">
        <f t="array" ref="N68">_xlfn.XLOOKUP(N$10&amp;D$2,Summary!B:B&amp;Summary!A:A,Summary!BI:BI,"Not Found")</f>
        <v/>
      </c>
      <c r="O68" s="31">
        <f t="array" ref="O68">_xlfn.XLOOKUP(O$10&amp;D$2,Summary!B:B&amp;Summary!A:A,Summary!BI:BI,"Not Found")</f>
        <v/>
      </c>
      <c r="P68" s="31">
        <f t="array" ref="P68">_xlfn.XLOOKUP(P$10&amp;D$2,Summary!B:B&amp;Summary!A:A,Summary!BI:BI,"Not Found")</f>
        <v/>
      </c>
      <c r="Q68" s="31">
        <f t="array" ref="Q68">_xlfn.XLOOKUP(O$10&amp;D$2,Summary!B:B&amp;Summary!A:A,Summary!BI:BI,"Not Found")</f>
        <v/>
      </c>
      <c r="R68" s="31">
        <f t="array" ref="R68">_xlfn.XLOOKUP(R$10&amp;D$2,Summary!B:B&amp;Summary!A:A,Summary!BI:BI,"Not Found")</f>
        <v/>
      </c>
      <c r="S68" s="31">
        <f t="array" ref="S68">_xlfn.XLOOKUP(S$10&amp;D$2,Summary!B:B&amp;Summary!A:A,Summary!BI:BI,"Not Found")</f>
        <v/>
      </c>
      <c r="T68" s="31">
        <f t="array" ref="T68">_xlfn.XLOOKUP(T$10&amp;D$2,Summary!B:B&amp;Summary!A:A,Summary!BI:BI,"Not Found")</f>
        <v/>
      </c>
      <c r="U68" s="31">
        <f t="array" ref="U68">_xlfn.XLOOKUP(U$10&amp;D$2,Summary!B:B&amp;Summary!A:A,Summary!BI:BI,"Not Found")</f>
        <v/>
      </c>
      <c r="V68" s="31">
        <f t="array" ref="V68">_xlfn.XLOOKUP(V$10&amp;D$2,Summary!B:B&amp;Summary!A:A,Summary!BI:BI,"Not Found")</f>
        <v/>
      </c>
      <c r="W68" s="31">
        <f t="array" ref="W68">_xlfn.XLOOKUP(W$10&amp;D$2,Summary!B:B&amp;Summary!A:A,Summary!BI:BI,"Not Found")</f>
        <v/>
      </c>
      <c r="X68" s="31">
        <f t="array" ref="X68">_xlfn.XLOOKUP(X$10&amp;D$2,Summary!B:B&amp;Summary!A:A,Summary!BI:BI,"Not Found")</f>
        <v/>
      </c>
    </row>
    <row r="69" ht="22" customHeight="1">
      <c r="A69" s="199" t="n"/>
      <c r="B69" s="34" t="n"/>
      <c r="C69" s="31">
        <f>IF(SUM(C67:C68)=0,"",AVERAGE(C67:C68))</f>
        <v/>
      </c>
      <c r="E69" s="31">
        <f t="array" ref="E69">_xlfn.XLOOKUP(E$10&amp;D$2,Summary!B:B&amp;Summary!A:A,Summary!BJ:BJ,"Not Found")</f>
        <v/>
      </c>
      <c r="F69" s="31">
        <f t="array" ref="F69">_xlfn.XLOOKUP(F$10&amp;D$2,Summary!B:B&amp;Summary!A:A,Summary!BJ:BJ,"Not Found")</f>
        <v/>
      </c>
      <c r="G69" s="31">
        <f t="array" ref="G69">_xlfn.XLOOKUP(G$10&amp;D$2,Summary!B:B&amp;Summary!A:A,Summary!BJ:BJ,"Not Found")</f>
        <v/>
      </c>
      <c r="H69" s="31">
        <f t="array" ref="H69">_xlfn.XLOOKUP(H$10&amp;D$2,Summary!B:B&amp;Summary!A:A,Summary!BJ:BJ,"Not Found")</f>
        <v/>
      </c>
      <c r="I69" s="31">
        <f t="array" ref="I69">_xlfn.XLOOKUP(I$10&amp;D$2,Summary!B:B&amp;Summary!A:A,Summary!BJ:BJ,"Not Found")</f>
        <v/>
      </c>
      <c r="J69" s="31">
        <f t="array" ref="J69">_xlfn.XLOOKUP(J$10&amp;D$2,Summary!B:B&amp;Summary!A:A,Summary!BJ:BJ,"Not Found")</f>
        <v/>
      </c>
      <c r="K69" s="31">
        <f t="array" ref="K69">_xlfn.XLOOKUP(K$10&amp;D$2,Summary!B:B&amp;Summary!A:A,Summary!BJ:BJ,"Not Found")</f>
        <v/>
      </c>
      <c r="L69" s="31">
        <f t="array" ref="L69">_xlfn.XLOOKUP(L$10&amp;D$2,Summary!B:B&amp;Summary!A:A,Summary!BJ:BJ,"Not Found")</f>
        <v/>
      </c>
      <c r="M69" s="31">
        <f t="array" ref="M69">_xlfn.XLOOKUP(M$10&amp;D$2,Summary!B:B&amp;Summary!A:A,Summary!BJ:BJ,"Not Found")</f>
        <v/>
      </c>
      <c r="N69" s="31">
        <f t="array" ref="N69">_xlfn.XLOOKUP(N$10&amp;D$2,Summary!B:B&amp;Summary!A:A,Summary!BJ:BJ,"Not Found")</f>
        <v/>
      </c>
      <c r="O69" s="31">
        <f t="array" ref="O69">_xlfn.XLOOKUP(O$10&amp;D$2,Summary!B:B&amp;Summary!A:A,Summary!BJ:BJ,"Not Found")</f>
        <v/>
      </c>
      <c r="P69" s="31">
        <f t="array" ref="P69">_xlfn.XLOOKUP(P$10&amp;D$2,Summary!B:B&amp;Summary!A:A,Summary!BJ:BJ,"Not Found")</f>
        <v/>
      </c>
      <c r="Q69" s="31">
        <f t="array" ref="Q69">_xlfn.XLOOKUP(O$10&amp;D$2,Summary!B:B&amp;Summary!A:A,Summary!BJ:BJ,"Not Found")</f>
        <v/>
      </c>
      <c r="R69" s="31">
        <f t="array" ref="R69">_xlfn.XLOOKUP(R$10&amp;D$2,Summary!B:B&amp;Summary!A:A,Summary!BJ:BJ,"Not Found")</f>
        <v/>
      </c>
      <c r="S69" s="31">
        <f t="array" ref="S69">_xlfn.XLOOKUP(S$10&amp;D$2,Summary!B:B&amp;Summary!A:A,Summary!BJ:BJ,"Not Found")</f>
        <v/>
      </c>
      <c r="T69" s="31">
        <f t="array" ref="T69">_xlfn.XLOOKUP(T$10&amp;D$2,Summary!B:B&amp;Summary!A:A,Summary!BJ:BJ,"Not Found")</f>
        <v/>
      </c>
      <c r="U69" s="31">
        <f t="array" ref="U69">_xlfn.XLOOKUP(U$10&amp;D$2,Summary!B:B&amp;Summary!A:A,Summary!BJ:BJ,"Not Found")</f>
        <v/>
      </c>
      <c r="V69" s="31">
        <f t="array" ref="V69">_xlfn.XLOOKUP(V$10&amp;D$2,Summary!B:B&amp;Summary!A:A,Summary!BJ:BJ,"Not Found")</f>
        <v/>
      </c>
      <c r="W69" s="31">
        <f t="array" ref="W69">_xlfn.XLOOKUP(W$10&amp;D$2,Summary!B:B&amp;Summary!A:A,Summary!BJ:BJ,"Not Found")</f>
        <v/>
      </c>
      <c r="X69" s="31">
        <f t="array" ref="X69">_xlfn.XLOOKUP(X$10&amp;D$2,Summary!B:B&amp;Summary!A:A,Summary!BJ:BJ,"Not Found")</f>
        <v/>
      </c>
    </row>
    <row r="70" ht="22" customHeight="1">
      <c r="A70" s="201" t="n"/>
      <c r="B70" s="35" t="n"/>
      <c r="C70" s="46">
        <f>IF(C69="","",IF(C69&gt;=5.5,"Outstanding",IF(AND(C69&lt;5.5,C69&gt;=4.5),"Very Good",IF(AND(C69&lt;4.5,C69&gt;=3.5),"Good",IF(AND(C69&lt;3.5,C69&gt;=2.5),"Acceptable",IF(AND(C69&lt;2.5,C69&gt;=1.5),"Weak",IF(AND(C69&lt;1.5),"Very Weak")))))))</f>
        <v/>
      </c>
      <c r="E70" s="31">
        <f t="array" ref="E70">_xlfn.XLOOKUP(E$10&amp;D$2,Summary!B:B&amp;Summary!A:A,Summary!BK:BK,"Not Found")</f>
        <v/>
      </c>
      <c r="F70" s="31">
        <f t="array" ref="F70">_xlfn.XLOOKUP(F$10&amp;D$2,Summary!B:B&amp;Summary!A:A,Summary!BK:BK,"Not Found")</f>
        <v/>
      </c>
      <c r="G70" s="46">
        <f t="array" ref="G70">_xlfn.XLOOKUP(G$10&amp;D$2,Summary!B:B&amp;Summary!A:A,Summary!BK:BK,"Not Found")</f>
        <v/>
      </c>
      <c r="H70" s="46">
        <f t="array" ref="H70">_xlfn.XLOOKUP(H$10&amp;D$2,Summary!B:B&amp;Summary!A:A,Summary!BK:BK,"Not Found")</f>
        <v/>
      </c>
      <c r="I70" s="46">
        <f t="array" ref="I70">_xlfn.XLOOKUP(I$10&amp;D$2,Summary!B:B&amp;Summary!A:A,Summary!BK:BK,"Not Found")</f>
        <v/>
      </c>
      <c r="J70" s="46">
        <f t="array" ref="J70">_xlfn.XLOOKUP(J$10&amp;D$2,Summary!B:B&amp;Summary!A:A,Summary!BK:BK,"Not Found")</f>
        <v/>
      </c>
      <c r="K70" s="46">
        <f t="array" ref="K70">_xlfn.XLOOKUP(K$10&amp;D$2,Summary!B:B&amp;Summary!A:A,Summary!BK:BK,"Not Found")</f>
        <v/>
      </c>
      <c r="L70" s="46">
        <f t="array" ref="L70">_xlfn.XLOOKUP(L$10&amp;D$2,Summary!B:B&amp;Summary!A:A,Summary!BK:BK,"Not Found")</f>
        <v/>
      </c>
      <c r="M70" s="46">
        <f t="array" ref="M70">_xlfn.XLOOKUP(M$10&amp;D$2,Summary!B:B&amp;Summary!A:A,Summary!BK:BK,"Not Found")</f>
        <v/>
      </c>
      <c r="N70" s="46">
        <f t="array" ref="N70">_xlfn.XLOOKUP(N$10&amp;D$2,Summary!B:B&amp;Summary!A:A,Summary!BK:BK,"Not Found")</f>
        <v/>
      </c>
      <c r="O70" s="46">
        <f t="array" ref="O70">_xlfn.XLOOKUP(O$10&amp;D$2,Summary!B:B&amp;Summary!A:A,Summary!BK:BK,"Not Found")</f>
        <v/>
      </c>
      <c r="P70" s="46">
        <f t="array" ref="P70">_xlfn.XLOOKUP(P$10&amp;D$2,Summary!B:B&amp;Summary!A:A,Summary!BK:BK,"Not Found")</f>
        <v/>
      </c>
      <c r="Q70" s="46">
        <f t="array" ref="Q70">_xlfn.XLOOKUP(O$10&amp;D$2,Summary!B:B&amp;Summary!A:A,Summary!BK:BK,"Not Found")</f>
        <v/>
      </c>
      <c r="R70" s="46">
        <f t="array" ref="R70">_xlfn.XLOOKUP(R$10&amp;D$2,Summary!B:B&amp;Summary!A:A,Summary!BK:BK,"Not Found")</f>
        <v/>
      </c>
      <c r="S70" s="46">
        <f t="array" ref="S70">_xlfn.XLOOKUP(S$10&amp;D$2,Summary!B:B&amp;Summary!A:A,Summary!BK:BK,"Not Found")</f>
        <v/>
      </c>
      <c r="T70" s="46">
        <f t="array" ref="T70">_xlfn.XLOOKUP(T$10&amp;D$2,Summary!B:B&amp;Summary!A:A,Summary!BK:BK,"Not Found")</f>
        <v/>
      </c>
      <c r="U70" s="46">
        <f t="array" ref="U70">_xlfn.XLOOKUP(U$10&amp;D$2,Summary!B:B&amp;Summary!A:A,Summary!BK:BK,"Not Found")</f>
        <v/>
      </c>
      <c r="V70" s="46">
        <f t="array" ref="V70">_xlfn.XLOOKUP(V$10&amp;D$2,Summary!B:B&amp;Summary!A:A,Summary!BK:BK,"Not Found")</f>
        <v/>
      </c>
      <c r="W70" s="46">
        <f t="array" ref="W70">_xlfn.XLOOKUP(W$10&amp;D$2,Summary!B:B&amp;Summary!A:A,Summary!BK:BK,"Not Found")</f>
        <v/>
      </c>
      <c r="X70" s="46">
        <f t="array" ref="X70">_xlfn.XLOOKUP(X$10&amp;D$2,Summary!B:B&amp;Summary!A:A,Summary!BK:BK,"Not Found")</f>
        <v/>
      </c>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0">
    <mergeCell ref="A48:A49"/>
    <mergeCell ref="A54:A55"/>
    <mergeCell ref="A60:A62"/>
    <mergeCell ref="A67:A70"/>
    <mergeCell ref="A1:D1"/>
    <mergeCell ref="A11:A15"/>
    <mergeCell ref="A20:A22"/>
    <mergeCell ref="A27:A30"/>
    <mergeCell ref="A35:A37"/>
    <mergeCell ref="A42:A43"/>
  </mergeCells>
  <conditionalFormatting sqref="A74">
    <cfRule type="cellIs" priority="2165" operator="equal" dxfId="12">
      <formula>5</formula>
    </cfRule>
  </conditionalFormatting>
  <conditionalFormatting sqref="A76">
    <cfRule type="cellIs" priority="2166" operator="equal" dxfId="14">
      <formula>3</formula>
    </cfRule>
  </conditionalFormatting>
  <conditionalFormatting sqref="B73:B78">
    <cfRule type="cellIs" priority="2147" operator="equal" dxfId="41">
      <formula>3</formula>
    </cfRule>
    <cfRule type="cellIs" priority="2154" operator="equal" dxfId="9">
      <formula>1</formula>
    </cfRule>
    <cfRule type="cellIs" priority="2148" operator="equal" dxfId="15">
      <formula>2</formula>
    </cfRule>
    <cfRule type="cellIs" priority="2149" operator="equal" dxfId="49">
      <formula>1</formula>
    </cfRule>
    <cfRule type="cellIs" priority="2145" operator="equal" dxfId="8">
      <formula>6</formula>
    </cfRule>
    <cfRule type="cellIs" priority="2144" operator="equal" dxfId="12">
      <formula>5</formula>
    </cfRule>
    <cfRule type="cellIs" priority="2143" operator="equal" dxfId="55">
      <formula>3</formula>
    </cfRule>
    <cfRule type="cellIs" priority="2146" operator="equal" dxfId="13">
      <formula>4</formula>
    </cfRule>
    <cfRule type="cellIs" priority="2150" operator="equal" dxfId="3">
      <formula>1</formula>
    </cfRule>
    <cfRule type="cellIs" priority="2151" operator="equal" dxfId="8">
      <formula>3</formula>
    </cfRule>
    <cfRule type="cellIs" priority="2153" operator="equal" dxfId="10">
      <formula>2</formula>
    </cfRule>
    <cfRule type="cellIs" priority="2164" operator="between" dxfId="3">
      <formula>0.001</formula>
      <formula>1.4999</formula>
    </cfRule>
    <cfRule type="cellIs" priority="2163" operator="between" dxfId="0">
      <formula>1.5</formula>
      <formula>2.4999</formula>
    </cfRule>
    <cfRule type="cellIs" priority="2162" operator="between" dxfId="1">
      <formula>2.5</formula>
      <formula>3.4999</formula>
    </cfRule>
    <cfRule type="cellIs" priority="2161" operator="equal" dxfId="41">
      <formula>1</formula>
    </cfRule>
    <cfRule type="cellIs" priority="2160" operator="equal" dxfId="12">
      <formula>2</formula>
    </cfRule>
    <cfRule type="cellIs" priority="2159" operator="equal" dxfId="32">
      <formula>3</formula>
    </cfRule>
    <cfRule type="cellIs" priority="2158" operator="equal" dxfId="33">
      <formula>3</formula>
    </cfRule>
    <cfRule type="cellIs" priority="2157" operator="between" dxfId="34">
      <formula>3.5</formula>
      <formula>4</formula>
    </cfRule>
    <cfRule type="cellIs" priority="2156" operator="equal" dxfId="35">
      <formula>0</formula>
    </cfRule>
    <cfRule type="cellIs" priority="2155" operator="equal" dxfId="46">
      <formula>1</formula>
    </cfRule>
  </conditionalFormatting>
  <conditionalFormatting sqref="C11:C16">
    <cfRule type="cellIs" priority="1830" operator="between" dxfId="14">
      <formula>2.5</formula>
      <formula>3.49999999999</formula>
    </cfRule>
    <cfRule type="cellIs" priority="1860" operator="equal" dxfId="10">
      <formula>2</formula>
    </cfRule>
    <cfRule type="cellIs" priority="1829" operator="between" dxfId="30">
      <formula>2.5</formula>
      <formula>3.49999999999</formula>
    </cfRule>
    <cfRule type="cellIs" priority="1831" operator="between" dxfId="8">
      <formula>5.5</formula>
      <formula>6</formula>
    </cfRule>
    <cfRule type="cellIs" priority="1832" operator="between" dxfId="12">
      <formula>4.5</formula>
      <formula>4.49999999999</formula>
    </cfRule>
    <cfRule type="cellIs" priority="1833" operator="between" dxfId="26">
      <formula>3.5</formula>
      <formula>4.499999999999</formula>
    </cfRule>
    <cfRule type="cellIs" priority="1834" operator="between" dxfId="14">
      <formula>2.5</formula>
      <formula>3.49999999999999</formula>
    </cfRule>
    <cfRule type="cellIs" priority="1835" operator="between" dxfId="15">
      <formula>1.5</formula>
      <formula>2.499999999999</formula>
    </cfRule>
    <cfRule type="cellIs" priority="1828" operator="between" dxfId="31">
      <formula>4.5</formula>
      <formula>5.4999999999</formula>
    </cfRule>
    <cfRule type="cellIs" priority="1843" operator="between" dxfId="8">
      <formula>2.5</formula>
      <formula>3</formula>
    </cfRule>
    <cfRule type="cellIs" priority="1871" operator="between" dxfId="3">
      <formula>0.001</formula>
      <formula>1.4999</formula>
    </cfRule>
    <cfRule type="cellIs" priority="1870" operator="between" dxfId="0">
      <formula>1.5</formula>
      <formula>2.4999</formula>
    </cfRule>
    <cfRule type="cellIs" priority="1869" operator="between" dxfId="1">
      <formula>2.5</formula>
      <formula>3.4999</formula>
    </cfRule>
    <cfRule type="cellIs" priority="1847" operator="between" dxfId="9">
      <formula>1</formula>
      <formula>1.49999999</formula>
    </cfRule>
    <cfRule type="cellIs" priority="1848" operator="between" dxfId="10">
      <formula>1.5</formula>
      <formula>2.49999999</formula>
    </cfRule>
    <cfRule type="cellIs" priority="1849" operator="between" dxfId="19">
      <formula>2.5</formula>
      <formula>3</formula>
    </cfRule>
    <cfRule type="cellIs" priority="1850" operator="between" dxfId="18">
      <formula>2.5</formula>
      <formula>3</formula>
    </cfRule>
    <cfRule type="cellIs" priority="1868" operator="equal" dxfId="41">
      <formula>1</formula>
    </cfRule>
    <cfRule type="cellIs" priority="1867" operator="equal" dxfId="12">
      <formula>2</formula>
    </cfRule>
    <cfRule type="cellIs" priority="1836" operator="between" dxfId="16">
      <formula>0.000001</formula>
      <formula>1.49999999999999</formula>
    </cfRule>
    <cfRule type="cellIs" priority="1865" operator="equal" dxfId="33">
      <formula>3</formula>
    </cfRule>
    <cfRule type="cellIs" priority="1864" operator="between" dxfId="34">
      <formula>3.5</formula>
      <formula>4</formula>
    </cfRule>
    <cfRule type="cellIs" priority="1863" operator="equal" dxfId="35">
      <formula>0</formula>
    </cfRule>
    <cfRule type="cellIs" priority="1862" operator="equal" dxfId="46">
      <formula>1</formula>
    </cfRule>
    <cfRule type="cellIs" priority="1861" operator="equal" dxfId="9">
      <formula>1</formula>
    </cfRule>
    <cfRule type="cellIs" priority="1859" operator="equal" dxfId="8">
      <formula>3</formula>
    </cfRule>
    <cfRule type="cellIs" priority="1866" operator="equal" dxfId="32">
      <formula>3</formula>
    </cfRule>
  </conditionalFormatting>
  <conditionalFormatting sqref="C17">
    <cfRule type="containsText" priority="1842" operator="containsText" dxfId="8" text="Outstanding">
      <formula>NOT(ISERROR(SEARCH("Outstanding",C17)))</formula>
    </cfRule>
    <cfRule type="containsText" priority="1857" operator="containsText" dxfId="1" text="Meets Expectations">
      <formula>NOT(ISERROR(SEARCH("Meets Expectations",C17)))</formula>
    </cfRule>
    <cfRule type="containsText" priority="1856" operator="containsText" dxfId="2" text="Exceeds Expectations">
      <formula>NOT(ISERROR(SEARCH("Exceeds Expectations",C17)))</formula>
    </cfRule>
    <cfRule type="containsText" priority="1855" operator="containsText" dxfId="3" text="Below Expectations">
      <formula>NOT(ISERROR(SEARCH("Below Expectations",C17)))</formula>
    </cfRule>
    <cfRule type="containsText" priority="1854" operator="containsText" dxfId="0" text="Partially evident">
      <formula>NOT(ISERROR(SEARCH("Partially evident",C17)))</formula>
    </cfRule>
    <cfRule type="beginsWith" priority="1853" operator="beginsWith" dxfId="1" text="Evident">
      <formula>LEFT(C17,LEN("Evident"))="Evident"</formula>
    </cfRule>
    <cfRule type="beginsWith" priority="1852" operator="beginsWith" dxfId="0" text="Not evident">
      <formula>LEFT(C17,LEN("Not evident"))="Not evident"</formula>
    </cfRule>
    <cfRule type="beginsWith" priority="1851" operator="beginsWith" dxfId="3" text="Not evident">
      <formula>LEFT(C17,LEN("Not evident"))="Not evident"</formula>
    </cfRule>
    <cfRule type="containsText" priority="1846" operator="containsText" dxfId="8" text="Fully Evident">
      <formula>NOT(ISERROR(SEARCH("Fully Evident",C17)))</formula>
    </cfRule>
    <cfRule type="containsText" priority="1845" operator="containsText" dxfId="9" text="Not Evident">
      <formula>NOT(ISERROR(SEARCH("Not Evident",C17)))</formula>
    </cfRule>
    <cfRule type="containsText" priority="1844" operator="containsText" dxfId="10" text="Partially Evident">
      <formula>NOT(ISERROR(SEARCH("Partially Evident",C17)))</formula>
    </cfRule>
    <cfRule type="containsText" priority="1837" operator="containsText" dxfId="16" text="Very Weak">
      <formula>NOT(ISERROR(SEARCH("Very Weak",C17)))</formula>
    </cfRule>
    <cfRule type="containsText" priority="1838" operator="containsText" dxfId="15" text="Weak">
      <formula>NOT(ISERROR(SEARCH("Weak",C17)))</formula>
    </cfRule>
    <cfRule type="containsText" priority="1839" operator="containsText" dxfId="14" text="Acceptable">
      <formula>NOT(ISERROR(SEARCH("Acceptable",C17)))</formula>
    </cfRule>
    <cfRule type="containsText" priority="1840" operator="containsText" dxfId="13" text="Good">
      <formula>NOT(ISERROR(SEARCH("Good",C17)))</formula>
    </cfRule>
    <cfRule type="containsText" priority="1841" operator="containsText" dxfId="12" text="Very Good">
      <formula>NOT(ISERROR(SEARCH("Very Good",C17)))</formula>
    </cfRule>
    <cfRule type="containsText" priority="1858" operator="containsText" dxfId="0" text="Approaching Expectations">
      <formula>NOT(ISERROR(SEARCH("Approaching Expectations",C17)))</formula>
    </cfRule>
  </conditionalFormatting>
  <conditionalFormatting sqref="C20:C23">
    <cfRule type="cellIs" priority="339" operator="between" dxfId="1">
      <formula>2.5</formula>
      <formula>3.4999</formula>
    </cfRule>
    <cfRule type="cellIs" priority="326" operator="between" dxfId="10">
      <formula>1.5</formula>
      <formula>2.49999999</formula>
    </cfRule>
    <cfRule type="cellIs" priority="315" operator="between" dxfId="31">
      <formula>4.5</formula>
      <formula>5.4999999999</formula>
    </cfRule>
    <cfRule type="cellIs" priority="316" operator="between" dxfId="30">
      <formula>2.5</formula>
      <formula>3.49999999999</formula>
    </cfRule>
    <cfRule type="cellIs" priority="317" operator="between" dxfId="14">
      <formula>2.5</formula>
      <formula>3.49999999999</formula>
    </cfRule>
    <cfRule type="cellIs" priority="318" operator="between" dxfId="8">
      <formula>5.5</formula>
      <formula>6</formula>
    </cfRule>
    <cfRule type="cellIs" priority="319" operator="between" dxfId="12">
      <formula>4.5</formula>
      <formula>4.49999999999</formula>
    </cfRule>
    <cfRule type="cellIs" priority="320" operator="between" dxfId="26">
      <formula>3.5</formula>
      <formula>4.499999999999</formula>
    </cfRule>
    <cfRule type="cellIs" priority="321" operator="between" dxfId="14">
      <formula>2.5</formula>
      <formula>3.49999999999999</formula>
    </cfRule>
    <cfRule type="cellIs" priority="322" operator="between" dxfId="15">
      <formula>1.5</formula>
      <formula>2.499999999999</formula>
    </cfRule>
    <cfRule type="cellIs" priority="323" operator="between" dxfId="16">
      <formula>0.000001</formula>
      <formula>1.49999999999999</formula>
    </cfRule>
    <cfRule type="cellIs" priority="341" operator="between" dxfId="3">
      <formula>0.001</formula>
      <formula>1.4999</formula>
    </cfRule>
    <cfRule type="cellIs" priority="340" operator="between" dxfId="0">
      <formula>1.5</formula>
      <formula>2.4999</formula>
    </cfRule>
    <cfRule type="cellIs" priority="324" operator="between" dxfId="8">
      <formula>2.5</formula>
      <formula>3</formula>
    </cfRule>
    <cfRule type="cellIs" priority="338" operator="equal" dxfId="41">
      <formula>1</formula>
    </cfRule>
    <cfRule type="cellIs" priority="337" operator="equal" dxfId="12">
      <formula>2</formula>
    </cfRule>
    <cfRule type="cellIs" priority="336" operator="equal" dxfId="32">
      <formula>3</formula>
    </cfRule>
    <cfRule type="cellIs" priority="335" operator="equal" dxfId="33">
      <formula>3</formula>
    </cfRule>
    <cfRule type="cellIs" priority="334" operator="between" dxfId="34">
      <formula>3.5</formula>
      <formula>4</formula>
    </cfRule>
    <cfRule type="cellIs" priority="333" operator="equal" dxfId="35">
      <formula>0</formula>
    </cfRule>
    <cfRule type="cellIs" priority="332" operator="equal" dxfId="46">
      <formula>1</formula>
    </cfRule>
    <cfRule type="cellIs" priority="331" operator="equal" dxfId="9">
      <formula>1</formula>
    </cfRule>
    <cfRule type="cellIs" priority="330" operator="equal" dxfId="10">
      <formula>2</formula>
    </cfRule>
    <cfRule type="cellIs" priority="329" operator="equal" dxfId="8">
      <formula>3</formula>
    </cfRule>
    <cfRule type="cellIs" priority="328" operator="between" dxfId="18">
      <formula>2.5</formula>
      <formula>3</formula>
    </cfRule>
    <cfRule type="cellIs" priority="327" operator="between" dxfId="19">
      <formula>2.5</formula>
      <formula>3</formula>
    </cfRule>
    <cfRule type="cellIs" priority="325" operator="between" dxfId="9">
      <formula>1</formula>
      <formula>1.49999999</formula>
    </cfRule>
  </conditionalFormatting>
  <conditionalFormatting sqref="C24">
    <cfRule type="containsText" priority="1889" operator="containsText" dxfId="9" text="Not Evident">
      <formula>NOT(ISERROR(SEARCH("Not Evident",C24)))</formula>
    </cfRule>
    <cfRule type="containsText" priority="1886" operator="containsText" dxfId="8" text="Outstanding">
      <formula>NOT(ISERROR(SEARCH("Outstanding",C24)))</formula>
    </cfRule>
    <cfRule type="containsText" priority="1902" operator="containsText" dxfId="0" text="Approaching Expectations">
      <formula>NOT(ISERROR(SEARCH("Approaching Expectations",C24)))</formula>
    </cfRule>
    <cfRule type="containsText" priority="1901" operator="containsText" dxfId="1" text="Meets Expectations">
      <formula>NOT(ISERROR(SEARCH("Meets Expectations",C24)))</formula>
    </cfRule>
    <cfRule type="containsText" priority="1900" operator="containsText" dxfId="2" text="Exceeds Expectations">
      <formula>NOT(ISERROR(SEARCH("Exceeds Expectations",C24)))</formula>
    </cfRule>
    <cfRule type="containsText" priority="1899" operator="containsText" dxfId="3" text="Below Expectations">
      <formula>NOT(ISERROR(SEARCH("Below Expectations",C24)))</formula>
    </cfRule>
    <cfRule type="containsText" priority="1898" operator="containsText" dxfId="0" text="Partially evident">
      <formula>NOT(ISERROR(SEARCH("Partially evident",C24)))</formula>
    </cfRule>
    <cfRule type="beginsWith" priority="1897" operator="beginsWith" dxfId="1" text="Evident">
      <formula>LEFT(C24,LEN("Evident"))="Evident"</formula>
    </cfRule>
    <cfRule type="beginsWith" priority="1896" operator="beginsWith" dxfId="0" text="Not evident">
      <formula>LEFT(C24,LEN("Not evident"))="Not evident"</formula>
    </cfRule>
    <cfRule type="beginsWith" priority="1895" operator="beginsWith" dxfId="3" text="Not evident">
      <formula>LEFT(C24,LEN("Not evident"))="Not evident"</formula>
    </cfRule>
    <cfRule type="containsText" priority="1890" operator="containsText" dxfId="8" text="Fully Evident">
      <formula>NOT(ISERROR(SEARCH("Fully Evident",C24)))</formula>
    </cfRule>
    <cfRule type="containsText" priority="1885" operator="containsText" dxfId="12" text="Very Good">
      <formula>NOT(ISERROR(SEARCH("Very Good",C24)))</formula>
    </cfRule>
    <cfRule type="containsText" priority="1884" operator="containsText" dxfId="13" text="Good">
      <formula>NOT(ISERROR(SEARCH("Good",C24)))</formula>
    </cfRule>
    <cfRule type="containsText" priority="1883" operator="containsText" dxfId="14" text="Acceptable">
      <formula>NOT(ISERROR(SEARCH("Acceptable",C24)))</formula>
    </cfRule>
    <cfRule type="containsText" priority="1882" operator="containsText" dxfId="15" text="Weak">
      <formula>NOT(ISERROR(SEARCH("Weak",C24)))</formula>
    </cfRule>
    <cfRule type="containsText" priority="1881" operator="containsText" dxfId="16" text="Very Weak">
      <formula>NOT(ISERROR(SEARCH("Very Weak",C24)))</formula>
    </cfRule>
    <cfRule type="containsText" priority="1888" operator="containsText" dxfId="10" text="Partially Evident">
      <formula>NOT(ISERROR(SEARCH("Partially Evident",C24)))</formula>
    </cfRule>
  </conditionalFormatting>
  <conditionalFormatting sqref="C27:C31">
    <cfRule type="cellIs" priority="307" operator="between" dxfId="34">
      <formula>3.5</formula>
      <formula>4</formula>
    </cfRule>
    <cfRule type="cellIs" priority="314" operator="between" dxfId="3">
      <formula>0.001</formula>
      <formula>1.4999</formula>
    </cfRule>
    <cfRule type="cellIs" priority="288" operator="between" dxfId="31">
      <formula>4.5</formula>
      <formula>5.4999999999</formula>
    </cfRule>
    <cfRule type="cellIs" priority="289" operator="between" dxfId="30">
      <formula>2.5</formula>
      <formula>3.49999999999</formula>
    </cfRule>
    <cfRule type="cellIs" priority="290" operator="between" dxfId="14">
      <formula>2.5</formula>
      <formula>3.49999999999</formula>
    </cfRule>
    <cfRule type="cellIs" priority="291" operator="between" dxfId="8">
      <formula>5.5</formula>
      <formula>6</formula>
    </cfRule>
    <cfRule type="cellIs" priority="292" operator="between" dxfId="12">
      <formula>4.5</formula>
      <formula>4.49999999999</formula>
    </cfRule>
    <cfRule type="cellIs" priority="293" operator="between" dxfId="26">
      <formula>3.5</formula>
      <formula>4.499999999999</formula>
    </cfRule>
    <cfRule type="cellIs" priority="294" operator="between" dxfId="14">
      <formula>2.5</formula>
      <formula>3.49999999999999</formula>
    </cfRule>
    <cfRule type="cellIs" priority="295" operator="between" dxfId="15">
      <formula>1.5</formula>
      <formula>2.499999999999</formula>
    </cfRule>
    <cfRule type="cellIs" priority="296" operator="between" dxfId="16">
      <formula>0.000001</formula>
      <formula>1.49999999999999</formula>
    </cfRule>
    <cfRule type="cellIs" priority="297" operator="between" dxfId="8">
      <formula>2.5</formula>
      <formula>3</formula>
    </cfRule>
    <cfRule type="cellIs" priority="298" operator="between" dxfId="9">
      <formula>1</formula>
      <formula>1.49999999</formula>
    </cfRule>
    <cfRule type="cellIs" priority="299" operator="between" dxfId="10">
      <formula>1.5</formula>
      <formula>2.49999999</formula>
    </cfRule>
    <cfRule type="cellIs" priority="300" operator="between" dxfId="19">
      <formula>2.5</formula>
      <formula>3</formula>
    </cfRule>
    <cfRule type="cellIs" priority="301" operator="between" dxfId="18">
      <formula>2.5</formula>
      <formula>3</formula>
    </cfRule>
    <cfRule type="cellIs" priority="302" operator="equal" dxfId="8">
      <formula>3</formula>
    </cfRule>
    <cfRule type="cellIs" priority="303" operator="equal" dxfId="10">
      <formula>2</formula>
    </cfRule>
    <cfRule type="cellIs" priority="304" operator="equal" dxfId="9">
      <formula>1</formula>
    </cfRule>
    <cfRule type="cellIs" priority="305" operator="equal" dxfId="46">
      <formula>1</formula>
    </cfRule>
    <cfRule type="cellIs" priority="306" operator="equal" dxfId="35">
      <formula>0</formula>
    </cfRule>
    <cfRule type="cellIs" priority="308" operator="equal" dxfId="33">
      <formula>3</formula>
    </cfRule>
    <cfRule type="cellIs" priority="310" operator="equal" dxfId="12">
      <formula>2</formula>
    </cfRule>
    <cfRule type="cellIs" priority="311" operator="equal" dxfId="41">
      <formula>1</formula>
    </cfRule>
    <cfRule type="cellIs" priority="312" operator="between" dxfId="1">
      <formula>2.5</formula>
      <formula>3.4999</formula>
    </cfRule>
    <cfRule type="cellIs" priority="313" operator="between" dxfId="0">
      <formula>1.5</formula>
      <formula>2.4999</formula>
    </cfRule>
    <cfRule type="cellIs" priority="309" operator="equal" dxfId="32">
      <formula>3</formula>
    </cfRule>
  </conditionalFormatting>
  <conditionalFormatting sqref="C32">
    <cfRule type="beginsWith" priority="1939" operator="beginsWith" dxfId="3" text="Not evident">
      <formula>LEFT(C32,LEN("Not evident"))="Not evident"</formula>
    </cfRule>
    <cfRule type="containsText" priority="1934" operator="containsText" dxfId="8" text="Fully Evident">
      <formula>NOT(ISERROR(SEARCH("Fully Evident",C32)))</formula>
    </cfRule>
    <cfRule type="containsText" priority="1933" operator="containsText" dxfId="9" text="Not Evident">
      <formula>NOT(ISERROR(SEARCH("Not Evident",C32)))</formula>
    </cfRule>
    <cfRule type="containsText" priority="1932" operator="containsText" dxfId="10" text="Partially Evident">
      <formula>NOT(ISERROR(SEARCH("Partially Evident",C32)))</formula>
    </cfRule>
    <cfRule type="containsText" priority="1930" operator="containsText" dxfId="8" text="Outstanding">
      <formula>NOT(ISERROR(SEARCH("Outstanding",C32)))</formula>
    </cfRule>
    <cfRule type="containsText" priority="1929" operator="containsText" dxfId="12" text="Very Good">
      <formula>NOT(ISERROR(SEARCH("Very Good",C32)))</formula>
    </cfRule>
    <cfRule type="containsText" priority="1928" operator="containsText" dxfId="13" text="Good">
      <formula>NOT(ISERROR(SEARCH("Good",C32)))</formula>
    </cfRule>
    <cfRule type="containsText" priority="1927" operator="containsText" dxfId="14" text="Acceptable">
      <formula>NOT(ISERROR(SEARCH("Acceptable",C32)))</formula>
    </cfRule>
    <cfRule type="containsText" priority="1926" operator="containsText" dxfId="15" text="Weak">
      <formula>NOT(ISERROR(SEARCH("Weak",C32)))</formula>
    </cfRule>
    <cfRule type="containsText" priority="1925" operator="containsText" dxfId="16" text="Very Weak">
      <formula>NOT(ISERROR(SEARCH("Very Weak",C32)))</formula>
    </cfRule>
    <cfRule type="containsText" priority="1946" operator="containsText" dxfId="0" text="Approaching Expectations">
      <formula>NOT(ISERROR(SEARCH("Approaching Expectations",C32)))</formula>
    </cfRule>
    <cfRule type="containsText" priority="1945" operator="containsText" dxfId="1" text="Meets Expectations">
      <formula>NOT(ISERROR(SEARCH("Meets Expectations",C32)))</formula>
    </cfRule>
    <cfRule type="containsText" priority="1944" operator="containsText" dxfId="2" text="Exceeds Expectations">
      <formula>NOT(ISERROR(SEARCH("Exceeds Expectations",C32)))</formula>
    </cfRule>
    <cfRule type="containsText" priority="1943" operator="containsText" dxfId="3" text="Below Expectations">
      <formula>NOT(ISERROR(SEARCH("Below Expectations",C32)))</formula>
    </cfRule>
    <cfRule type="containsText" priority="1942" operator="containsText" dxfId="0" text="Partially evident">
      <formula>NOT(ISERROR(SEARCH("Partially evident",C32)))</formula>
    </cfRule>
    <cfRule type="beginsWith" priority="1941" operator="beginsWith" dxfId="1" text="Evident">
      <formula>LEFT(C32,LEN("Evident"))="Evident"</formula>
    </cfRule>
    <cfRule type="beginsWith" priority="1940" operator="beginsWith" dxfId="0" text="Not evident">
      <formula>LEFT(C32,LEN("Not evident"))="Not evident"</formula>
    </cfRule>
  </conditionalFormatting>
  <conditionalFormatting sqref="C35:C38">
    <cfRule type="cellIs" priority="262" operator="between" dxfId="30">
      <formula>2.5</formula>
      <formula>3.49999999999</formula>
    </cfRule>
    <cfRule type="cellIs" priority="279" operator="equal" dxfId="35">
      <formula>0</formula>
    </cfRule>
    <cfRule type="cellIs" priority="263" operator="between" dxfId="14">
      <formula>2.5</formula>
      <formula>3.49999999999</formula>
    </cfRule>
    <cfRule type="cellIs" priority="264" operator="between" dxfId="8">
      <formula>5.5</formula>
      <formula>6</formula>
    </cfRule>
    <cfRule type="cellIs" priority="265" operator="between" dxfId="12">
      <formula>4.5</formula>
      <formula>4.49999999999</formula>
    </cfRule>
    <cfRule type="cellIs" priority="266" operator="between" dxfId="26">
      <formula>3.5</formula>
      <formula>4.499999999999</formula>
    </cfRule>
    <cfRule type="cellIs" priority="267" operator="between" dxfId="14">
      <formula>2.5</formula>
      <formula>3.49999999999999</formula>
    </cfRule>
    <cfRule type="cellIs" priority="268" operator="between" dxfId="15">
      <formula>1.5</formula>
      <formula>2.499999999999</formula>
    </cfRule>
    <cfRule type="cellIs" priority="269" operator="between" dxfId="16">
      <formula>0.000001</formula>
      <formula>1.49999999999999</formula>
    </cfRule>
    <cfRule type="cellIs" priority="261" operator="between" dxfId="31">
      <formula>4.5</formula>
      <formula>5.4999999999</formula>
    </cfRule>
    <cfRule type="cellIs" priority="270" operator="between" dxfId="8">
      <formula>2.5</formula>
      <formula>3</formula>
    </cfRule>
    <cfRule type="cellIs" priority="271" operator="between" dxfId="9">
      <formula>1</formula>
      <formula>1.49999999</formula>
    </cfRule>
    <cfRule type="cellIs" priority="272" operator="between" dxfId="10">
      <formula>1.5</formula>
      <formula>2.49999999</formula>
    </cfRule>
    <cfRule type="cellIs" priority="273" operator="between" dxfId="19">
      <formula>2.5</formula>
      <formula>3</formula>
    </cfRule>
    <cfRule type="cellIs" priority="274" operator="between" dxfId="18">
      <formula>2.5</formula>
      <formula>3</formula>
    </cfRule>
    <cfRule type="cellIs" priority="275" operator="equal" dxfId="8">
      <formula>3</formula>
    </cfRule>
    <cfRule type="cellIs" priority="276" operator="equal" dxfId="10">
      <formula>2</formula>
    </cfRule>
    <cfRule type="cellIs" priority="277" operator="equal" dxfId="9">
      <formula>1</formula>
    </cfRule>
    <cfRule type="cellIs" priority="287" operator="between" dxfId="3">
      <formula>0.001</formula>
      <formula>1.4999</formula>
    </cfRule>
    <cfRule type="cellIs" priority="286" operator="between" dxfId="0">
      <formula>1.5</formula>
      <formula>2.4999</formula>
    </cfRule>
    <cfRule type="cellIs" priority="285" operator="between" dxfId="1">
      <formula>2.5</formula>
      <formula>3.4999</formula>
    </cfRule>
    <cfRule type="cellIs" priority="284" operator="equal" dxfId="41">
      <formula>1</formula>
    </cfRule>
    <cfRule type="cellIs" priority="283" operator="equal" dxfId="12">
      <formula>2</formula>
    </cfRule>
    <cfRule type="cellIs" priority="282" operator="equal" dxfId="32">
      <formula>3</formula>
    </cfRule>
    <cfRule type="cellIs" priority="281" operator="equal" dxfId="33">
      <formula>3</formula>
    </cfRule>
    <cfRule type="cellIs" priority="280" operator="between" dxfId="34">
      <formula>3.5</formula>
      <formula>4</formula>
    </cfRule>
    <cfRule type="cellIs" priority="278" operator="equal" dxfId="46">
      <formula>1</formula>
    </cfRule>
  </conditionalFormatting>
  <conditionalFormatting sqref="C39">
    <cfRule type="beginsWith" priority="1983" operator="beginsWith" dxfId="3" text="Not evident">
      <formula>LEFT(C39,LEN("Not evident"))="Not evident"</formula>
    </cfRule>
    <cfRule type="containsText" priority="1970" operator="containsText" dxfId="15" text="Weak">
      <formula>NOT(ISERROR(SEARCH("Weak",C39)))</formula>
    </cfRule>
    <cfRule type="containsText" priority="1971" operator="containsText" dxfId="14" text="Acceptable">
      <formula>NOT(ISERROR(SEARCH("Acceptable",C39)))</formula>
    </cfRule>
    <cfRule type="containsText" priority="1972" operator="containsText" dxfId="13" text="Good">
      <formula>NOT(ISERROR(SEARCH("Good",C39)))</formula>
    </cfRule>
    <cfRule type="containsText" priority="1973" operator="containsText" dxfId="12" text="Very Good">
      <formula>NOT(ISERROR(SEARCH("Very Good",C39)))</formula>
    </cfRule>
    <cfRule type="containsText" priority="1974" operator="containsText" dxfId="8" text="Outstanding">
      <formula>NOT(ISERROR(SEARCH("Outstanding",C39)))</formula>
    </cfRule>
    <cfRule type="containsText" priority="1976" operator="containsText" dxfId="10" text="Partially Evident">
      <formula>NOT(ISERROR(SEARCH("Partially Evident",C39)))</formula>
    </cfRule>
    <cfRule type="containsText" priority="1977" operator="containsText" dxfId="9" text="Not Evident">
      <formula>NOT(ISERROR(SEARCH("Not Evident",C39)))</formula>
    </cfRule>
    <cfRule type="containsText" priority="1978" operator="containsText" dxfId="8" text="Fully Evident">
      <formula>NOT(ISERROR(SEARCH("Fully Evident",C39)))</formula>
    </cfRule>
    <cfRule type="containsText" priority="1990" operator="containsText" dxfId="0" text="Approaching Expectations">
      <formula>NOT(ISERROR(SEARCH("Approaching Expectations",C39)))</formula>
    </cfRule>
    <cfRule type="containsText" priority="1989" operator="containsText" dxfId="1" text="Meets Expectations">
      <formula>NOT(ISERROR(SEARCH("Meets Expectations",C39)))</formula>
    </cfRule>
    <cfRule type="containsText" priority="1988" operator="containsText" dxfId="2" text="Exceeds Expectations">
      <formula>NOT(ISERROR(SEARCH("Exceeds Expectations",C39)))</formula>
    </cfRule>
    <cfRule type="containsText" priority="1987" operator="containsText" dxfId="3" text="Below Expectations">
      <formula>NOT(ISERROR(SEARCH("Below Expectations",C39)))</formula>
    </cfRule>
    <cfRule type="containsText" priority="1986" operator="containsText" dxfId="0" text="Partially evident">
      <formula>NOT(ISERROR(SEARCH("Partially evident",C39)))</formula>
    </cfRule>
    <cfRule type="beginsWith" priority="1985" operator="beginsWith" dxfId="1" text="Evident">
      <formula>LEFT(C39,LEN("Evident"))="Evident"</formula>
    </cfRule>
    <cfRule type="beginsWith" priority="1984" operator="beginsWith" dxfId="0" text="Not evident">
      <formula>LEFT(C39,LEN("Not evident"))="Not evident"</formula>
    </cfRule>
    <cfRule type="containsText" priority="1969" operator="containsText" dxfId="16" text="Very Weak">
      <formula>NOT(ISERROR(SEARCH("Very Weak",C39)))</formula>
    </cfRule>
  </conditionalFormatting>
  <conditionalFormatting sqref="C42:C44">
    <cfRule type="cellIs" priority="234" operator="between" dxfId="31">
      <formula>4.5</formula>
      <formula>5.4999999999</formula>
    </cfRule>
    <cfRule type="cellIs" priority="260" operator="between" dxfId="3">
      <formula>0.001</formula>
      <formula>1.4999</formula>
    </cfRule>
    <cfRule type="cellIs" priority="259" operator="between" dxfId="0">
      <formula>1.5</formula>
      <formula>2.4999</formula>
    </cfRule>
    <cfRule type="cellIs" priority="258" operator="between" dxfId="1">
      <formula>2.5</formula>
      <formula>3.4999</formula>
    </cfRule>
    <cfRule type="cellIs" priority="257" operator="equal" dxfId="41">
      <formula>1</formula>
    </cfRule>
    <cfRule type="cellIs" priority="256" operator="equal" dxfId="12">
      <formula>2</formula>
    </cfRule>
    <cfRule type="cellIs" priority="255" operator="equal" dxfId="32">
      <formula>3</formula>
    </cfRule>
    <cfRule type="cellIs" priority="254" operator="equal" dxfId="33">
      <formula>3</formula>
    </cfRule>
    <cfRule type="cellIs" priority="253" operator="between" dxfId="34">
      <formula>3.5</formula>
      <formula>4</formula>
    </cfRule>
    <cfRule type="cellIs" priority="252" operator="equal" dxfId="35">
      <formula>0</formula>
    </cfRule>
    <cfRule type="cellIs" priority="251" operator="equal" dxfId="46">
      <formula>1</formula>
    </cfRule>
    <cfRule type="cellIs" priority="250" operator="equal" dxfId="9">
      <formula>1</formula>
    </cfRule>
    <cfRule type="cellIs" priority="249" operator="equal" dxfId="10">
      <formula>2</formula>
    </cfRule>
    <cfRule type="cellIs" priority="248" operator="equal" dxfId="8">
      <formula>3</formula>
    </cfRule>
    <cfRule type="cellIs" priority="247" operator="between" dxfId="18">
      <formula>2.5</formula>
      <formula>3</formula>
    </cfRule>
    <cfRule type="cellIs" priority="246" operator="between" dxfId="19">
      <formula>2.5</formula>
      <formula>3</formula>
    </cfRule>
    <cfRule type="cellIs" priority="245" operator="between" dxfId="10">
      <formula>1.5</formula>
      <formula>2.49999999</formula>
    </cfRule>
    <cfRule type="cellIs" priority="244" operator="between" dxfId="9">
      <formula>1</formula>
      <formula>1.49999999</formula>
    </cfRule>
    <cfRule type="cellIs" priority="243" operator="between" dxfId="8">
      <formula>2.5</formula>
      <formula>3</formula>
    </cfRule>
    <cfRule type="cellIs" priority="242" operator="between" dxfId="16">
      <formula>0.000001</formula>
      <formula>1.49999999999999</formula>
    </cfRule>
    <cfRule type="cellIs" priority="241" operator="between" dxfId="15">
      <formula>1.5</formula>
      <formula>2.499999999999</formula>
    </cfRule>
    <cfRule type="cellIs" priority="240" operator="between" dxfId="14">
      <formula>2.5</formula>
      <formula>3.49999999999999</formula>
    </cfRule>
    <cfRule type="cellIs" priority="239" operator="between" dxfId="26">
      <formula>3.5</formula>
      <formula>4.499999999999</formula>
    </cfRule>
    <cfRule type="cellIs" priority="238" operator="between" dxfId="12">
      <formula>4.5</formula>
      <formula>4.49999999999</formula>
    </cfRule>
    <cfRule type="cellIs" priority="237" operator="between" dxfId="8">
      <formula>5.5</formula>
      <formula>6</formula>
    </cfRule>
    <cfRule type="cellIs" priority="236" operator="between" dxfId="14">
      <formula>2.5</formula>
      <formula>3.49999999999</formula>
    </cfRule>
    <cfRule type="cellIs" priority="235" operator="between" dxfId="30">
      <formula>2.5</formula>
      <formula>3.49999999999</formula>
    </cfRule>
  </conditionalFormatting>
  <conditionalFormatting sqref="C45">
    <cfRule type="containsText" priority="2031" operator="containsText" dxfId="3" text="Below Expectations">
      <formula>NOT(ISERROR(SEARCH("Below Expectations",C45)))</formula>
    </cfRule>
    <cfRule type="beginsWith" priority="2028" operator="beginsWith" dxfId="0" text="Not evident">
      <formula>LEFT(C45,LEN("Not evident"))="Not evident"</formula>
    </cfRule>
    <cfRule type="containsText" priority="2018" operator="containsText" dxfId="8" text="Outstanding">
      <formula>NOT(ISERROR(SEARCH("Outstanding",C45)))</formula>
    </cfRule>
    <cfRule type="containsText" priority="2021" operator="containsText" dxfId="9" text="Not Evident">
      <formula>NOT(ISERROR(SEARCH("Not Evident",C45)))</formula>
    </cfRule>
    <cfRule type="containsText" priority="2032" operator="containsText" dxfId="2" text="Exceeds Expectations">
      <formula>NOT(ISERROR(SEARCH("Exceeds Expectations",C45)))</formula>
    </cfRule>
    <cfRule type="containsText" priority="2033" operator="containsText" dxfId="1" text="Meets Expectations">
      <formula>NOT(ISERROR(SEARCH("Meets Expectations",C45)))</formula>
    </cfRule>
    <cfRule type="containsText" priority="2034" operator="containsText" dxfId="0" text="Approaching Expectations">
      <formula>NOT(ISERROR(SEARCH("Approaching Expectations",C45)))</formula>
    </cfRule>
    <cfRule type="beginsWith" priority="2027" operator="beginsWith" dxfId="3" text="Not evident">
      <formula>LEFT(C45,LEN("Not evident"))="Not evident"</formula>
    </cfRule>
    <cfRule type="containsText" priority="2022" operator="containsText" dxfId="8" text="Fully Evident">
      <formula>NOT(ISERROR(SEARCH("Fully Evident",C45)))</formula>
    </cfRule>
    <cfRule type="containsText" priority="2020" operator="containsText" dxfId="10" text="Partially Evident">
      <formula>NOT(ISERROR(SEARCH("Partially Evident",C45)))</formula>
    </cfRule>
    <cfRule type="beginsWith" priority="2029" operator="beginsWith" dxfId="1" text="Evident">
      <formula>LEFT(C45,LEN("Evident"))="Evident"</formula>
    </cfRule>
    <cfRule type="containsText" priority="2017" operator="containsText" dxfId="12" text="Very Good">
      <formula>NOT(ISERROR(SEARCH("Very Good",C45)))</formula>
    </cfRule>
    <cfRule type="containsText" priority="2016" operator="containsText" dxfId="13" text="Good">
      <formula>NOT(ISERROR(SEARCH("Good",C45)))</formula>
    </cfRule>
    <cfRule type="containsText" priority="2015" operator="containsText" dxfId="14" text="Acceptable">
      <formula>NOT(ISERROR(SEARCH("Acceptable",C45)))</formula>
    </cfRule>
    <cfRule type="containsText" priority="2014" operator="containsText" dxfId="15" text="Weak">
      <formula>NOT(ISERROR(SEARCH("Weak",C45)))</formula>
    </cfRule>
    <cfRule type="containsText" priority="2013" operator="containsText" dxfId="16" text="Very Weak">
      <formula>NOT(ISERROR(SEARCH("Very Weak",C45)))</formula>
    </cfRule>
    <cfRule type="containsText" priority="2030" operator="containsText" dxfId="0" text="Partially evident">
      <formula>NOT(ISERROR(SEARCH("Partially evident",C45)))</formula>
    </cfRule>
  </conditionalFormatting>
  <conditionalFormatting sqref="C48:C50">
    <cfRule type="cellIs" priority="229" operator="equal" dxfId="12">
      <formula>2</formula>
    </cfRule>
    <cfRule type="cellIs" priority="220" operator="between" dxfId="18">
      <formula>2.5</formula>
      <formula>3</formula>
    </cfRule>
    <cfRule type="cellIs" priority="215" operator="between" dxfId="16">
      <formula>0.000001</formula>
      <formula>1.49999999999999</formula>
    </cfRule>
    <cfRule type="cellIs" priority="214" operator="between" dxfId="15">
      <formula>1.5</formula>
      <formula>2.499999999999</formula>
    </cfRule>
    <cfRule type="cellIs" priority="213" operator="between" dxfId="14">
      <formula>2.5</formula>
      <formula>3.49999999999999</formula>
    </cfRule>
    <cfRule type="cellIs" priority="212" operator="between" dxfId="26">
      <formula>3.5</formula>
      <formula>4.499999999999</formula>
    </cfRule>
    <cfRule type="cellIs" priority="211" operator="between" dxfId="12">
      <formula>4.5</formula>
      <formula>4.49999999999</formula>
    </cfRule>
    <cfRule type="cellIs" priority="210" operator="between" dxfId="8">
      <formula>5.5</formula>
      <formula>6</formula>
    </cfRule>
    <cfRule type="cellIs" priority="209" operator="between" dxfId="14">
      <formula>2.5</formula>
      <formula>3.49999999999</formula>
    </cfRule>
    <cfRule type="cellIs" priority="208" operator="between" dxfId="30">
      <formula>2.5</formula>
      <formula>3.49999999999</formula>
    </cfRule>
    <cfRule type="cellIs" priority="207" operator="between" dxfId="31">
      <formula>4.5</formula>
      <formula>5.4999999999</formula>
    </cfRule>
    <cfRule type="cellIs" priority="218" operator="between" dxfId="10">
      <formula>1.5</formula>
      <formula>2.49999999</formula>
    </cfRule>
    <cfRule type="cellIs" priority="221" operator="equal" dxfId="8">
      <formula>3</formula>
    </cfRule>
    <cfRule type="cellIs" priority="222" operator="equal" dxfId="10">
      <formula>2</formula>
    </cfRule>
    <cfRule type="cellIs" priority="223" operator="equal" dxfId="9">
      <formula>1</formula>
    </cfRule>
    <cfRule type="cellIs" priority="224" operator="equal" dxfId="46">
      <formula>1</formula>
    </cfRule>
    <cfRule type="cellIs" priority="225" operator="equal" dxfId="35">
      <formula>0</formula>
    </cfRule>
    <cfRule type="cellIs" priority="230" operator="equal" dxfId="41">
      <formula>1</formula>
    </cfRule>
    <cfRule type="cellIs" priority="226" operator="between" dxfId="34">
      <formula>3.5</formula>
      <formula>4</formula>
    </cfRule>
    <cfRule type="cellIs" priority="227" operator="equal" dxfId="33">
      <formula>3</formula>
    </cfRule>
    <cfRule type="cellIs" priority="228" operator="equal" dxfId="32">
      <formula>3</formula>
    </cfRule>
    <cfRule type="cellIs" priority="216" operator="between" dxfId="8">
      <formula>2.5</formula>
      <formula>3</formula>
    </cfRule>
    <cfRule type="cellIs" priority="233" operator="between" dxfId="3">
      <formula>0.001</formula>
      <formula>1.4999</formula>
    </cfRule>
    <cfRule type="cellIs" priority="232" operator="between" dxfId="0">
      <formula>1.5</formula>
      <formula>2.4999</formula>
    </cfRule>
    <cfRule type="cellIs" priority="231" operator="between" dxfId="1">
      <formula>2.5</formula>
      <formula>3.4999</formula>
    </cfRule>
    <cfRule type="cellIs" priority="217" operator="between" dxfId="9">
      <formula>1</formula>
      <formula>1.49999999</formula>
    </cfRule>
    <cfRule type="cellIs" priority="219" operator="between" dxfId="19">
      <formula>2.5</formula>
      <formula>3</formula>
    </cfRule>
  </conditionalFormatting>
  <conditionalFormatting sqref="C51">
    <cfRule type="containsText" priority="2044" operator="containsText" dxfId="16" text="Very Weak">
      <formula>NOT(ISERROR(SEARCH("Very Weak",C51)))</formula>
    </cfRule>
    <cfRule type="containsText" priority="2061" operator="containsText" dxfId="0" text="Partially evident">
      <formula>NOT(ISERROR(SEARCH("Partially evident",C51)))</formula>
    </cfRule>
    <cfRule type="beginsWith" priority="2060" operator="beginsWith" dxfId="1" text="Evident">
      <formula>LEFT(C51,LEN("Evident"))="Evident"</formula>
    </cfRule>
    <cfRule type="beginsWith" priority="2059" operator="beginsWith" dxfId="0" text="Not evident">
      <formula>LEFT(C51,LEN("Not evident"))="Not evident"</formula>
    </cfRule>
    <cfRule type="beginsWith" priority="2058" operator="beginsWith" dxfId="3" text="Not evident">
      <formula>LEFT(C51,LEN("Not evident"))="Not evident"</formula>
    </cfRule>
    <cfRule type="containsText" priority="2053" operator="containsText" dxfId="8" text="Fully Evident">
      <formula>NOT(ISERROR(SEARCH("Fully Evident",C51)))</formula>
    </cfRule>
    <cfRule type="containsText" priority="2052" operator="containsText" dxfId="9" text="Not Evident">
      <formula>NOT(ISERROR(SEARCH("Not Evident",C51)))</formula>
    </cfRule>
    <cfRule type="containsText" priority="2062" operator="containsText" dxfId="3" text="Below Expectations">
      <formula>NOT(ISERROR(SEARCH("Below Expectations",C51)))</formula>
    </cfRule>
    <cfRule type="containsText" priority="2051" operator="containsText" dxfId="10" text="Partially Evident">
      <formula>NOT(ISERROR(SEARCH("Partially Evident",C51)))</formula>
    </cfRule>
    <cfRule type="containsText" priority="2063" operator="containsText" dxfId="2" text="Exceeds Expectations">
      <formula>NOT(ISERROR(SEARCH("Exceeds Expectations",C51)))</formula>
    </cfRule>
    <cfRule type="containsText" priority="2064" operator="containsText" dxfId="1" text="Meets Expectations">
      <formula>NOT(ISERROR(SEARCH("Meets Expectations",C51)))</formula>
    </cfRule>
    <cfRule type="containsText" priority="2065" operator="containsText" dxfId="0" text="Approaching Expectations">
      <formula>NOT(ISERROR(SEARCH("Approaching Expectations",C51)))</formula>
    </cfRule>
    <cfRule type="containsText" priority="2049" operator="containsText" dxfId="8" text="Outstanding">
      <formula>NOT(ISERROR(SEARCH("Outstanding",C51)))</formula>
    </cfRule>
    <cfRule type="containsText" priority="2048" operator="containsText" dxfId="12" text="Very Good">
      <formula>NOT(ISERROR(SEARCH("Very Good",C51)))</formula>
    </cfRule>
    <cfRule type="containsText" priority="2047" operator="containsText" dxfId="13" text="Good">
      <formula>NOT(ISERROR(SEARCH("Good",C51)))</formula>
    </cfRule>
    <cfRule type="containsText" priority="2046" operator="containsText" dxfId="14" text="Acceptable">
      <formula>NOT(ISERROR(SEARCH("Acceptable",C51)))</formula>
    </cfRule>
    <cfRule type="containsText" priority="2045" operator="containsText" dxfId="15" text="Weak">
      <formula>NOT(ISERROR(SEARCH("Weak",C51)))</formula>
    </cfRule>
  </conditionalFormatting>
  <conditionalFormatting sqref="C54:C56">
    <cfRule type="cellIs" priority="190" operator="between" dxfId="9">
      <formula>1</formula>
      <formula>1.49999999</formula>
    </cfRule>
    <cfRule type="cellIs" priority="195" operator="equal" dxfId="10">
      <formula>2</formula>
    </cfRule>
    <cfRule type="cellIs" priority="206" operator="between" dxfId="3">
      <formula>0.001</formula>
      <formula>1.4999</formula>
    </cfRule>
    <cfRule type="cellIs" priority="189" operator="between" dxfId="8">
      <formula>2.5</formula>
      <formula>3</formula>
    </cfRule>
    <cfRule type="cellIs" priority="188" operator="between" dxfId="16">
      <formula>0.000001</formula>
      <formula>1.49999999999999</formula>
    </cfRule>
    <cfRule type="cellIs" priority="187" operator="between" dxfId="15">
      <formula>1.5</formula>
      <formula>2.499999999999</formula>
    </cfRule>
    <cfRule type="cellIs" priority="186" operator="between" dxfId="14">
      <formula>2.5</formula>
      <formula>3.49999999999999</formula>
    </cfRule>
    <cfRule type="cellIs" priority="185" operator="between" dxfId="26">
      <formula>3.5</formula>
      <formula>4.499999999999</formula>
    </cfRule>
    <cfRule type="cellIs" priority="184" operator="between" dxfId="12">
      <formula>4.5</formula>
      <formula>4.49999999999</formula>
    </cfRule>
    <cfRule type="cellIs" priority="205" operator="between" dxfId="0">
      <formula>1.5</formula>
      <formula>2.4999</formula>
    </cfRule>
    <cfRule type="cellIs" priority="204" operator="between" dxfId="1">
      <formula>2.5</formula>
      <formula>3.4999</formula>
    </cfRule>
    <cfRule type="cellIs" priority="183" operator="between" dxfId="8">
      <formula>5.5</formula>
      <formula>6</formula>
    </cfRule>
    <cfRule type="cellIs" priority="203" operator="equal" dxfId="41">
      <formula>1</formula>
    </cfRule>
    <cfRule type="cellIs" priority="202" operator="equal" dxfId="12">
      <formula>2</formula>
    </cfRule>
    <cfRule type="cellIs" priority="191" operator="between" dxfId="10">
      <formula>1.5</formula>
      <formula>2.49999999</formula>
    </cfRule>
    <cfRule type="cellIs" priority="201" operator="equal" dxfId="32">
      <formula>3</formula>
    </cfRule>
    <cfRule type="cellIs" priority="182" operator="between" dxfId="14">
      <formula>2.5</formula>
      <formula>3.49999999999</formula>
    </cfRule>
    <cfRule type="cellIs" priority="200" operator="equal" dxfId="33">
      <formula>3</formula>
    </cfRule>
    <cfRule type="cellIs" priority="199" operator="between" dxfId="34">
      <formula>3.5</formula>
      <formula>4</formula>
    </cfRule>
    <cfRule type="cellIs" priority="192" operator="between" dxfId="19">
      <formula>2.5</formula>
      <formula>3</formula>
    </cfRule>
    <cfRule type="cellIs" priority="198" operator="equal" dxfId="35">
      <formula>0</formula>
    </cfRule>
    <cfRule type="cellIs" priority="193" operator="between" dxfId="18">
      <formula>2.5</formula>
      <formula>3</formula>
    </cfRule>
    <cfRule type="cellIs" priority="181" operator="between" dxfId="30">
      <formula>2.5</formula>
      <formula>3.49999999999</formula>
    </cfRule>
    <cfRule type="cellIs" priority="196" operator="equal" dxfId="9">
      <formula>1</formula>
    </cfRule>
    <cfRule type="cellIs" priority="197" operator="equal" dxfId="46">
      <formula>1</formula>
    </cfRule>
    <cfRule type="cellIs" priority="180" operator="between" dxfId="31">
      <formula>4.5</formula>
      <formula>5.4999999999</formula>
    </cfRule>
    <cfRule type="cellIs" priority="194" operator="equal" dxfId="8">
      <formula>3</formula>
    </cfRule>
  </conditionalFormatting>
  <conditionalFormatting sqref="C57">
    <cfRule type="containsText" priority="2078" operator="containsText" dxfId="13" text="Good">
      <formula>NOT(ISERROR(SEARCH("Good",C57)))</formula>
    </cfRule>
    <cfRule type="containsText" priority="2093" operator="containsText" dxfId="3" text="Below Expectations">
      <formula>NOT(ISERROR(SEARCH("Below Expectations",C57)))</formula>
    </cfRule>
    <cfRule type="containsText" priority="2094" operator="containsText" dxfId="2" text="Exceeds Expectations">
      <formula>NOT(ISERROR(SEARCH("Exceeds Expectations",C57)))</formula>
    </cfRule>
    <cfRule type="containsText" priority="2075" operator="containsText" dxfId="16" text="Very Weak">
      <formula>NOT(ISERROR(SEARCH("Very Weak",C57)))</formula>
    </cfRule>
    <cfRule type="containsText" priority="2095" operator="containsText" dxfId="1" text="Meets Expectations">
      <formula>NOT(ISERROR(SEARCH("Meets Expectations",C57)))</formula>
    </cfRule>
    <cfRule type="containsText" priority="2096" operator="containsText" dxfId="0" text="Approaching Expectations">
      <formula>NOT(ISERROR(SEARCH("Approaching Expectations",C57)))</formula>
    </cfRule>
    <cfRule type="containsText" priority="2076" operator="containsText" dxfId="15" text="Weak">
      <formula>NOT(ISERROR(SEARCH("Weak",C57)))</formula>
    </cfRule>
    <cfRule type="containsText" priority="2077" operator="containsText" dxfId="14" text="Acceptable">
      <formula>NOT(ISERROR(SEARCH("Acceptable",C57)))</formula>
    </cfRule>
    <cfRule type="containsText" priority="2092" operator="containsText" dxfId="0" text="Partially evident">
      <formula>NOT(ISERROR(SEARCH("Partially evident",C57)))</formula>
    </cfRule>
    <cfRule type="beginsWith" priority="2091" operator="beginsWith" dxfId="1" text="Evident">
      <formula>LEFT(C57,LEN("Evident"))="Evident"</formula>
    </cfRule>
    <cfRule type="beginsWith" priority="2090" operator="beginsWith" dxfId="0" text="Not evident">
      <formula>LEFT(C57,LEN("Not evident"))="Not evident"</formula>
    </cfRule>
    <cfRule type="beginsWith" priority="2089" operator="beginsWith" dxfId="3" text="Not evident">
      <formula>LEFT(C57,LEN("Not evident"))="Not evident"</formula>
    </cfRule>
    <cfRule type="containsText" priority="2084" operator="containsText" dxfId="8" text="Fully Evident">
      <formula>NOT(ISERROR(SEARCH("Fully Evident",C57)))</formula>
    </cfRule>
    <cfRule type="containsText" priority="2083" operator="containsText" dxfId="9" text="Not Evident">
      <formula>NOT(ISERROR(SEARCH("Not Evident",C57)))</formula>
    </cfRule>
    <cfRule type="containsText" priority="2082" operator="containsText" dxfId="10" text="Partially Evident">
      <formula>NOT(ISERROR(SEARCH("Partially Evident",C57)))</formula>
    </cfRule>
    <cfRule type="containsText" priority="2080" operator="containsText" dxfId="8" text="Outstanding">
      <formula>NOT(ISERROR(SEARCH("Outstanding",C57)))</formula>
    </cfRule>
    <cfRule type="containsText" priority="2079" operator="containsText" dxfId="12" text="Very Good">
      <formula>NOT(ISERROR(SEARCH("Very Good",C57)))</formula>
    </cfRule>
  </conditionalFormatting>
  <conditionalFormatting sqref="C59:C63">
    <cfRule type="cellIs" priority="172" operator="between" dxfId="34">
      <formula>3.5</formula>
      <formula>4</formula>
    </cfRule>
    <cfRule type="cellIs" priority="159" operator="between" dxfId="14">
      <formula>2.5</formula>
      <formula>3.49999999999999</formula>
    </cfRule>
    <cfRule type="cellIs" priority="177" operator="between" dxfId="1">
      <formula>2.5</formula>
      <formula>3.4999</formula>
    </cfRule>
    <cfRule type="cellIs" priority="176" operator="equal" dxfId="41">
      <formula>1</formula>
    </cfRule>
    <cfRule type="cellIs" priority="175" operator="equal" dxfId="12">
      <formula>2</formula>
    </cfRule>
    <cfRule type="cellIs" priority="174" operator="equal" dxfId="32">
      <formula>3</formula>
    </cfRule>
    <cfRule type="cellIs" priority="179" operator="between" dxfId="3">
      <formula>0.001</formula>
      <formula>1.4999</formula>
    </cfRule>
    <cfRule type="cellIs" priority="173" operator="equal" dxfId="33">
      <formula>3</formula>
    </cfRule>
    <cfRule type="cellIs" priority="153" operator="between" dxfId="31">
      <formula>4.5</formula>
      <formula>5.4999999999</formula>
    </cfRule>
    <cfRule type="cellIs" priority="154" operator="between" dxfId="30">
      <formula>2.5</formula>
      <formula>3.49999999999</formula>
    </cfRule>
    <cfRule type="cellIs" priority="155" operator="between" dxfId="14">
      <formula>2.5</formula>
      <formula>3.49999999999</formula>
    </cfRule>
    <cfRule type="cellIs" priority="156" operator="between" dxfId="8">
      <formula>5.5</formula>
      <formula>6</formula>
    </cfRule>
    <cfRule type="cellIs" priority="157" operator="between" dxfId="12">
      <formula>4.5</formula>
      <formula>4.49999999999</formula>
    </cfRule>
    <cfRule type="cellIs" priority="158" operator="between" dxfId="26">
      <formula>3.5</formula>
      <formula>4.499999999999</formula>
    </cfRule>
    <cfRule type="cellIs" priority="160" operator="between" dxfId="15">
      <formula>1.5</formula>
      <formula>2.499999999999</formula>
    </cfRule>
    <cfRule type="cellIs" priority="161" operator="between" dxfId="16">
      <formula>0.000001</formula>
      <formula>1.49999999999999</formula>
    </cfRule>
    <cfRule type="cellIs" priority="162" operator="between" dxfId="8">
      <formula>2.5</formula>
      <formula>3</formula>
    </cfRule>
    <cfRule type="cellIs" priority="163" operator="between" dxfId="9">
      <formula>1</formula>
      <formula>1.49999999</formula>
    </cfRule>
    <cfRule type="cellIs" priority="164" operator="between" dxfId="10">
      <formula>1.5</formula>
      <formula>2.49999999</formula>
    </cfRule>
    <cfRule type="cellIs" priority="165" operator="between" dxfId="19">
      <formula>2.5</formula>
      <formula>3</formula>
    </cfRule>
    <cfRule type="cellIs" priority="166" operator="between" dxfId="18">
      <formula>2.5</formula>
      <formula>3</formula>
    </cfRule>
    <cfRule type="cellIs" priority="167" operator="equal" dxfId="8">
      <formula>3</formula>
    </cfRule>
    <cfRule type="cellIs" priority="168" operator="equal" dxfId="10">
      <formula>2</formula>
    </cfRule>
    <cfRule type="cellIs" priority="169" operator="equal" dxfId="9">
      <formula>1</formula>
    </cfRule>
    <cfRule type="cellIs" priority="170" operator="equal" dxfId="46">
      <formula>1</formula>
    </cfRule>
    <cfRule type="cellIs" priority="171" operator="equal" dxfId="35">
      <formula>0</formula>
    </cfRule>
    <cfRule type="cellIs" priority="178" operator="between" dxfId="0">
      <formula>1.5</formula>
      <formula>2.4999</formula>
    </cfRule>
  </conditionalFormatting>
  <conditionalFormatting sqref="C64">
    <cfRule type="beginsWith" priority="2122" operator="beginsWith" dxfId="1" text="Evident">
      <formula>LEFT(C64,LEN("Evident"))="Evident"</formula>
    </cfRule>
    <cfRule type="containsText" priority="2127" operator="containsText" dxfId="0" text="Approaching Expectations">
      <formula>NOT(ISERROR(SEARCH("Approaching Expectations",C64)))</formula>
    </cfRule>
    <cfRule type="containsText" priority="2126" operator="containsText" dxfId="1" text="Meets Expectations">
      <formula>NOT(ISERROR(SEARCH("Meets Expectations",C64)))</formula>
    </cfRule>
    <cfRule type="containsText" priority="2125" operator="containsText" dxfId="2" text="Exceeds Expectations">
      <formula>NOT(ISERROR(SEARCH("Exceeds Expectations",C64)))</formula>
    </cfRule>
    <cfRule type="containsText" priority="2124" operator="containsText" dxfId="3" text="Below Expectations">
      <formula>NOT(ISERROR(SEARCH("Below Expectations",C64)))</formula>
    </cfRule>
    <cfRule type="containsText" priority="2115" operator="containsText" dxfId="8" text="Fully Evident">
      <formula>NOT(ISERROR(SEARCH("Fully Evident",C64)))</formula>
    </cfRule>
    <cfRule type="containsText" priority="2114" operator="containsText" dxfId="9" text="Not Evident">
      <formula>NOT(ISERROR(SEARCH("Not Evident",C64)))</formula>
    </cfRule>
    <cfRule type="containsText" priority="2113" operator="containsText" dxfId="10" text="Partially Evident">
      <formula>NOT(ISERROR(SEARCH("Partially Evident",C64)))</formula>
    </cfRule>
    <cfRule type="containsText" priority="2111" operator="containsText" dxfId="8" text="Outstanding">
      <formula>NOT(ISERROR(SEARCH("Outstanding",C64)))</formula>
    </cfRule>
    <cfRule type="containsText" priority="2110" operator="containsText" dxfId="12" text="Very Good">
      <formula>NOT(ISERROR(SEARCH("Very Good",C64)))</formula>
    </cfRule>
    <cfRule type="containsText" priority="2109" operator="containsText" dxfId="13" text="Good">
      <formula>NOT(ISERROR(SEARCH("Good",C64)))</formula>
    </cfRule>
    <cfRule type="containsText" priority="2108" operator="containsText" dxfId="14" text="Acceptable">
      <formula>NOT(ISERROR(SEARCH("Acceptable",C64)))</formula>
    </cfRule>
    <cfRule type="containsText" priority="2107" operator="containsText" dxfId="15" text="Weak">
      <formula>NOT(ISERROR(SEARCH("Weak",C64)))</formula>
    </cfRule>
    <cfRule type="containsText" priority="2106" operator="containsText" dxfId="16" text="Very Weak">
      <formula>NOT(ISERROR(SEARCH("Very Weak",C64)))</formula>
    </cfRule>
    <cfRule type="beginsWith" priority="2121" operator="beginsWith" dxfId="0" text="Not evident">
      <formula>LEFT(C64,LEN("Not evident"))="Not evident"</formula>
    </cfRule>
    <cfRule type="containsText" priority="2123" operator="containsText" dxfId="0" text="Partially evident">
      <formula>NOT(ISERROR(SEARCH("Partially evident",C64)))</formula>
    </cfRule>
    <cfRule type="beginsWith" priority="2120" operator="beginsWith" dxfId="3" text="Not evident">
      <formula>LEFT(C64,LEN("Not evident"))="Not evident"</formula>
    </cfRule>
  </conditionalFormatting>
  <conditionalFormatting sqref="C67:C69">
    <cfRule type="cellIs" priority="143" operator="equal" dxfId="46">
      <formula>1</formula>
    </cfRule>
    <cfRule type="cellIs" priority="147" operator="equal" dxfId="32">
      <formula>3</formula>
    </cfRule>
    <cfRule type="cellIs" priority="140" operator="equal" dxfId="8">
      <formula>3</formula>
    </cfRule>
    <cfRule type="cellIs" priority="141" operator="equal" dxfId="10">
      <formula>2</formula>
    </cfRule>
    <cfRule type="cellIs" priority="142" operator="equal" dxfId="9">
      <formula>1</formula>
    </cfRule>
    <cfRule type="cellIs" priority="138" operator="between" dxfId="19">
      <formula>2.5</formula>
      <formula>3</formula>
    </cfRule>
    <cfRule type="cellIs" priority="144" operator="equal" dxfId="35">
      <formula>0</formula>
    </cfRule>
    <cfRule type="cellIs" priority="145" operator="between" dxfId="34">
      <formula>3.5</formula>
      <formula>4</formula>
    </cfRule>
    <cfRule type="cellIs" priority="137" operator="between" dxfId="10">
      <formula>1.5</formula>
      <formula>2.49999999</formula>
    </cfRule>
    <cfRule type="cellIs" priority="136" operator="between" dxfId="9">
      <formula>1</formula>
      <formula>1.49999999</formula>
    </cfRule>
    <cfRule type="cellIs" priority="135" operator="between" dxfId="8">
      <formula>2.5</formula>
      <formula>3</formula>
    </cfRule>
    <cfRule type="cellIs" priority="149" operator="equal" dxfId="41">
      <formula>1</formula>
    </cfRule>
    <cfRule type="cellIs" priority="150" operator="between" dxfId="1">
      <formula>2.5</formula>
      <formula>3.4999</formula>
    </cfRule>
    <cfRule type="cellIs" priority="151" operator="between" dxfId="0">
      <formula>1.5</formula>
      <formula>2.4999</formula>
    </cfRule>
    <cfRule type="cellIs" priority="152" operator="between" dxfId="3">
      <formula>0.001</formula>
      <formula>1.4999</formula>
    </cfRule>
    <cfRule type="cellIs" priority="134" operator="between" dxfId="16">
      <formula>0.000001</formula>
      <formula>1.49999999999999</formula>
    </cfRule>
    <cfRule type="cellIs" priority="133" operator="between" dxfId="15">
      <formula>1.5</formula>
      <formula>2.499999999999</formula>
    </cfRule>
    <cfRule type="cellIs" priority="132" operator="between" dxfId="14">
      <formula>2.5</formula>
      <formula>3.49999999999999</formula>
    </cfRule>
    <cfRule type="cellIs" priority="131" operator="between" dxfId="26">
      <formula>3.5</formula>
      <formula>4.499999999999</formula>
    </cfRule>
    <cfRule type="cellIs" priority="130" operator="between" dxfId="12">
      <formula>4.5</formula>
      <formula>4.49999999999</formula>
    </cfRule>
    <cfRule type="cellIs" priority="129" operator="between" dxfId="8">
      <formula>5.5</formula>
      <formula>6</formula>
    </cfRule>
    <cfRule type="cellIs" priority="128" operator="between" dxfId="14">
      <formula>2.5</formula>
      <formula>3.49999999999</formula>
    </cfRule>
    <cfRule type="cellIs" priority="127" operator="between" dxfId="30">
      <formula>2.5</formula>
      <formula>3.49999999999</formula>
    </cfRule>
    <cfRule type="cellIs" priority="126" operator="between" dxfId="31">
      <formula>4.5</formula>
      <formula>5.4999999999</formula>
    </cfRule>
    <cfRule type="cellIs" priority="146" operator="equal" dxfId="33">
      <formula>3</formula>
    </cfRule>
    <cfRule type="cellIs" priority="148" operator="equal" dxfId="12">
      <formula>2</formula>
    </cfRule>
    <cfRule type="cellIs" priority="139" operator="between" dxfId="18">
      <formula>2.5</formula>
      <formula>3</formula>
    </cfRule>
  </conditionalFormatting>
  <conditionalFormatting sqref="C70">
    <cfRule type="containsText" priority="2180" operator="containsText" dxfId="2" text="Exceeds Expectations">
      <formula>NOT(ISERROR(SEARCH("Exceeds Expectations",C70)))</formula>
    </cfRule>
    <cfRule type="containsText" priority="2181" operator="containsText" dxfId="1" text="Meets Expectations">
      <formula>NOT(ISERROR(SEARCH("Meets Expectations",C70)))</formula>
    </cfRule>
    <cfRule type="containsText" priority="2179" operator="containsText" dxfId="3" text="Below Expectations">
      <formula>NOT(ISERROR(SEARCH("Below Expectations",C70)))</formula>
    </cfRule>
    <cfRule type="containsText" priority="2178" operator="containsText" dxfId="0" text="Partially evident">
      <formula>NOT(ISERROR(SEARCH("Partially evident",C70)))</formula>
    </cfRule>
    <cfRule type="beginsWith" priority="2177" operator="beginsWith" dxfId="1" text="Evident">
      <formula>LEFT(C70,LEN("Evident"))="Evident"</formula>
    </cfRule>
    <cfRule type="beginsWith" priority="2176" operator="beginsWith" dxfId="0" text="Not evident">
      <formula>LEFT(C70,LEN("Not evident"))="Not evident"</formula>
    </cfRule>
    <cfRule type="beginsWith" priority="2175" operator="beginsWith" dxfId="3" text="Not evident">
      <formula>LEFT(C70,LEN("Not evident"))="Not evident"</formula>
    </cfRule>
    <cfRule type="containsText" priority="2170" operator="containsText" dxfId="8" text="Fully Evident">
      <formula>NOT(ISERROR(SEARCH("Fully Evident",C70)))</formula>
    </cfRule>
    <cfRule type="containsText" priority="2169" operator="containsText" dxfId="9" text="Not Evident">
      <formula>NOT(ISERROR(SEARCH("Not Evident",C70)))</formula>
    </cfRule>
    <cfRule type="containsText" priority="2168" operator="containsText" dxfId="10" text="Partially Evident">
      <formula>NOT(ISERROR(SEARCH("Partially Evident",C70)))</formula>
    </cfRule>
    <cfRule type="containsText" priority="2182" operator="containsText" dxfId="0" text="Approaching Expectations">
      <formula>NOT(ISERROR(SEARCH("Approaching Expectations",C70)))</formula>
    </cfRule>
    <cfRule type="containsText" priority="2137" operator="containsText" dxfId="16" text="Very Weak">
      <formula>NOT(ISERROR(SEARCH("Very Weak",C70)))</formula>
    </cfRule>
    <cfRule type="containsText" priority="2138" operator="containsText" dxfId="15" text="Weak">
      <formula>NOT(ISERROR(SEARCH("Weak",C70)))</formula>
    </cfRule>
    <cfRule type="containsText" priority="2139" operator="containsText" dxfId="14" text="Acceptable">
      <formula>NOT(ISERROR(SEARCH("Acceptable",C70)))</formula>
    </cfRule>
    <cfRule type="containsText" priority="2140" operator="containsText" dxfId="13" text="Good">
      <formula>NOT(ISERROR(SEARCH("Good",C70)))</formula>
    </cfRule>
    <cfRule type="containsText" priority="2141" operator="containsText" dxfId="12" text="Very Good">
      <formula>NOT(ISERROR(SEARCH("Very Good",C70)))</formula>
    </cfRule>
    <cfRule type="containsText" priority="2142" operator="containsText" dxfId="8" text="Outstanding">
      <formula>NOT(ISERROR(SEARCH("Outstanding",C70)))</formula>
    </cfRule>
  </conditionalFormatting>
  <conditionalFormatting sqref="C74">
    <cfRule type="cellIs" priority="1827" operator="equal" dxfId="12">
      <formula>5</formula>
    </cfRule>
  </conditionalFormatting>
  <conditionalFormatting sqref="C76">
    <cfRule type="cellIs" priority="1826" operator="equal" dxfId="14">
      <formula>3</formula>
    </cfRule>
  </conditionalFormatting>
  <conditionalFormatting sqref="E20:E24">
    <cfRule type="cellIs" priority="565" operator="between" dxfId="3">
      <formula>0.001</formula>
      <formula>1.4999</formula>
    </cfRule>
    <cfRule type="cellIs" priority="539" operator="between" dxfId="31">
      <formula>4.5</formula>
      <formula>5.4999999999</formula>
    </cfRule>
    <cfRule type="cellIs" priority="540" operator="between" dxfId="30">
      <formula>2.5</formula>
      <formula>3.49999999999</formula>
    </cfRule>
    <cfRule type="cellIs" priority="541" operator="between" dxfId="14">
      <formula>2.5</formula>
      <formula>3.49999999999</formula>
    </cfRule>
    <cfRule type="cellIs" priority="542" operator="between" dxfId="8">
      <formula>5.5</formula>
      <formula>6</formula>
    </cfRule>
    <cfRule type="cellIs" priority="543" operator="between" dxfId="12">
      <formula>4.5</formula>
      <formula>4.49999999999</formula>
    </cfRule>
    <cfRule type="cellIs" priority="544" operator="between" dxfId="26">
      <formula>3.5</formula>
      <formula>4.499999999999</formula>
    </cfRule>
    <cfRule type="cellIs" priority="545" operator="between" dxfId="14">
      <formula>2.5</formula>
      <formula>3.49999999999999</formula>
    </cfRule>
    <cfRule type="cellIs" priority="546" operator="between" dxfId="15">
      <formula>1.5</formula>
      <formula>2.499999999999</formula>
    </cfRule>
    <cfRule type="cellIs" priority="547" operator="between" dxfId="16">
      <formula>0.000001</formula>
      <formula>1.49999999999999</formula>
    </cfRule>
    <cfRule type="cellIs" priority="548" operator="between" dxfId="8">
      <formula>2.5</formula>
      <formula>3</formula>
    </cfRule>
    <cfRule type="cellIs" priority="549" operator="between" dxfId="9">
      <formula>1</formula>
      <formula>1.49999999</formula>
    </cfRule>
    <cfRule type="cellIs" priority="550" operator="between" dxfId="10">
      <formula>1.5</formula>
      <formula>2.49999999</formula>
    </cfRule>
    <cfRule type="cellIs" priority="551" operator="between" dxfId="19">
      <formula>2.5</formula>
      <formula>3</formula>
    </cfRule>
    <cfRule type="cellIs" priority="552" operator="between" dxfId="18">
      <formula>2.5</formula>
      <formula>3</formula>
    </cfRule>
    <cfRule type="cellIs" priority="553" operator="equal" dxfId="8">
      <formula>3</formula>
    </cfRule>
    <cfRule type="cellIs" priority="554" operator="equal" dxfId="10">
      <formula>2</formula>
    </cfRule>
    <cfRule type="cellIs" priority="555" operator="equal" dxfId="9">
      <formula>1</formula>
    </cfRule>
    <cfRule type="cellIs" priority="556" operator="equal" dxfId="46">
      <formula>1</formula>
    </cfRule>
    <cfRule type="cellIs" priority="557" operator="equal" dxfId="35">
      <formula>0</formula>
    </cfRule>
    <cfRule type="cellIs" priority="558" operator="between" dxfId="34">
      <formula>3.5</formula>
      <formula>4</formula>
    </cfRule>
    <cfRule type="cellIs" priority="559" operator="equal" dxfId="33">
      <formula>3</formula>
    </cfRule>
    <cfRule type="cellIs" priority="560" operator="equal" dxfId="32">
      <formula>3</formula>
    </cfRule>
    <cfRule type="cellIs" priority="561" operator="equal" dxfId="12">
      <formula>2</formula>
    </cfRule>
    <cfRule type="cellIs" priority="562" operator="equal" dxfId="41">
      <formula>1</formula>
    </cfRule>
    <cfRule type="cellIs" priority="563" operator="between" dxfId="1">
      <formula>2.5</formula>
      <formula>3.4999</formula>
    </cfRule>
    <cfRule type="cellIs" priority="564" operator="between" dxfId="0">
      <formula>1.5</formula>
      <formula>2.4999</formula>
    </cfRule>
  </conditionalFormatting>
  <conditionalFormatting sqref="E27:E32">
    <cfRule type="cellIs" priority="520" operator="between" dxfId="16">
      <formula>0.000001</formula>
      <formula>1.49999999999999</formula>
    </cfRule>
    <cfRule type="cellIs" priority="538" operator="between" dxfId="3">
      <formula>0.001</formula>
      <formula>1.4999</formula>
    </cfRule>
    <cfRule type="cellIs" priority="518" operator="between" dxfId="14">
      <formula>2.5</formula>
      <formula>3.49999999999999</formula>
    </cfRule>
    <cfRule type="cellIs" priority="517" operator="between" dxfId="26">
      <formula>3.5</formula>
      <formula>4.499999999999</formula>
    </cfRule>
    <cfRule type="cellIs" priority="516" operator="between" dxfId="12">
      <formula>4.5</formula>
      <formula>4.49999999999</formula>
    </cfRule>
    <cfRule type="cellIs" priority="515" operator="between" dxfId="8">
      <formula>5.5</formula>
      <formula>6</formula>
    </cfRule>
    <cfRule type="cellIs" priority="514" operator="between" dxfId="14">
      <formula>2.5</formula>
      <formula>3.49999999999</formula>
    </cfRule>
    <cfRule type="cellIs" priority="513" operator="between" dxfId="30">
      <formula>2.5</formula>
      <formula>3.49999999999</formula>
    </cfRule>
    <cfRule type="cellIs" priority="512" operator="between" dxfId="31">
      <formula>4.5</formula>
      <formula>5.4999999999</formula>
    </cfRule>
    <cfRule type="cellIs" priority="521" operator="between" dxfId="8">
      <formula>2.5</formula>
      <formula>3</formula>
    </cfRule>
    <cfRule type="cellIs" priority="522" operator="between" dxfId="9">
      <formula>1</formula>
      <formula>1.49999999</formula>
    </cfRule>
    <cfRule type="cellIs" priority="523" operator="between" dxfId="10">
      <formula>1.5</formula>
      <formula>2.49999999</formula>
    </cfRule>
    <cfRule type="cellIs" priority="524" operator="between" dxfId="19">
      <formula>2.5</formula>
      <formula>3</formula>
    </cfRule>
    <cfRule type="cellIs" priority="525" operator="between" dxfId="18">
      <formula>2.5</formula>
      <formula>3</formula>
    </cfRule>
    <cfRule type="cellIs" priority="526" operator="equal" dxfId="8">
      <formula>3</formula>
    </cfRule>
    <cfRule type="cellIs" priority="527" operator="equal" dxfId="10">
      <formula>2</formula>
    </cfRule>
    <cfRule type="cellIs" priority="528" operator="equal" dxfId="9">
      <formula>1</formula>
    </cfRule>
    <cfRule type="cellIs" priority="529" operator="equal" dxfId="46">
      <formula>1</formula>
    </cfRule>
    <cfRule type="cellIs" priority="530" operator="equal" dxfId="35">
      <formula>0</formula>
    </cfRule>
    <cfRule type="cellIs" priority="531" operator="between" dxfId="34">
      <formula>3.5</formula>
      <formula>4</formula>
    </cfRule>
    <cfRule type="cellIs" priority="532" operator="equal" dxfId="33">
      <formula>3</formula>
    </cfRule>
    <cfRule type="cellIs" priority="533" operator="equal" dxfId="32">
      <formula>3</formula>
    </cfRule>
    <cfRule type="cellIs" priority="534" operator="equal" dxfId="12">
      <formula>2</formula>
    </cfRule>
    <cfRule type="cellIs" priority="535" operator="equal" dxfId="41">
      <formula>1</formula>
    </cfRule>
    <cfRule type="cellIs" priority="536" operator="between" dxfId="1">
      <formula>2.5</formula>
      <formula>3.4999</formula>
    </cfRule>
    <cfRule type="cellIs" priority="537" operator="between" dxfId="0">
      <formula>1.5</formula>
      <formula>2.4999</formula>
    </cfRule>
    <cfRule type="cellIs" priority="519" operator="between" dxfId="15">
      <formula>1.5</formula>
      <formula>2.499999999999</formula>
    </cfRule>
  </conditionalFormatting>
  <conditionalFormatting sqref="E35:E39">
    <cfRule type="cellIs" priority="493" operator="between" dxfId="16">
      <formula>0.000001</formula>
      <formula>1.49999999999999</formula>
    </cfRule>
    <cfRule type="cellIs" priority="490" operator="between" dxfId="26">
      <formula>3.5</formula>
      <formula>4.499999999999</formula>
    </cfRule>
    <cfRule type="cellIs" priority="494" operator="between" dxfId="8">
      <formula>2.5</formula>
      <formula>3</formula>
    </cfRule>
    <cfRule type="cellIs" priority="488" operator="between" dxfId="8">
      <formula>5.5</formula>
      <formula>6</formula>
    </cfRule>
    <cfRule type="cellIs" priority="487" operator="between" dxfId="14">
      <formula>2.5</formula>
      <formula>3.49999999999</formula>
    </cfRule>
    <cfRule type="cellIs" priority="486" operator="between" dxfId="30">
      <formula>2.5</formula>
      <formula>3.49999999999</formula>
    </cfRule>
    <cfRule type="cellIs" priority="485" operator="between" dxfId="31">
      <formula>4.5</formula>
      <formula>5.4999999999</formula>
    </cfRule>
    <cfRule type="cellIs" priority="495" operator="between" dxfId="9">
      <formula>1</formula>
      <formula>1.49999999</formula>
    </cfRule>
    <cfRule type="cellIs" priority="496" operator="between" dxfId="10">
      <formula>1.5</formula>
      <formula>2.49999999</formula>
    </cfRule>
    <cfRule type="cellIs" priority="497" operator="between" dxfId="19">
      <formula>2.5</formula>
      <formula>3</formula>
    </cfRule>
    <cfRule type="cellIs" priority="498" operator="between" dxfId="18">
      <formula>2.5</formula>
      <formula>3</formula>
    </cfRule>
    <cfRule type="cellIs" priority="499" operator="equal" dxfId="8">
      <formula>3</formula>
    </cfRule>
    <cfRule type="cellIs" priority="500" operator="equal" dxfId="10">
      <formula>2</formula>
    </cfRule>
    <cfRule type="cellIs" priority="501" operator="equal" dxfId="9">
      <formula>1</formula>
    </cfRule>
    <cfRule type="cellIs" priority="502" operator="equal" dxfId="46">
      <formula>1</formula>
    </cfRule>
    <cfRule type="cellIs" priority="503" operator="equal" dxfId="35">
      <formula>0</formula>
    </cfRule>
    <cfRule type="cellIs" priority="504" operator="between" dxfId="34">
      <formula>3.5</formula>
      <formula>4</formula>
    </cfRule>
    <cfRule type="cellIs" priority="505" operator="equal" dxfId="33">
      <formula>3</formula>
    </cfRule>
    <cfRule type="cellIs" priority="506" operator="equal" dxfId="32">
      <formula>3</formula>
    </cfRule>
    <cfRule type="cellIs" priority="507" operator="equal" dxfId="12">
      <formula>2</formula>
    </cfRule>
    <cfRule type="cellIs" priority="508" operator="equal" dxfId="41">
      <formula>1</formula>
    </cfRule>
    <cfRule type="cellIs" priority="509" operator="between" dxfId="1">
      <formula>2.5</formula>
      <formula>3.4999</formula>
    </cfRule>
    <cfRule type="cellIs" priority="510" operator="between" dxfId="0">
      <formula>1.5</formula>
      <formula>2.4999</formula>
    </cfRule>
    <cfRule type="cellIs" priority="511" operator="between" dxfId="3">
      <formula>0.001</formula>
      <formula>1.4999</formula>
    </cfRule>
    <cfRule type="cellIs" priority="491" operator="between" dxfId="14">
      <formula>2.5</formula>
      <formula>3.49999999999999</formula>
    </cfRule>
    <cfRule type="cellIs" priority="489" operator="between" dxfId="12">
      <formula>4.5</formula>
      <formula>4.49999999999</formula>
    </cfRule>
    <cfRule type="cellIs" priority="492" operator="between" dxfId="15">
      <formula>1.5</formula>
      <formula>2.499999999999</formula>
    </cfRule>
  </conditionalFormatting>
  <conditionalFormatting sqref="E42:E45">
    <cfRule type="cellIs" priority="478" operator="equal" dxfId="33">
      <formula>3</formula>
    </cfRule>
    <cfRule type="cellIs" priority="458" operator="between" dxfId="31">
      <formula>4.5</formula>
      <formula>5.4999999999</formula>
    </cfRule>
    <cfRule type="cellIs" priority="483" operator="between" dxfId="0">
      <formula>1.5</formula>
      <formula>2.4999</formula>
    </cfRule>
    <cfRule type="cellIs" priority="482" operator="between" dxfId="1">
      <formula>2.5</formula>
      <formula>3.4999</formula>
    </cfRule>
    <cfRule type="cellIs" priority="481" operator="equal" dxfId="41">
      <formula>1</formula>
    </cfRule>
    <cfRule type="cellIs" priority="480" operator="equal" dxfId="12">
      <formula>2</formula>
    </cfRule>
    <cfRule type="cellIs" priority="479" operator="equal" dxfId="32">
      <formula>3</formula>
    </cfRule>
    <cfRule type="cellIs" priority="477" operator="between" dxfId="34">
      <formula>3.5</formula>
      <formula>4</formula>
    </cfRule>
    <cfRule type="cellIs" priority="476" operator="equal" dxfId="35">
      <formula>0</formula>
    </cfRule>
    <cfRule type="cellIs" priority="475" operator="equal" dxfId="46">
      <formula>1</formula>
    </cfRule>
    <cfRule type="cellIs" priority="474" operator="equal" dxfId="9">
      <formula>1</formula>
    </cfRule>
    <cfRule type="cellIs" priority="473" operator="equal" dxfId="10">
      <formula>2</formula>
    </cfRule>
    <cfRule type="cellIs" priority="472" operator="equal" dxfId="8">
      <formula>3</formula>
    </cfRule>
    <cfRule type="cellIs" priority="471" operator="between" dxfId="18">
      <formula>2.5</formula>
      <formula>3</formula>
    </cfRule>
    <cfRule type="cellIs" priority="470" operator="between" dxfId="19">
      <formula>2.5</formula>
      <formula>3</formula>
    </cfRule>
    <cfRule type="cellIs" priority="469" operator="between" dxfId="10">
      <formula>1.5</formula>
      <formula>2.49999999</formula>
    </cfRule>
    <cfRule type="cellIs" priority="468" operator="between" dxfId="9">
      <formula>1</formula>
      <formula>1.49999999</formula>
    </cfRule>
    <cfRule type="cellIs" priority="467" operator="between" dxfId="8">
      <formula>2.5</formula>
      <formula>3</formula>
    </cfRule>
    <cfRule type="cellIs" priority="466" operator="between" dxfId="16">
      <formula>0.000001</formula>
      <formula>1.49999999999999</formula>
    </cfRule>
    <cfRule type="cellIs" priority="465" operator="between" dxfId="15">
      <formula>1.5</formula>
      <formula>2.499999999999</formula>
    </cfRule>
    <cfRule type="cellIs" priority="464" operator="between" dxfId="14">
      <formula>2.5</formula>
      <formula>3.49999999999999</formula>
    </cfRule>
    <cfRule type="cellIs" priority="463" operator="between" dxfId="26">
      <formula>3.5</formula>
      <formula>4.499999999999</formula>
    </cfRule>
    <cfRule type="cellIs" priority="462" operator="between" dxfId="12">
      <formula>4.5</formula>
      <formula>4.49999999999</formula>
    </cfRule>
    <cfRule type="cellIs" priority="461" operator="between" dxfId="8">
      <formula>5.5</formula>
      <formula>6</formula>
    </cfRule>
    <cfRule type="cellIs" priority="460" operator="between" dxfId="14">
      <formula>2.5</formula>
      <formula>3.49999999999</formula>
    </cfRule>
    <cfRule type="cellIs" priority="459" operator="between" dxfId="30">
      <formula>2.5</formula>
      <formula>3.49999999999</formula>
    </cfRule>
    <cfRule type="cellIs" priority="484" operator="between" dxfId="3">
      <formula>0.001</formula>
      <formula>1.4999</formula>
    </cfRule>
  </conditionalFormatting>
  <conditionalFormatting sqref="E48:F51">
    <cfRule type="cellIs" priority="108" operator="between" dxfId="3">
      <formula>0.001</formula>
      <formula>1.4999</formula>
    </cfRule>
    <cfRule type="cellIs" priority="99" operator="equal" dxfId="46">
      <formula>1</formula>
    </cfRule>
    <cfRule type="cellIs" priority="107" operator="between" dxfId="0">
      <formula>1.5</formula>
      <formula>2.4999</formula>
    </cfRule>
    <cfRule type="cellIs" priority="82" operator="between" dxfId="31">
      <formula>4.5</formula>
      <formula>5.4999999999</formula>
    </cfRule>
    <cfRule type="cellIs" priority="83" operator="between" dxfId="30">
      <formula>2.5</formula>
      <formula>3.49999999999</formula>
    </cfRule>
    <cfRule type="cellIs" priority="84" operator="between" dxfId="14">
      <formula>2.5</formula>
      <formula>3.49999999999</formula>
    </cfRule>
    <cfRule type="cellIs" priority="85" operator="between" dxfId="8">
      <formula>5.5</formula>
      <formula>6</formula>
    </cfRule>
    <cfRule type="cellIs" priority="86" operator="between" dxfId="12">
      <formula>4.5</formula>
      <formula>4.49999999999</formula>
    </cfRule>
    <cfRule type="cellIs" priority="87" operator="between" dxfId="26">
      <formula>3.5</formula>
      <formula>4.499999999999</formula>
    </cfRule>
    <cfRule type="cellIs" priority="88" operator="between" dxfId="14">
      <formula>2.5</formula>
      <formula>3.49999999999999</formula>
    </cfRule>
    <cfRule type="cellIs" priority="89" operator="between" dxfId="15">
      <formula>1.5</formula>
      <formula>2.499999999999</formula>
    </cfRule>
    <cfRule type="cellIs" priority="90" operator="between" dxfId="16">
      <formula>0.000001</formula>
      <formula>1.49999999999999</formula>
    </cfRule>
    <cfRule type="cellIs" priority="91" operator="between" dxfId="8">
      <formula>2.5</formula>
      <formula>3</formula>
    </cfRule>
    <cfRule type="cellIs" priority="92" operator="between" dxfId="9">
      <formula>1</formula>
      <formula>1.49999999</formula>
    </cfRule>
    <cfRule type="cellIs" priority="93" operator="between" dxfId="10">
      <formula>1.5</formula>
      <formula>2.49999999</formula>
    </cfRule>
    <cfRule type="cellIs" priority="94" operator="between" dxfId="19">
      <formula>2.5</formula>
      <formula>3</formula>
    </cfRule>
    <cfRule type="cellIs" priority="95" operator="between" dxfId="18">
      <formula>2.5</formula>
      <formula>3</formula>
    </cfRule>
    <cfRule type="cellIs" priority="96" operator="equal" dxfId="8">
      <formula>3</formula>
    </cfRule>
    <cfRule type="cellIs" priority="97" operator="equal" dxfId="10">
      <formula>2</formula>
    </cfRule>
    <cfRule type="cellIs" priority="106" operator="between" dxfId="1">
      <formula>2.5</formula>
      <formula>3.4999</formula>
    </cfRule>
    <cfRule type="cellIs" priority="105" operator="equal" dxfId="41">
      <formula>1</formula>
    </cfRule>
    <cfRule type="cellIs" priority="104" operator="equal" dxfId="12">
      <formula>2</formula>
    </cfRule>
    <cfRule type="cellIs" priority="103" operator="equal" dxfId="32">
      <formula>3</formula>
    </cfRule>
    <cfRule type="cellIs" priority="102" operator="equal" dxfId="33">
      <formula>3</formula>
    </cfRule>
    <cfRule type="cellIs" priority="101" operator="between" dxfId="34">
      <formula>3.5</formula>
      <formula>4</formula>
    </cfRule>
    <cfRule type="cellIs" priority="100" operator="equal" dxfId="35">
      <formula>0</formula>
    </cfRule>
    <cfRule type="cellIs" priority="98" operator="equal" dxfId="9">
      <formula>1</formula>
    </cfRule>
  </conditionalFormatting>
  <conditionalFormatting sqref="E54:F57">
    <cfRule type="cellIs" priority="80" operator="between" dxfId="0">
      <formula>1.5</formula>
      <formula>2.4999</formula>
    </cfRule>
    <cfRule type="cellIs" priority="69" operator="equal" dxfId="8">
      <formula>3</formula>
    </cfRule>
    <cfRule type="cellIs" priority="68" operator="between" dxfId="18">
      <formula>2.5</formula>
      <formula>3</formula>
    </cfRule>
    <cfRule type="cellIs" priority="67" operator="between" dxfId="19">
      <formula>2.5</formula>
      <formula>3</formula>
    </cfRule>
    <cfRule type="cellIs" priority="66" operator="between" dxfId="10">
      <formula>1.5</formula>
      <formula>2.49999999</formula>
    </cfRule>
    <cfRule type="cellIs" priority="65" operator="between" dxfId="9">
      <formula>1</formula>
      <formula>1.49999999</formula>
    </cfRule>
    <cfRule type="cellIs" priority="64" operator="between" dxfId="8">
      <formula>2.5</formula>
      <formula>3</formula>
    </cfRule>
    <cfRule type="cellIs" priority="63" operator="between" dxfId="16">
      <formula>0.000001</formula>
      <formula>1.49999999999999</formula>
    </cfRule>
    <cfRule type="cellIs" priority="62" operator="between" dxfId="15">
      <formula>1.5</formula>
      <formula>2.499999999999</formula>
    </cfRule>
    <cfRule type="cellIs" priority="61" operator="between" dxfId="14">
      <formula>2.5</formula>
      <formula>3.49999999999999</formula>
    </cfRule>
    <cfRule type="cellIs" priority="60" operator="between" dxfId="26">
      <formula>3.5</formula>
      <formula>4.499999999999</formula>
    </cfRule>
    <cfRule type="cellIs" priority="59" operator="between" dxfId="12">
      <formula>4.5</formula>
      <formula>4.49999999999</formula>
    </cfRule>
    <cfRule type="cellIs" priority="58" operator="between" dxfId="8">
      <formula>5.5</formula>
      <formula>6</formula>
    </cfRule>
    <cfRule type="cellIs" priority="57" operator="between" dxfId="14">
      <formula>2.5</formula>
      <formula>3.49999999999</formula>
    </cfRule>
    <cfRule type="cellIs" priority="56" operator="between" dxfId="30">
      <formula>2.5</formula>
      <formula>3.49999999999</formula>
    </cfRule>
    <cfRule type="cellIs" priority="55" operator="between" dxfId="31">
      <formula>4.5</formula>
      <formula>5.4999999999</formula>
    </cfRule>
    <cfRule type="cellIs" priority="81" operator="between" dxfId="3">
      <formula>0.001</formula>
      <formula>1.4999</formula>
    </cfRule>
    <cfRule type="cellIs" priority="78" operator="equal" dxfId="41">
      <formula>1</formula>
    </cfRule>
    <cfRule type="cellIs" priority="77" operator="equal" dxfId="12">
      <formula>2</formula>
    </cfRule>
    <cfRule type="cellIs" priority="76" operator="equal" dxfId="32">
      <formula>3</formula>
    </cfRule>
    <cfRule type="cellIs" priority="75" operator="equal" dxfId="33">
      <formula>3</formula>
    </cfRule>
    <cfRule type="cellIs" priority="74" operator="between" dxfId="34">
      <formula>3.5</formula>
      <formula>4</formula>
    </cfRule>
    <cfRule type="cellIs" priority="73" operator="equal" dxfId="35">
      <formula>0</formula>
    </cfRule>
    <cfRule type="cellIs" priority="72" operator="equal" dxfId="46">
      <formula>1</formula>
    </cfRule>
    <cfRule type="cellIs" priority="71" operator="equal" dxfId="9">
      <formula>1</formula>
    </cfRule>
    <cfRule type="cellIs" priority="79" operator="between" dxfId="1">
      <formula>2.5</formula>
      <formula>3.4999</formula>
    </cfRule>
    <cfRule type="cellIs" priority="70" operator="equal" dxfId="10">
      <formula>2</formula>
    </cfRule>
  </conditionalFormatting>
  <conditionalFormatting sqref="E60:F64">
    <cfRule type="cellIs" priority="44" operator="equal" dxfId="9">
      <formula>1</formula>
    </cfRule>
    <cfRule type="cellIs" priority="42" operator="equal" dxfId="8">
      <formula>3</formula>
    </cfRule>
    <cfRule type="cellIs" priority="41" operator="between" dxfId="18">
      <formula>2.5</formula>
      <formula>3</formula>
    </cfRule>
    <cfRule type="cellIs" priority="40" operator="between" dxfId="19">
      <formula>2.5</formula>
      <formula>3</formula>
    </cfRule>
    <cfRule type="cellIs" priority="39" operator="between" dxfId="10">
      <formula>1.5</formula>
      <formula>2.49999999</formula>
    </cfRule>
    <cfRule type="cellIs" priority="38" operator="between" dxfId="9">
      <formula>1</formula>
      <formula>1.49999999</formula>
    </cfRule>
    <cfRule type="cellIs" priority="37" operator="between" dxfId="8">
      <formula>2.5</formula>
      <formula>3</formula>
    </cfRule>
    <cfRule type="cellIs" priority="36" operator="between" dxfId="16">
      <formula>0.000001</formula>
      <formula>1.49999999999999</formula>
    </cfRule>
    <cfRule type="cellIs" priority="35" operator="between" dxfId="15">
      <formula>1.5</formula>
      <formula>2.499999999999</formula>
    </cfRule>
    <cfRule type="cellIs" priority="34" operator="between" dxfId="14">
      <formula>2.5</formula>
      <formula>3.49999999999999</formula>
    </cfRule>
    <cfRule type="cellIs" priority="33" operator="between" dxfId="26">
      <formula>3.5</formula>
      <formula>4.499999999999</formula>
    </cfRule>
    <cfRule type="cellIs" priority="32" operator="between" dxfId="12">
      <formula>4.5</formula>
      <formula>4.49999999999</formula>
    </cfRule>
    <cfRule type="cellIs" priority="31" operator="between" dxfId="8">
      <formula>5.5</formula>
      <formula>6</formula>
    </cfRule>
    <cfRule type="cellIs" priority="30" operator="between" dxfId="14">
      <formula>2.5</formula>
      <formula>3.49999999999</formula>
    </cfRule>
    <cfRule type="cellIs" priority="29" operator="between" dxfId="30">
      <formula>2.5</formula>
      <formula>3.49999999999</formula>
    </cfRule>
    <cfRule type="cellIs" priority="28" operator="between" dxfId="31">
      <formula>4.5</formula>
      <formula>5.4999999999</formula>
    </cfRule>
    <cfRule type="cellIs" priority="45" operator="equal" dxfId="46">
      <formula>1</formula>
    </cfRule>
    <cfRule type="cellIs" priority="46" operator="equal" dxfId="35">
      <formula>0</formula>
    </cfRule>
    <cfRule type="cellIs" priority="47" operator="between" dxfId="34">
      <formula>3.5</formula>
      <formula>4</formula>
    </cfRule>
    <cfRule type="cellIs" priority="48" operator="equal" dxfId="33">
      <formula>3</formula>
    </cfRule>
    <cfRule type="cellIs" priority="49" operator="equal" dxfId="32">
      <formula>3</formula>
    </cfRule>
    <cfRule type="cellIs" priority="50" operator="equal" dxfId="12">
      <formula>2</formula>
    </cfRule>
    <cfRule type="cellIs" priority="51" operator="equal" dxfId="41">
      <formula>1</formula>
    </cfRule>
    <cfRule type="cellIs" priority="52" operator="between" dxfId="1">
      <formula>2.5</formula>
      <formula>3.4999</formula>
    </cfRule>
    <cfRule type="cellIs" priority="53" operator="between" dxfId="0">
      <formula>1.5</formula>
      <formula>2.4999</formula>
    </cfRule>
    <cfRule type="cellIs" priority="54" operator="between" dxfId="3">
      <formula>0.001</formula>
      <formula>1.4999</formula>
    </cfRule>
    <cfRule type="cellIs" priority="43" operator="equal" dxfId="10">
      <formula>2</formula>
    </cfRule>
  </conditionalFormatting>
  <conditionalFormatting sqref="E67:F70">
    <cfRule type="cellIs" priority="1" operator="between" dxfId="31">
      <formula>4.5</formula>
      <formula>5.4999999999</formula>
    </cfRule>
    <cfRule type="cellIs" priority="4" operator="between" dxfId="8">
      <formula>5.5</formula>
      <formula>6</formula>
    </cfRule>
    <cfRule type="cellIs" priority="26" operator="between" dxfId="0">
      <formula>1.5</formula>
      <formula>2.4999</formula>
    </cfRule>
    <cfRule type="cellIs" priority="27" operator="between" dxfId="3">
      <formula>0.001</formula>
      <formula>1.4999</formula>
    </cfRule>
    <cfRule type="cellIs" priority="2" operator="between" dxfId="30">
      <formula>2.5</formula>
      <formula>3.49999999999</formula>
    </cfRule>
    <cfRule type="cellIs" priority="3" operator="between" dxfId="14">
      <formula>2.5</formula>
      <formula>3.49999999999</formula>
    </cfRule>
    <cfRule type="cellIs" priority="24" operator="equal" dxfId="41">
      <formula>1</formula>
    </cfRule>
    <cfRule type="cellIs" priority="23" operator="equal" dxfId="12">
      <formula>2</formula>
    </cfRule>
    <cfRule type="cellIs" priority="22" operator="equal" dxfId="32">
      <formula>3</formula>
    </cfRule>
    <cfRule type="cellIs" priority="21" operator="equal" dxfId="33">
      <formula>3</formula>
    </cfRule>
    <cfRule type="cellIs" priority="20" operator="between" dxfId="34">
      <formula>3.5</formula>
      <formula>4</formula>
    </cfRule>
    <cfRule type="cellIs" priority="19" operator="equal" dxfId="35">
      <formula>0</formula>
    </cfRule>
    <cfRule type="cellIs" priority="18" operator="equal" dxfId="46">
      <formula>1</formula>
    </cfRule>
    <cfRule type="cellIs" priority="17" operator="equal" dxfId="9">
      <formula>1</formula>
    </cfRule>
    <cfRule type="cellIs" priority="16" operator="equal" dxfId="10">
      <formula>2</formula>
    </cfRule>
    <cfRule type="cellIs" priority="15" operator="equal" dxfId="8">
      <formula>3</formula>
    </cfRule>
    <cfRule type="cellIs" priority="14" operator="between" dxfId="18">
      <formula>2.5</formula>
      <formula>3</formula>
    </cfRule>
    <cfRule type="cellIs" priority="13" operator="between" dxfId="19">
      <formula>2.5</formula>
      <formula>3</formula>
    </cfRule>
    <cfRule type="cellIs" priority="12" operator="between" dxfId="10">
      <formula>1.5</formula>
      <formula>2.49999999</formula>
    </cfRule>
    <cfRule type="cellIs" priority="11" operator="between" dxfId="9">
      <formula>1</formula>
      <formula>1.49999999</formula>
    </cfRule>
    <cfRule type="cellIs" priority="10" operator="between" dxfId="8">
      <formula>2.5</formula>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25" operator="between" dxfId="1">
      <formula>2.5</formula>
      <formula>3.4999</formula>
    </cfRule>
  </conditionalFormatting>
  <conditionalFormatting sqref="E11:X16">
    <cfRule type="cellIs" priority="781" operator="between" dxfId="3">
      <formula>0.001</formula>
      <formula>1.4999</formula>
    </cfRule>
    <cfRule type="cellIs" priority="755" operator="between" dxfId="31">
      <formula>4.5</formula>
      <formula>5.4999999999</formula>
    </cfRule>
    <cfRule type="cellIs" priority="756" operator="between" dxfId="30">
      <formula>2.5</formula>
      <formula>3.49999999999</formula>
    </cfRule>
    <cfRule type="cellIs" priority="757" operator="between" dxfId="14">
      <formula>2.5</formula>
      <formula>3.49999999999</formula>
    </cfRule>
    <cfRule type="cellIs" priority="758" operator="between" dxfId="8">
      <formula>5.5</formula>
      <formula>6</formula>
    </cfRule>
    <cfRule type="cellIs" priority="759" operator="between" dxfId="12">
      <formula>4.5</formula>
      <formula>4.49999999999</formula>
    </cfRule>
    <cfRule type="cellIs" priority="760" operator="between" dxfId="26">
      <formula>3.5</formula>
      <formula>4.499999999999</formula>
    </cfRule>
    <cfRule type="cellIs" priority="761" operator="between" dxfId="14">
      <formula>2.5</formula>
      <formula>3.49999999999999</formula>
    </cfRule>
    <cfRule type="cellIs" priority="762" operator="between" dxfId="15">
      <formula>1.5</formula>
      <formula>2.499999999999</formula>
    </cfRule>
    <cfRule type="cellIs" priority="763" operator="between" dxfId="16">
      <formula>0.000001</formula>
      <formula>1.49999999999999</formula>
    </cfRule>
    <cfRule type="cellIs" priority="764" operator="between" dxfId="8">
      <formula>2.5</formula>
      <formula>3</formula>
    </cfRule>
    <cfRule type="cellIs" priority="765" operator="between" dxfId="9">
      <formula>1</formula>
      <formula>1.49999999</formula>
    </cfRule>
    <cfRule type="cellIs" priority="766" operator="between" dxfId="10">
      <formula>1.5</formula>
      <formula>2.49999999</formula>
    </cfRule>
    <cfRule type="cellIs" priority="767" operator="between" dxfId="19">
      <formula>2.5</formula>
      <formula>3</formula>
    </cfRule>
    <cfRule type="cellIs" priority="768" operator="between" dxfId="18">
      <formula>2.5</formula>
      <formula>3</formula>
    </cfRule>
    <cfRule type="cellIs" priority="769" operator="equal" dxfId="8">
      <formula>3</formula>
    </cfRule>
    <cfRule type="cellIs" priority="770" operator="equal" dxfId="10">
      <formula>2</formula>
    </cfRule>
    <cfRule type="cellIs" priority="771" operator="equal" dxfId="9">
      <formula>1</formula>
    </cfRule>
    <cfRule type="cellIs" priority="772" operator="equal" dxfId="46">
      <formula>1</formula>
    </cfRule>
    <cfRule type="cellIs" priority="773" operator="equal" dxfId="35">
      <formula>0</formula>
    </cfRule>
    <cfRule type="cellIs" priority="774" operator="between" dxfId="34">
      <formula>3.5</formula>
      <formula>4</formula>
    </cfRule>
    <cfRule type="cellIs" priority="775" operator="equal" dxfId="33">
      <formula>3</formula>
    </cfRule>
    <cfRule type="cellIs" priority="776" operator="equal" dxfId="32">
      <formula>3</formula>
    </cfRule>
    <cfRule type="cellIs" priority="777" operator="equal" dxfId="12">
      <formula>2</formula>
    </cfRule>
    <cfRule type="cellIs" priority="778" operator="equal" dxfId="41">
      <formula>1</formula>
    </cfRule>
    <cfRule type="cellIs" priority="779" operator="between" dxfId="1">
      <formula>2.5</formula>
      <formula>3.4999</formula>
    </cfRule>
    <cfRule type="cellIs" priority="780" operator="between" dxfId="0">
      <formula>1.5</formula>
      <formula>2.4999</formula>
    </cfRule>
  </conditionalFormatting>
  <conditionalFormatting sqref="E17:X17">
    <cfRule type="containsText" priority="125" operator="containsText" dxfId="0" text="Approaching Expectations">
      <formula>NOT(ISERROR(SEARCH("Approaching Expectations",E17)))</formula>
    </cfRule>
    <cfRule type="containsText" priority="109" operator="containsText" dxfId="16" text="Very Weak">
      <formula>NOT(ISERROR(SEARCH("Very Weak",E17)))</formula>
    </cfRule>
    <cfRule type="containsText" priority="110" operator="containsText" dxfId="15" text="Weak">
      <formula>NOT(ISERROR(SEARCH("Weak",E17)))</formula>
    </cfRule>
    <cfRule type="containsText" priority="111" operator="containsText" dxfId="14" text="Acceptable">
      <formula>NOT(ISERROR(SEARCH("Acceptable",E17)))</formula>
    </cfRule>
    <cfRule type="containsText" priority="112" operator="containsText" dxfId="13" text="Good">
      <formula>NOT(ISERROR(SEARCH("Good",E17)))</formula>
    </cfRule>
    <cfRule type="containsText" priority="113" operator="containsText" dxfId="12" text="Very Good">
      <formula>NOT(ISERROR(SEARCH("Very Good",E17)))</formula>
    </cfRule>
    <cfRule type="containsText" priority="114" operator="containsText" dxfId="8" text="Outstanding">
      <formula>NOT(ISERROR(SEARCH("Outstanding",E17)))</formula>
    </cfRule>
    <cfRule type="containsText" priority="115" operator="containsText" dxfId="10" text="Partially Evident">
      <formula>NOT(ISERROR(SEARCH("Partially Evident",E17)))</formula>
    </cfRule>
    <cfRule type="containsText" priority="116" operator="containsText" dxfId="9" text="Not Evident">
      <formula>NOT(ISERROR(SEARCH("Not Evident",E17)))</formula>
    </cfRule>
    <cfRule type="containsText" priority="117" operator="containsText" dxfId="8" text="Fully Evident">
      <formula>NOT(ISERROR(SEARCH("Fully Evident",E17)))</formula>
    </cfRule>
    <cfRule type="beginsWith" priority="118" operator="beginsWith" dxfId="3" text="Not evident">
      <formula>LEFT(E17,LEN("Not evident"))="Not evident"</formula>
    </cfRule>
    <cfRule type="beginsWith" priority="119" operator="beginsWith" dxfId="0" text="Not evident">
      <formula>LEFT(E17,LEN("Not evident"))="Not evident"</formula>
    </cfRule>
    <cfRule type="beginsWith" priority="120" operator="beginsWith" dxfId="1" text="Evident">
      <formula>LEFT(E17,LEN("Evident"))="Evident"</formula>
    </cfRule>
    <cfRule type="containsText" priority="121" operator="containsText" dxfId="0" text="Partially evident">
      <formula>NOT(ISERROR(SEARCH("Partially evident",E17)))</formula>
    </cfRule>
    <cfRule type="containsText" priority="122" operator="containsText" dxfId="3" text="Below Expectations">
      <formula>NOT(ISERROR(SEARCH("Below Expectations",E17)))</formula>
    </cfRule>
    <cfRule type="containsText" priority="123" operator="containsText" dxfId="2" text="Exceeds Expectations">
      <formula>NOT(ISERROR(SEARCH("Exceeds Expectations",E17)))</formula>
    </cfRule>
    <cfRule type="containsText" priority="124" operator="containsText" dxfId="1" text="Meets Expectations">
      <formula>NOT(ISERROR(SEARCH("Meets Expectations",E17)))</formula>
    </cfRule>
  </conditionalFormatting>
  <conditionalFormatting sqref="F20:X23">
    <cfRule type="cellIs" priority="754" operator="between" dxfId="3">
      <formula>0.001</formula>
      <formula>1.4999</formula>
    </cfRule>
    <cfRule type="cellIs" priority="738" operator="between" dxfId="9">
      <formula>1</formula>
      <formula>1.49999999</formula>
    </cfRule>
    <cfRule type="cellIs" priority="735" operator="between" dxfId="15">
      <formula>1.5</formula>
      <formula>2.499999999999</formula>
    </cfRule>
    <cfRule type="cellIs" priority="734" operator="between" dxfId="14">
      <formula>2.5</formula>
      <formula>3.49999999999999</formula>
    </cfRule>
    <cfRule type="cellIs" priority="733" operator="between" dxfId="26">
      <formula>3.5</formula>
      <formula>4.499999999999</formula>
    </cfRule>
    <cfRule type="cellIs" priority="729" operator="between" dxfId="30">
      <formula>2.5</formula>
      <formula>3.49999999999</formula>
    </cfRule>
    <cfRule type="cellIs" priority="730" operator="between" dxfId="14">
      <formula>2.5</formula>
      <formula>3.49999999999</formula>
    </cfRule>
    <cfRule type="cellIs" priority="753" operator="between" dxfId="0">
      <formula>1.5</formula>
      <formula>2.4999</formula>
    </cfRule>
    <cfRule type="cellIs" priority="752" operator="between" dxfId="1">
      <formula>2.5</formula>
      <formula>3.4999</formula>
    </cfRule>
    <cfRule type="cellIs" priority="751" operator="equal" dxfId="41">
      <formula>1</formula>
    </cfRule>
    <cfRule type="cellIs" priority="750" operator="equal" dxfId="12">
      <formula>2</formula>
    </cfRule>
    <cfRule type="cellIs" priority="749" operator="equal" dxfId="32">
      <formula>3</formula>
    </cfRule>
    <cfRule type="cellIs" priority="748" operator="equal" dxfId="33">
      <formula>3</formula>
    </cfRule>
    <cfRule type="cellIs" priority="747" operator="between" dxfId="34">
      <formula>3.5</formula>
      <formula>4</formula>
    </cfRule>
    <cfRule type="cellIs" priority="746" operator="equal" dxfId="35">
      <formula>0</formula>
    </cfRule>
    <cfRule type="cellIs" priority="745" operator="equal" dxfId="46">
      <formula>1</formula>
    </cfRule>
    <cfRule type="cellIs" priority="744" operator="equal" dxfId="9">
      <formula>1</formula>
    </cfRule>
    <cfRule type="cellIs" priority="743" operator="equal" dxfId="10">
      <formula>2</formula>
    </cfRule>
    <cfRule type="cellIs" priority="742" operator="equal" dxfId="8">
      <formula>3</formula>
    </cfRule>
    <cfRule type="cellIs" priority="741" operator="between" dxfId="18">
      <formula>2.5</formula>
      <formula>3</formula>
    </cfRule>
    <cfRule type="cellIs" priority="740" operator="between" dxfId="19">
      <formula>2.5</formula>
      <formula>3</formula>
    </cfRule>
    <cfRule type="cellIs" priority="739" operator="between" dxfId="10">
      <formula>1.5</formula>
      <formula>2.49999999</formula>
    </cfRule>
    <cfRule type="cellIs" priority="728" operator="between" dxfId="31">
      <formula>4.5</formula>
      <formula>5.4999999999</formula>
    </cfRule>
    <cfRule type="cellIs" priority="732" operator="between" dxfId="12">
      <formula>4.5</formula>
      <formula>4.49999999999</formula>
    </cfRule>
    <cfRule type="cellIs" priority="731" operator="between" dxfId="8">
      <formula>5.5</formula>
      <formula>6</formula>
    </cfRule>
    <cfRule type="cellIs" priority="737" operator="between" dxfId="8">
      <formula>2.5</formula>
      <formula>3</formula>
    </cfRule>
    <cfRule type="cellIs" priority="736" operator="between" dxfId="16">
      <formula>0.000001</formula>
      <formula>1.49999999999999</formula>
    </cfRule>
  </conditionalFormatting>
  <conditionalFormatting sqref="F24:X24">
    <cfRule type="containsText" priority="1314" operator="containsText" dxfId="0" text="Approaching Expectations">
      <formula>NOT(ISERROR(SEARCH("Approaching Expectations",F24)))</formula>
    </cfRule>
    <cfRule type="containsText" priority="1313" operator="containsText" dxfId="1" text="Meets Expectations">
      <formula>NOT(ISERROR(SEARCH("Meets Expectations",F24)))</formula>
    </cfRule>
    <cfRule type="containsText" priority="1312" operator="containsText" dxfId="2" text="Exceeds Expectations">
      <formula>NOT(ISERROR(SEARCH("Exceeds Expectations",F24)))</formula>
    </cfRule>
    <cfRule type="containsText" priority="1311" operator="containsText" dxfId="3" text="Below Expectations">
      <formula>NOT(ISERROR(SEARCH("Below Expectations",F24)))</formula>
    </cfRule>
    <cfRule type="containsText" priority="1310" operator="containsText" dxfId="0" text="Partially evident">
      <formula>NOT(ISERROR(SEARCH("Partially evident",F24)))</formula>
    </cfRule>
    <cfRule type="beginsWith" priority="1309" operator="beginsWith" dxfId="1" text="Evident">
      <formula>LEFT(F24,LEN("Evident"))="Evident"</formula>
    </cfRule>
    <cfRule type="beginsWith" priority="1308" operator="beginsWith" dxfId="0" text="Not evident">
      <formula>LEFT(F24,LEN("Not evident"))="Not evident"</formula>
    </cfRule>
    <cfRule type="beginsWith" priority="1307" operator="beginsWith" dxfId="3" text="Not evident">
      <formula>LEFT(F24,LEN("Not evident"))="Not evident"</formula>
    </cfRule>
    <cfRule type="containsText" priority="1302" operator="containsText" dxfId="8" text="Fully Evident">
      <formula>NOT(ISERROR(SEARCH("Fully Evident",F24)))</formula>
    </cfRule>
    <cfRule type="containsText" priority="1301" operator="containsText" dxfId="9" text="Not Evident">
      <formula>NOT(ISERROR(SEARCH("Not Evident",F24)))</formula>
    </cfRule>
    <cfRule type="containsText" priority="1300" operator="containsText" dxfId="10" text="Partially Evident">
      <formula>NOT(ISERROR(SEARCH("Partially Evident",F24)))</formula>
    </cfRule>
    <cfRule type="containsText" priority="1298" operator="containsText" dxfId="8" text="Outstanding">
      <formula>NOT(ISERROR(SEARCH("Outstanding",F24)))</formula>
    </cfRule>
    <cfRule type="containsText" priority="1297" operator="containsText" dxfId="12" text="Very Good">
      <formula>NOT(ISERROR(SEARCH("Very Good",F24)))</formula>
    </cfRule>
    <cfRule type="containsText" priority="1296" operator="containsText" dxfId="13" text="Good">
      <formula>NOT(ISERROR(SEARCH("Good",F24)))</formula>
    </cfRule>
    <cfRule type="containsText" priority="1295" operator="containsText" dxfId="14" text="Acceptable">
      <formula>NOT(ISERROR(SEARCH("Acceptable",F24)))</formula>
    </cfRule>
    <cfRule type="containsText" priority="1294" operator="containsText" dxfId="15" text="Weak">
      <formula>NOT(ISERROR(SEARCH("Weak",F24)))</formula>
    </cfRule>
    <cfRule type="containsText" priority="1293" operator="containsText" dxfId="16" text="Very Weak">
      <formula>NOT(ISERROR(SEARCH("Very Weak",F24)))</formula>
    </cfRule>
  </conditionalFormatting>
  <conditionalFormatting sqref="F27:X31">
    <cfRule type="cellIs" priority="719" operator="equal" dxfId="35">
      <formula>0</formula>
    </cfRule>
    <cfRule type="cellIs" priority="701" operator="between" dxfId="31">
      <formula>4.5</formula>
      <formula>5.4999999999</formula>
    </cfRule>
    <cfRule type="cellIs" priority="722" operator="equal" dxfId="32">
      <formula>3</formula>
    </cfRule>
    <cfRule type="cellIs" priority="723" operator="equal" dxfId="12">
      <formula>2</formula>
    </cfRule>
    <cfRule type="cellIs" priority="724" operator="equal" dxfId="41">
      <formula>1</formula>
    </cfRule>
    <cfRule type="cellIs" priority="725" operator="between" dxfId="1">
      <formula>2.5</formula>
      <formula>3.4999</formula>
    </cfRule>
    <cfRule type="cellIs" priority="726" operator="between" dxfId="0">
      <formula>1.5</formula>
      <formula>2.4999</formula>
    </cfRule>
    <cfRule type="cellIs" priority="727" operator="between" dxfId="3">
      <formula>0.001</formula>
      <formula>1.4999</formula>
    </cfRule>
    <cfRule type="cellIs" priority="720" operator="between" dxfId="34">
      <formula>3.5</formula>
      <formula>4</formula>
    </cfRule>
    <cfRule type="cellIs" priority="718" operator="equal" dxfId="46">
      <formula>1</formula>
    </cfRule>
    <cfRule type="cellIs" priority="721" operator="equal" dxfId="33">
      <formula>3</formula>
    </cfRule>
    <cfRule type="cellIs" priority="717" operator="equal" dxfId="9">
      <formula>1</formula>
    </cfRule>
    <cfRule type="cellIs" priority="716" operator="equal" dxfId="10">
      <formula>2</formula>
    </cfRule>
    <cfRule type="cellIs" priority="715" operator="equal" dxfId="8">
      <formula>3</formula>
    </cfRule>
    <cfRule type="cellIs" priority="714" operator="between" dxfId="18">
      <formula>2.5</formula>
      <formula>3</formula>
    </cfRule>
    <cfRule type="cellIs" priority="713" operator="between" dxfId="19">
      <formula>2.5</formula>
      <formula>3</formula>
    </cfRule>
    <cfRule type="cellIs" priority="712" operator="between" dxfId="10">
      <formula>1.5</formula>
      <formula>2.49999999</formula>
    </cfRule>
    <cfRule type="cellIs" priority="711" operator="between" dxfId="9">
      <formula>1</formula>
      <formula>1.49999999</formula>
    </cfRule>
    <cfRule type="cellIs" priority="710" operator="between" dxfId="8">
      <formula>2.5</formula>
      <formula>3</formula>
    </cfRule>
    <cfRule type="cellIs" priority="709" operator="between" dxfId="16">
      <formula>0.000001</formula>
      <formula>1.49999999999999</formula>
    </cfRule>
    <cfRule type="cellIs" priority="708" operator="between" dxfId="15">
      <formula>1.5</formula>
      <formula>2.499999999999</formula>
    </cfRule>
    <cfRule type="cellIs" priority="707" operator="between" dxfId="14">
      <formula>2.5</formula>
      <formula>3.49999999999999</formula>
    </cfRule>
    <cfRule type="cellIs" priority="706" operator="between" dxfId="26">
      <formula>3.5</formula>
      <formula>4.499999999999</formula>
    </cfRule>
    <cfRule type="cellIs" priority="705" operator="between" dxfId="12">
      <formula>4.5</formula>
      <formula>4.49999999999</formula>
    </cfRule>
    <cfRule type="cellIs" priority="704" operator="between" dxfId="8">
      <formula>5.5</formula>
      <formula>6</formula>
    </cfRule>
    <cfRule type="cellIs" priority="703" operator="between" dxfId="14">
      <formula>2.5</formula>
      <formula>3.49999999999</formula>
    </cfRule>
    <cfRule type="cellIs" priority="702" operator="between" dxfId="30">
      <formula>2.5</formula>
      <formula>3.49999999999</formula>
    </cfRule>
  </conditionalFormatting>
  <conditionalFormatting sqref="F32:X32">
    <cfRule type="containsText" priority="1345" operator="containsText" dxfId="9" text="Not Evident">
      <formula>NOT(ISERROR(SEARCH("Not Evident",F32)))</formula>
    </cfRule>
    <cfRule type="containsText" priority="1337" operator="containsText" dxfId="16" text="Very Weak">
      <formula>NOT(ISERROR(SEARCH("Very Weak",F32)))</formula>
    </cfRule>
    <cfRule type="containsText" priority="1338" operator="containsText" dxfId="15" text="Weak">
      <formula>NOT(ISERROR(SEARCH("Weak",F32)))</formula>
    </cfRule>
    <cfRule type="containsText" priority="1339" operator="containsText" dxfId="14" text="Acceptable">
      <formula>NOT(ISERROR(SEARCH("Acceptable",F32)))</formula>
    </cfRule>
    <cfRule type="containsText" priority="1340" operator="containsText" dxfId="13" text="Good">
      <formula>NOT(ISERROR(SEARCH("Good",F32)))</formula>
    </cfRule>
    <cfRule type="containsText" priority="1341" operator="containsText" dxfId="12" text="Very Good">
      <formula>NOT(ISERROR(SEARCH("Very Good",F32)))</formula>
    </cfRule>
    <cfRule type="containsText" priority="1342" operator="containsText" dxfId="8" text="Outstanding">
      <formula>NOT(ISERROR(SEARCH("Outstanding",F32)))</formula>
    </cfRule>
    <cfRule type="containsText" priority="1344" operator="containsText" dxfId="10" text="Partially Evident">
      <formula>NOT(ISERROR(SEARCH("Partially Evident",F32)))</formula>
    </cfRule>
    <cfRule type="containsText" priority="1358" operator="containsText" dxfId="0" text="Approaching Expectations">
      <formula>NOT(ISERROR(SEARCH("Approaching Expectations",F32)))</formula>
    </cfRule>
    <cfRule type="containsText" priority="1357" operator="containsText" dxfId="1" text="Meets Expectations">
      <formula>NOT(ISERROR(SEARCH("Meets Expectations",F32)))</formula>
    </cfRule>
    <cfRule type="containsText" priority="1356" operator="containsText" dxfId="2" text="Exceeds Expectations">
      <formula>NOT(ISERROR(SEARCH("Exceeds Expectations",F32)))</formula>
    </cfRule>
    <cfRule type="containsText" priority="1355" operator="containsText" dxfId="3" text="Below Expectations">
      <formula>NOT(ISERROR(SEARCH("Below Expectations",F32)))</formula>
    </cfRule>
    <cfRule type="containsText" priority="1354" operator="containsText" dxfId="0" text="Partially evident">
      <formula>NOT(ISERROR(SEARCH("Partially evident",F32)))</formula>
    </cfRule>
    <cfRule type="beginsWith" priority="1353" operator="beginsWith" dxfId="1" text="Evident">
      <formula>LEFT(F32,LEN("Evident"))="Evident"</formula>
    </cfRule>
    <cfRule type="beginsWith" priority="1352" operator="beginsWith" dxfId="0" text="Not evident">
      <formula>LEFT(F32,LEN("Not evident"))="Not evident"</formula>
    </cfRule>
    <cfRule type="beginsWith" priority="1351" operator="beginsWith" dxfId="3" text="Not evident">
      <formula>LEFT(F32,LEN("Not evident"))="Not evident"</formula>
    </cfRule>
    <cfRule type="containsText" priority="1346" operator="containsText" dxfId="8" text="Fully Evident">
      <formula>NOT(ISERROR(SEARCH("Fully Evident",F32)))</formula>
    </cfRule>
  </conditionalFormatting>
  <conditionalFormatting sqref="F35:X38">
    <cfRule type="cellIs" priority="674" operator="between" dxfId="31">
      <formula>4.5</formula>
      <formula>5.4999999999</formula>
    </cfRule>
    <cfRule type="cellIs" priority="675" operator="between" dxfId="30">
      <formula>2.5</formula>
      <formula>3.49999999999</formula>
    </cfRule>
    <cfRule type="cellIs" priority="696" operator="equal" dxfId="12">
      <formula>2</formula>
    </cfRule>
    <cfRule type="cellIs" priority="697" operator="equal" dxfId="41">
      <formula>1</formula>
    </cfRule>
    <cfRule type="cellIs" priority="698" operator="between" dxfId="1">
      <formula>2.5</formula>
      <formula>3.4999</formula>
    </cfRule>
    <cfRule type="cellIs" priority="699" operator="between" dxfId="0">
      <formula>1.5</formula>
      <formula>2.4999</formula>
    </cfRule>
    <cfRule type="cellIs" priority="700" operator="between" dxfId="3">
      <formula>0.001</formula>
      <formula>1.4999</formula>
    </cfRule>
    <cfRule type="cellIs" priority="694" operator="equal" dxfId="33">
      <formula>3</formula>
    </cfRule>
    <cfRule type="cellIs" priority="693" operator="between" dxfId="34">
      <formula>3.5</formula>
      <formula>4</formula>
    </cfRule>
    <cfRule type="cellIs" priority="692" operator="equal" dxfId="35">
      <formula>0</formula>
    </cfRule>
    <cfRule type="cellIs" priority="691" operator="equal" dxfId="46">
      <formula>1</formula>
    </cfRule>
    <cfRule type="cellIs" priority="690" operator="equal" dxfId="9">
      <formula>1</formula>
    </cfRule>
    <cfRule type="cellIs" priority="689" operator="equal" dxfId="10">
      <formula>2</formula>
    </cfRule>
    <cfRule type="cellIs" priority="688" operator="equal" dxfId="8">
      <formula>3</formula>
    </cfRule>
    <cfRule type="cellIs" priority="687" operator="between" dxfId="18">
      <formula>2.5</formula>
      <formula>3</formula>
    </cfRule>
    <cfRule type="cellIs" priority="686" operator="between" dxfId="19">
      <formula>2.5</formula>
      <formula>3</formula>
    </cfRule>
    <cfRule type="cellIs" priority="685" operator="between" dxfId="10">
      <formula>1.5</formula>
      <formula>2.49999999</formula>
    </cfRule>
    <cfRule type="cellIs" priority="684" operator="between" dxfId="9">
      <formula>1</formula>
      <formula>1.49999999</formula>
    </cfRule>
    <cfRule type="cellIs" priority="683" operator="between" dxfId="8">
      <formula>2.5</formula>
      <formula>3</formula>
    </cfRule>
    <cfRule type="cellIs" priority="682" operator="between" dxfId="16">
      <formula>0.000001</formula>
      <formula>1.49999999999999</formula>
    </cfRule>
    <cfRule type="cellIs" priority="681" operator="between" dxfId="15">
      <formula>1.5</formula>
      <formula>2.499999999999</formula>
    </cfRule>
    <cfRule type="cellIs" priority="680" operator="between" dxfId="14">
      <formula>2.5</formula>
      <formula>3.49999999999999</formula>
    </cfRule>
    <cfRule type="cellIs" priority="679" operator="between" dxfId="26">
      <formula>3.5</formula>
      <formula>4.499999999999</formula>
    </cfRule>
    <cfRule type="cellIs" priority="678" operator="between" dxfId="12">
      <formula>4.5</formula>
      <formula>4.49999999999</formula>
    </cfRule>
    <cfRule type="cellIs" priority="677" operator="between" dxfId="8">
      <formula>5.5</formula>
      <formula>6</formula>
    </cfRule>
    <cfRule type="cellIs" priority="676" operator="between" dxfId="14">
      <formula>2.5</formula>
      <formula>3.49999999999</formula>
    </cfRule>
    <cfRule type="cellIs" priority="695" operator="equal" dxfId="32">
      <formula>3</formula>
    </cfRule>
  </conditionalFormatting>
  <conditionalFormatting sqref="F39:X39">
    <cfRule type="containsText" priority="1400" operator="containsText" dxfId="2" text="Exceeds Expectations">
      <formula>NOT(ISERROR(SEARCH("Exceeds Expectations",F39)))</formula>
    </cfRule>
    <cfRule type="containsText" priority="1381" operator="containsText" dxfId="16" text="Very Weak">
      <formula>NOT(ISERROR(SEARCH("Very Weak",F39)))</formula>
    </cfRule>
    <cfRule type="containsText" priority="1389" operator="containsText" dxfId="9" text="Not Evident">
      <formula>NOT(ISERROR(SEARCH("Not Evident",F39)))</formula>
    </cfRule>
    <cfRule type="containsText" priority="1390" operator="containsText" dxfId="8" text="Fully Evident">
      <formula>NOT(ISERROR(SEARCH("Fully Evident",F39)))</formula>
    </cfRule>
    <cfRule type="beginsWith" priority="1395" operator="beginsWith" dxfId="3" text="Not evident">
      <formula>LEFT(F39,LEN("Not evident"))="Not evident"</formula>
    </cfRule>
    <cfRule type="beginsWith" priority="1396" operator="beginsWith" dxfId="0" text="Not evident">
      <formula>LEFT(F39,LEN("Not evident"))="Not evident"</formula>
    </cfRule>
    <cfRule type="beginsWith" priority="1397" operator="beginsWith" dxfId="1" text="Evident">
      <formula>LEFT(F39,LEN("Evident"))="Evident"</formula>
    </cfRule>
    <cfRule type="containsText" priority="1398" operator="containsText" dxfId="0" text="Partially evident">
      <formula>NOT(ISERROR(SEARCH("Partially evident",F39)))</formula>
    </cfRule>
    <cfRule type="containsText" priority="1402" operator="containsText" dxfId="0" text="Approaching Expectations">
      <formula>NOT(ISERROR(SEARCH("Approaching Expectations",F39)))</formula>
    </cfRule>
    <cfRule type="containsText" priority="1386" operator="containsText" dxfId="8" text="Outstanding">
      <formula>NOT(ISERROR(SEARCH("Outstanding",F39)))</formula>
    </cfRule>
    <cfRule type="containsText" priority="1385" operator="containsText" dxfId="12" text="Very Good">
      <formula>NOT(ISERROR(SEARCH("Very Good",F39)))</formula>
    </cfRule>
    <cfRule type="containsText" priority="1401" operator="containsText" dxfId="1" text="Meets Expectations">
      <formula>NOT(ISERROR(SEARCH("Meets Expectations",F39)))</formula>
    </cfRule>
    <cfRule type="containsText" priority="1388" operator="containsText" dxfId="10" text="Partially Evident">
      <formula>NOT(ISERROR(SEARCH("Partially Evident",F39)))</formula>
    </cfRule>
    <cfRule type="containsText" priority="1399" operator="containsText" dxfId="3" text="Below Expectations">
      <formula>NOT(ISERROR(SEARCH("Below Expectations",F39)))</formula>
    </cfRule>
    <cfRule type="containsText" priority="1384" operator="containsText" dxfId="13" text="Good">
      <formula>NOT(ISERROR(SEARCH("Good",F39)))</formula>
    </cfRule>
    <cfRule type="containsText" priority="1383" operator="containsText" dxfId="14" text="Acceptable">
      <formula>NOT(ISERROR(SEARCH("Acceptable",F39)))</formula>
    </cfRule>
    <cfRule type="containsText" priority="1382" operator="containsText" dxfId="15" text="Weak">
      <formula>NOT(ISERROR(SEARCH("Weak",F39)))</formula>
    </cfRule>
  </conditionalFormatting>
  <conditionalFormatting sqref="F42:X44">
    <cfRule type="cellIs" priority="668" operator="equal" dxfId="32">
      <formula>3</formula>
    </cfRule>
    <cfRule type="cellIs" priority="666" operator="between" dxfId="34">
      <formula>3.5</formula>
      <formula>4</formula>
    </cfRule>
    <cfRule type="cellIs" priority="655" operator="between" dxfId="16">
      <formula>0.000001</formula>
      <formula>1.49999999999999</formula>
    </cfRule>
    <cfRule type="cellIs" priority="654" operator="between" dxfId="15">
      <formula>1.5</formula>
      <formula>2.499999999999</formula>
    </cfRule>
    <cfRule type="cellIs" priority="653" operator="between" dxfId="14">
      <formula>2.5</formula>
      <formula>3.49999999999999</formula>
    </cfRule>
    <cfRule type="cellIs" priority="652" operator="between" dxfId="26">
      <formula>3.5</formula>
      <formula>4.499999999999</formula>
    </cfRule>
    <cfRule type="cellIs" priority="651" operator="between" dxfId="12">
      <formula>4.5</formula>
      <formula>4.49999999999</formula>
    </cfRule>
    <cfRule type="cellIs" priority="650" operator="between" dxfId="8">
      <formula>5.5</formula>
      <formula>6</formula>
    </cfRule>
    <cfRule type="cellIs" priority="649" operator="between" dxfId="14">
      <formula>2.5</formula>
      <formula>3.49999999999</formula>
    </cfRule>
    <cfRule type="cellIs" priority="648" operator="between" dxfId="30">
      <formula>2.5</formula>
      <formula>3.49999999999</formula>
    </cfRule>
    <cfRule type="cellIs" priority="647" operator="between" dxfId="31">
      <formula>4.5</formula>
      <formula>5.4999999999</formula>
    </cfRule>
    <cfRule type="cellIs" priority="657" operator="between" dxfId="9">
      <formula>1</formula>
      <formula>1.49999999</formula>
    </cfRule>
    <cfRule type="cellIs" priority="658" operator="between" dxfId="10">
      <formula>1.5</formula>
      <formula>2.49999999</formula>
    </cfRule>
    <cfRule type="cellIs" priority="659" operator="between" dxfId="19">
      <formula>2.5</formula>
      <formula>3</formula>
    </cfRule>
    <cfRule type="cellIs" priority="660" operator="between" dxfId="18">
      <formula>2.5</formula>
      <formula>3</formula>
    </cfRule>
    <cfRule type="cellIs" priority="664" operator="equal" dxfId="46">
      <formula>1</formula>
    </cfRule>
    <cfRule type="cellIs" priority="665" operator="equal" dxfId="35">
      <formula>0</formula>
    </cfRule>
    <cfRule type="cellIs" priority="661" operator="equal" dxfId="8">
      <formula>3</formula>
    </cfRule>
    <cfRule type="cellIs" priority="663" operator="equal" dxfId="9">
      <formula>1</formula>
    </cfRule>
    <cfRule type="cellIs" priority="669" operator="equal" dxfId="12">
      <formula>2</formula>
    </cfRule>
    <cfRule type="cellIs" priority="670" operator="equal" dxfId="41">
      <formula>1</formula>
    </cfRule>
    <cfRule type="cellIs" priority="671" operator="between" dxfId="1">
      <formula>2.5</formula>
      <formula>3.4999</formula>
    </cfRule>
    <cfRule type="cellIs" priority="656" operator="between" dxfId="8">
      <formula>2.5</formula>
      <formula>3</formula>
    </cfRule>
    <cfRule type="cellIs" priority="672" operator="between" dxfId="0">
      <formula>1.5</formula>
      <formula>2.4999</formula>
    </cfRule>
    <cfRule type="cellIs" priority="673" operator="between" dxfId="3">
      <formula>0.001</formula>
      <formula>1.4999</formula>
    </cfRule>
    <cfRule type="cellIs" priority="667" operator="equal" dxfId="33">
      <formula>3</formula>
    </cfRule>
    <cfRule type="cellIs" priority="662" operator="equal" dxfId="10">
      <formula>2</formula>
    </cfRule>
  </conditionalFormatting>
  <conditionalFormatting sqref="F45:X45">
    <cfRule type="containsText" priority="1432" operator="containsText" dxfId="10" text="Partially Evident">
      <formula>NOT(ISERROR(SEARCH("Partially Evident",F45)))</formula>
    </cfRule>
    <cfRule type="containsText" priority="1430" operator="containsText" dxfId="8" text="Outstanding">
      <formula>NOT(ISERROR(SEARCH("Outstanding",F45)))</formula>
    </cfRule>
    <cfRule type="containsText" priority="1429" operator="containsText" dxfId="12" text="Very Good">
      <formula>NOT(ISERROR(SEARCH("Very Good",F45)))</formula>
    </cfRule>
    <cfRule type="containsText" priority="1428" operator="containsText" dxfId="13" text="Good">
      <formula>NOT(ISERROR(SEARCH("Good",F45)))</formula>
    </cfRule>
    <cfRule type="containsText" priority="1427" operator="containsText" dxfId="14" text="Acceptable">
      <formula>NOT(ISERROR(SEARCH("Acceptable",F45)))</formula>
    </cfRule>
    <cfRule type="containsText" priority="1426" operator="containsText" dxfId="15" text="Weak">
      <formula>NOT(ISERROR(SEARCH("Weak",F45)))</formula>
    </cfRule>
    <cfRule type="containsText" priority="1425" operator="containsText" dxfId="16" text="Very Weak">
      <formula>NOT(ISERROR(SEARCH("Very Weak",F45)))</formula>
    </cfRule>
    <cfRule type="containsText" priority="1433" operator="containsText" dxfId="9" text="Not Evident">
      <formula>NOT(ISERROR(SEARCH("Not Evident",F45)))</formula>
    </cfRule>
    <cfRule type="containsText" priority="1434" operator="containsText" dxfId="8" text="Fully Evident">
      <formula>NOT(ISERROR(SEARCH("Fully Evident",F45)))</formula>
    </cfRule>
    <cfRule type="beginsWith" priority="1439" operator="beginsWith" dxfId="3" text="Not evident">
      <formula>LEFT(F45,LEN("Not evident"))="Not evident"</formula>
    </cfRule>
    <cfRule type="beginsWith" priority="1440" operator="beginsWith" dxfId="0" text="Not evident">
      <formula>LEFT(F45,LEN("Not evident"))="Not evident"</formula>
    </cfRule>
    <cfRule type="containsText" priority="1442" operator="containsText" dxfId="0" text="Partially evident">
      <formula>NOT(ISERROR(SEARCH("Partially evident",F45)))</formula>
    </cfRule>
    <cfRule type="containsText" priority="1443" operator="containsText" dxfId="3" text="Below Expectations">
      <formula>NOT(ISERROR(SEARCH("Below Expectations",F45)))</formula>
    </cfRule>
    <cfRule type="containsText" priority="1444" operator="containsText" dxfId="2" text="Exceeds Expectations">
      <formula>NOT(ISERROR(SEARCH("Exceeds Expectations",F45)))</formula>
    </cfRule>
    <cfRule type="containsText" priority="1445" operator="containsText" dxfId="1" text="Meets Expectations">
      <formula>NOT(ISERROR(SEARCH("Meets Expectations",F45)))</formula>
    </cfRule>
    <cfRule type="containsText" priority="1446" operator="containsText" dxfId="0" text="Approaching Expectations">
      <formula>NOT(ISERROR(SEARCH("Approaching Expectations",F45)))</formula>
    </cfRule>
    <cfRule type="beginsWith" priority="1441" operator="beginsWith" dxfId="1" text="Evident">
      <formula>LEFT(F45,LEN("Evident"))="Evident"</formula>
    </cfRule>
  </conditionalFormatting>
  <conditionalFormatting sqref="G48:X50">
    <cfRule type="cellIs" priority="643" operator="equal" dxfId="41">
      <formula>1</formula>
    </cfRule>
    <cfRule type="cellIs" priority="645" operator="between" dxfId="0">
      <formula>1.5</formula>
      <formula>2.4999</formula>
    </cfRule>
    <cfRule type="cellIs" priority="620" operator="between" dxfId="31">
      <formula>4.5</formula>
      <formula>5.4999999999</formula>
    </cfRule>
    <cfRule type="cellIs" priority="621" operator="between" dxfId="30">
      <formula>2.5</formula>
      <formula>3.49999999999</formula>
    </cfRule>
    <cfRule type="cellIs" priority="622" operator="between" dxfId="14">
      <formula>2.5</formula>
      <formula>3.49999999999</formula>
    </cfRule>
    <cfRule type="cellIs" priority="623" operator="between" dxfId="8">
      <formula>5.5</formula>
      <formula>6</formula>
    </cfRule>
    <cfRule type="cellIs" priority="624" operator="between" dxfId="12">
      <formula>4.5</formula>
      <formula>4.49999999999</formula>
    </cfRule>
    <cfRule type="cellIs" priority="625" operator="between" dxfId="26">
      <formula>3.5</formula>
      <formula>4.499999999999</formula>
    </cfRule>
    <cfRule type="cellIs" priority="626" operator="between" dxfId="14">
      <formula>2.5</formula>
      <formula>3.49999999999999</formula>
    </cfRule>
    <cfRule type="cellIs" priority="627" operator="between" dxfId="15">
      <formula>1.5</formula>
      <formula>2.499999999999</formula>
    </cfRule>
    <cfRule type="cellIs" priority="628" operator="between" dxfId="16">
      <formula>0.000001</formula>
      <formula>1.49999999999999</formula>
    </cfRule>
    <cfRule type="cellIs" priority="629" operator="between" dxfId="8">
      <formula>2.5</formula>
      <formula>3</formula>
    </cfRule>
    <cfRule type="cellIs" priority="630" operator="between" dxfId="9">
      <formula>1</formula>
      <formula>1.49999999</formula>
    </cfRule>
    <cfRule type="cellIs" priority="631" operator="between" dxfId="10">
      <formula>1.5</formula>
      <formula>2.49999999</formula>
    </cfRule>
    <cfRule type="cellIs" priority="632" operator="between" dxfId="19">
      <formula>2.5</formula>
      <formula>3</formula>
    </cfRule>
    <cfRule type="cellIs" priority="644" operator="between" dxfId="1">
      <formula>2.5</formula>
      <formula>3.4999</formula>
    </cfRule>
    <cfRule type="cellIs" priority="642" operator="equal" dxfId="12">
      <formula>2</formula>
    </cfRule>
    <cfRule type="cellIs" priority="633" operator="between" dxfId="18">
      <formula>2.5</formula>
      <formula>3</formula>
    </cfRule>
    <cfRule type="cellIs" priority="634" operator="equal" dxfId="8">
      <formula>3</formula>
    </cfRule>
    <cfRule type="cellIs" priority="635" operator="equal" dxfId="10">
      <formula>2</formula>
    </cfRule>
    <cfRule type="cellIs" priority="636" operator="equal" dxfId="9">
      <formula>1</formula>
    </cfRule>
    <cfRule type="cellIs" priority="637" operator="equal" dxfId="46">
      <formula>1</formula>
    </cfRule>
    <cfRule type="cellIs" priority="638" operator="equal" dxfId="35">
      <formula>0</formula>
    </cfRule>
    <cfRule type="cellIs" priority="639" operator="between" dxfId="34">
      <formula>3.5</formula>
      <formula>4</formula>
    </cfRule>
    <cfRule type="cellIs" priority="640" operator="equal" dxfId="33">
      <formula>3</formula>
    </cfRule>
    <cfRule type="cellIs" priority="641" operator="equal" dxfId="32">
      <formula>3</formula>
    </cfRule>
    <cfRule type="cellIs" priority="646" operator="between" dxfId="3">
      <formula>0.001</formula>
      <formula>1.4999</formula>
    </cfRule>
  </conditionalFormatting>
  <conditionalFormatting sqref="G51:X51">
    <cfRule type="containsText" priority="1456" operator="containsText" dxfId="16" text="Very Weak">
      <formula>NOT(ISERROR(SEARCH("Very Weak",G51)))</formula>
    </cfRule>
    <cfRule type="containsText" priority="1457" operator="containsText" dxfId="15" text="Weak">
      <formula>NOT(ISERROR(SEARCH("Weak",G51)))</formula>
    </cfRule>
    <cfRule type="containsText" priority="1458" operator="containsText" dxfId="14" text="Acceptable">
      <formula>NOT(ISERROR(SEARCH("Acceptable",G51)))</formula>
    </cfRule>
    <cfRule type="containsText" priority="1459" operator="containsText" dxfId="13" text="Good">
      <formula>NOT(ISERROR(SEARCH("Good",G51)))</formula>
    </cfRule>
    <cfRule type="containsText" priority="1460" operator="containsText" dxfId="12" text="Very Good">
      <formula>NOT(ISERROR(SEARCH("Very Good",G51)))</formula>
    </cfRule>
    <cfRule type="containsText" priority="1461" operator="containsText" dxfId="8" text="Outstanding">
      <formula>NOT(ISERROR(SEARCH("Outstanding",G51)))</formula>
    </cfRule>
    <cfRule type="containsText" priority="1463" operator="containsText" dxfId="10" text="Partially Evident">
      <formula>NOT(ISERROR(SEARCH("Partially Evident",G51)))</formula>
    </cfRule>
    <cfRule type="containsText" priority="1464" operator="containsText" dxfId="9" text="Not Evident">
      <formula>NOT(ISERROR(SEARCH("Not Evident",G51)))</formula>
    </cfRule>
    <cfRule type="containsText" priority="1465" operator="containsText" dxfId="8" text="Fully Evident">
      <formula>NOT(ISERROR(SEARCH("Fully Evident",G51)))</formula>
    </cfRule>
    <cfRule type="beginsWith" priority="1470" operator="beginsWith" dxfId="3" text="Not evident">
      <formula>LEFT(G51,LEN("Not evident"))="Not evident"</formula>
    </cfRule>
    <cfRule type="beginsWith" priority="1471" operator="beginsWith" dxfId="0" text="Not evident">
      <formula>LEFT(G51,LEN("Not evident"))="Not evident"</formula>
    </cfRule>
    <cfRule type="beginsWith" priority="1472" operator="beginsWith" dxfId="1" text="Evident">
      <formula>LEFT(G51,LEN("Evident"))="Evident"</formula>
    </cfRule>
    <cfRule type="containsText" priority="1473" operator="containsText" dxfId="0" text="Partially evident">
      <formula>NOT(ISERROR(SEARCH("Partially evident",G51)))</formula>
    </cfRule>
    <cfRule type="containsText" priority="1474" operator="containsText" dxfId="3" text="Below Expectations">
      <formula>NOT(ISERROR(SEARCH("Below Expectations",G51)))</formula>
    </cfRule>
    <cfRule type="containsText" priority="1475" operator="containsText" dxfId="2" text="Exceeds Expectations">
      <formula>NOT(ISERROR(SEARCH("Exceeds Expectations",G51)))</formula>
    </cfRule>
    <cfRule type="containsText" priority="1476" operator="containsText" dxfId="1" text="Meets Expectations">
      <formula>NOT(ISERROR(SEARCH("Meets Expectations",G51)))</formula>
    </cfRule>
    <cfRule type="containsText" priority="1477" operator="containsText" dxfId="0" text="Approaching Expectations">
      <formula>NOT(ISERROR(SEARCH("Approaching Expectations",G51)))</formula>
    </cfRule>
  </conditionalFormatting>
  <conditionalFormatting sqref="G54:X56">
    <cfRule type="cellIs" priority="608" operator="equal" dxfId="10">
      <formula>2</formula>
    </cfRule>
    <cfRule type="cellIs" priority="618" operator="between" dxfId="0">
      <formula>1.5</formula>
      <formula>2.4999</formula>
    </cfRule>
    <cfRule type="cellIs" priority="610" operator="equal" dxfId="46">
      <formula>1</formula>
    </cfRule>
    <cfRule type="cellIs" priority="593" operator="between" dxfId="31">
      <formula>4.5</formula>
      <formula>5.4999999999</formula>
    </cfRule>
    <cfRule type="cellIs" priority="594" operator="between" dxfId="30">
      <formula>2.5</formula>
      <formula>3.49999999999</formula>
    </cfRule>
    <cfRule type="cellIs" priority="595" operator="between" dxfId="14">
      <formula>2.5</formula>
      <formula>3.49999999999</formula>
    </cfRule>
    <cfRule type="cellIs" priority="596" operator="between" dxfId="8">
      <formula>5.5</formula>
      <formula>6</formula>
    </cfRule>
    <cfRule type="cellIs" priority="597" operator="between" dxfId="12">
      <formula>4.5</formula>
      <formula>4.49999999999</formula>
    </cfRule>
    <cfRule type="cellIs" priority="598" operator="between" dxfId="26">
      <formula>3.5</formula>
      <formula>4.499999999999</formula>
    </cfRule>
    <cfRule type="cellIs" priority="599" operator="between" dxfId="14">
      <formula>2.5</formula>
      <formula>3.49999999999999</formula>
    </cfRule>
    <cfRule type="cellIs" priority="600" operator="between" dxfId="15">
      <formula>1.5</formula>
      <formula>2.499999999999</formula>
    </cfRule>
    <cfRule type="cellIs" priority="601" operator="between" dxfId="16">
      <formula>0.000001</formula>
      <formula>1.49999999999999</formula>
    </cfRule>
    <cfRule type="cellIs" priority="602" operator="between" dxfId="8">
      <formula>2.5</formula>
      <formula>3</formula>
    </cfRule>
    <cfRule type="cellIs" priority="603" operator="between" dxfId="9">
      <formula>1</formula>
      <formula>1.49999999</formula>
    </cfRule>
    <cfRule type="cellIs" priority="604" operator="between" dxfId="10">
      <formula>1.5</formula>
      <formula>2.49999999</formula>
    </cfRule>
    <cfRule type="cellIs" priority="605" operator="between" dxfId="19">
      <formula>2.5</formula>
      <formula>3</formula>
    </cfRule>
    <cfRule type="cellIs" priority="611" operator="equal" dxfId="35">
      <formula>0</formula>
    </cfRule>
    <cfRule type="cellIs" priority="612" operator="between" dxfId="34">
      <formula>3.5</formula>
      <formula>4</formula>
    </cfRule>
    <cfRule type="cellIs" priority="613" operator="equal" dxfId="33">
      <formula>3</formula>
    </cfRule>
    <cfRule type="cellIs" priority="614" operator="equal" dxfId="32">
      <formula>3</formula>
    </cfRule>
    <cfRule type="cellIs" priority="615" operator="equal" dxfId="12">
      <formula>2</formula>
    </cfRule>
    <cfRule type="cellIs" priority="616" operator="equal" dxfId="41">
      <formula>1</formula>
    </cfRule>
    <cfRule type="cellIs" priority="617" operator="between" dxfId="1">
      <formula>2.5</formula>
      <formula>3.4999</formula>
    </cfRule>
    <cfRule type="cellIs" priority="607" operator="equal" dxfId="8">
      <formula>3</formula>
    </cfRule>
    <cfRule type="cellIs" priority="619" operator="between" dxfId="3">
      <formula>0.001</formula>
      <formula>1.4999</formula>
    </cfRule>
    <cfRule type="cellIs" priority="606" operator="between" dxfId="18">
      <formula>2.5</formula>
      <formula>3</formula>
    </cfRule>
    <cfRule type="cellIs" priority="609" operator="equal" dxfId="9">
      <formula>1</formula>
    </cfRule>
  </conditionalFormatting>
  <conditionalFormatting sqref="G57:X57">
    <cfRule type="containsText" priority="1488" operator="containsText" dxfId="15" text="Weak">
      <formula>NOT(ISERROR(SEARCH("Weak",G57)))</formula>
    </cfRule>
    <cfRule type="containsText" priority="1487" operator="containsText" dxfId="16" text="Very Weak">
      <formula>NOT(ISERROR(SEARCH("Very Weak",G57)))</formula>
    </cfRule>
    <cfRule type="containsText" priority="1489" operator="containsText" dxfId="14" text="Acceptable">
      <formula>NOT(ISERROR(SEARCH("Acceptable",G57)))</formula>
    </cfRule>
    <cfRule type="containsText" priority="1491" operator="containsText" dxfId="12" text="Very Good">
      <formula>NOT(ISERROR(SEARCH("Very Good",G57)))</formula>
    </cfRule>
    <cfRule type="containsText" priority="1490" operator="containsText" dxfId="13" text="Good">
      <formula>NOT(ISERROR(SEARCH("Good",G57)))</formula>
    </cfRule>
    <cfRule type="containsText" priority="1508" operator="containsText" dxfId="0" text="Approaching Expectations">
      <formula>NOT(ISERROR(SEARCH("Approaching Expectations",G57)))</formula>
    </cfRule>
    <cfRule type="containsText" priority="1492" operator="containsText" dxfId="8" text="Outstanding">
      <formula>NOT(ISERROR(SEARCH("Outstanding",G57)))</formula>
    </cfRule>
    <cfRule type="containsText" priority="1507" operator="containsText" dxfId="1" text="Meets Expectations">
      <formula>NOT(ISERROR(SEARCH("Meets Expectations",G57)))</formula>
    </cfRule>
    <cfRule type="containsText" priority="1506" operator="containsText" dxfId="2" text="Exceeds Expectations">
      <formula>NOT(ISERROR(SEARCH("Exceeds Expectations",G57)))</formula>
    </cfRule>
    <cfRule type="containsText" priority="1505" operator="containsText" dxfId="3" text="Below Expectations">
      <formula>NOT(ISERROR(SEARCH("Below Expectations",G57)))</formula>
    </cfRule>
    <cfRule type="containsText" priority="1504" operator="containsText" dxfId="0" text="Partially evident">
      <formula>NOT(ISERROR(SEARCH("Partially evident",G57)))</formula>
    </cfRule>
    <cfRule type="beginsWith" priority="1503" operator="beginsWith" dxfId="1" text="Evident">
      <formula>LEFT(G57,LEN("Evident"))="Evident"</formula>
    </cfRule>
    <cfRule type="beginsWith" priority="1502" operator="beginsWith" dxfId="0" text="Not evident">
      <formula>LEFT(G57,LEN("Not evident"))="Not evident"</formula>
    </cfRule>
    <cfRule type="beginsWith" priority="1501" operator="beginsWith" dxfId="3" text="Not evident">
      <formula>LEFT(G57,LEN("Not evident"))="Not evident"</formula>
    </cfRule>
    <cfRule type="containsText" priority="1496" operator="containsText" dxfId="8" text="Fully Evident">
      <formula>NOT(ISERROR(SEARCH("Fully Evident",G57)))</formula>
    </cfRule>
    <cfRule type="containsText" priority="1495" operator="containsText" dxfId="9" text="Not Evident">
      <formula>NOT(ISERROR(SEARCH("Not Evident",G57)))</formula>
    </cfRule>
    <cfRule type="containsText" priority="1494" operator="containsText" dxfId="10" text="Partially Evident">
      <formula>NOT(ISERROR(SEARCH("Partially Evident",G57)))</formula>
    </cfRule>
  </conditionalFormatting>
  <conditionalFormatting sqref="G60:X61">
    <cfRule type="cellIs" priority="1215" operator="between" dxfId="1">
      <formula>2.5</formula>
      <formula>3.4999</formula>
    </cfRule>
    <cfRule type="cellIs" priority="1206" operator="equal" dxfId="10">
      <formula>2</formula>
    </cfRule>
    <cfRule type="cellIs" priority="1207" operator="equal" dxfId="9">
      <formula>1</formula>
    </cfRule>
    <cfRule type="cellIs" priority="1208" operator="equal" dxfId="46">
      <formula>1</formula>
    </cfRule>
    <cfRule type="cellIs" priority="1210" operator="between" dxfId="34">
      <formula>3.5</formula>
      <formula>4</formula>
    </cfRule>
    <cfRule type="cellIs" priority="1211" operator="equal" dxfId="33">
      <formula>3</formula>
    </cfRule>
    <cfRule type="cellIs" priority="1212" operator="equal" dxfId="32">
      <formula>3</formula>
    </cfRule>
    <cfRule type="cellIs" priority="1213" operator="equal" dxfId="12">
      <formula>2</formula>
    </cfRule>
    <cfRule type="cellIs" priority="1214" operator="equal" dxfId="41">
      <formula>1</formula>
    </cfRule>
    <cfRule type="cellIs" priority="1216" operator="between" dxfId="0">
      <formula>1.5</formula>
      <formula>2.4999</formula>
    </cfRule>
    <cfRule type="cellIs" priority="1217" operator="between" dxfId="3">
      <formula>0.001</formula>
      <formula>1.4999</formula>
    </cfRule>
  </conditionalFormatting>
  <conditionalFormatting sqref="G60:X62">
    <cfRule type="cellIs" priority="1193" operator="equal" dxfId="49">
      <formula>1</formula>
    </cfRule>
    <cfRule type="cellIs" priority="1194" operator="equal" dxfId="3">
      <formula>1</formula>
    </cfRule>
    <cfRule type="cellIs" priority="1191" operator="equal" dxfId="41">
      <formula>3</formula>
    </cfRule>
    <cfRule type="cellIs" priority="1190" operator="equal" dxfId="13">
      <formula>4</formula>
    </cfRule>
    <cfRule type="cellIs" priority="1189" operator="equal" dxfId="8">
      <formula>6</formula>
    </cfRule>
    <cfRule type="cellIs" priority="1188" operator="equal" dxfId="12">
      <formula>5</formula>
    </cfRule>
    <cfRule type="cellIs" priority="1187" operator="equal" dxfId="55">
      <formula>3</formula>
    </cfRule>
    <cfRule type="cellIs" priority="1195" operator="equal" dxfId="8">
      <formula>3</formula>
    </cfRule>
    <cfRule type="cellIs" priority="1192" operator="equal" dxfId="15">
      <formula>2</formula>
    </cfRule>
  </conditionalFormatting>
  <conditionalFormatting sqref="G60:X63">
    <cfRule type="cellIs" priority="1209" operator="equal" dxfId="35">
      <formula>0</formula>
    </cfRule>
  </conditionalFormatting>
  <conditionalFormatting sqref="G62:X63">
    <cfRule type="cellIs" priority="1583" operator="between" dxfId="3">
      <formula>0.001</formula>
      <formula>1.4999</formula>
    </cfRule>
    <cfRule type="cellIs" priority="1580" operator="equal" dxfId="41">
      <formula>1</formula>
    </cfRule>
    <cfRule type="cellIs" priority="1582" operator="between" dxfId="0">
      <formula>1.5</formula>
      <formula>2.4999</formula>
    </cfRule>
    <cfRule type="cellIs" priority="1571" operator="equal" dxfId="8">
      <formula>3</formula>
    </cfRule>
    <cfRule type="cellIs" priority="1572" operator="equal" dxfId="10">
      <formula>2</formula>
    </cfRule>
    <cfRule type="cellIs" priority="1573" operator="equal" dxfId="9">
      <formula>1</formula>
    </cfRule>
    <cfRule type="cellIs" priority="1574" operator="equal" dxfId="46">
      <formula>1</formula>
    </cfRule>
    <cfRule type="cellIs" priority="1576" operator="between" dxfId="34">
      <formula>3.5</formula>
      <formula>4</formula>
    </cfRule>
    <cfRule type="cellIs" priority="1577" operator="equal" dxfId="33">
      <formula>3</formula>
    </cfRule>
    <cfRule type="cellIs" priority="1578" operator="equal" dxfId="32">
      <formula>3</formula>
    </cfRule>
    <cfRule type="cellIs" priority="1579" operator="equal" dxfId="12">
      <formula>2</formula>
    </cfRule>
    <cfRule type="cellIs" priority="1581" operator="between" dxfId="1">
      <formula>2.5</formula>
      <formula>3.4999</formula>
    </cfRule>
  </conditionalFormatting>
  <conditionalFormatting sqref="G63:X63">
    <cfRule type="cellIs" priority="1517" operator="between" dxfId="16">
      <formula>0.000001</formula>
      <formula>1.49999999999999</formula>
    </cfRule>
    <cfRule type="cellIs" priority="1516" operator="between" dxfId="15">
      <formula>1.5</formula>
      <formula>2.499999999999</formula>
    </cfRule>
    <cfRule type="cellIs" priority="1515" operator="between" dxfId="14">
      <formula>2.5</formula>
      <formula>3.49999999999999</formula>
    </cfRule>
    <cfRule type="cellIs" priority="1514" operator="between" dxfId="26">
      <formula>3.5</formula>
      <formula>4.499999999999</formula>
    </cfRule>
    <cfRule type="cellIs" priority="1513" operator="between" dxfId="12">
      <formula>4.5</formula>
      <formula>4.49999999999</formula>
    </cfRule>
    <cfRule type="cellIs" priority="1512" operator="between" dxfId="8">
      <formula>5.5</formula>
      <formula>6</formula>
    </cfRule>
    <cfRule type="cellIs" priority="1511" operator="between" dxfId="14">
      <formula>2.5</formula>
      <formula>3.49999999999</formula>
    </cfRule>
    <cfRule type="cellIs" priority="1510" operator="between" dxfId="30">
      <formula>2.5</formula>
      <formula>3.49999999999</formula>
    </cfRule>
    <cfRule type="cellIs" priority="1509" operator="between" dxfId="31">
      <formula>4.5</formula>
      <formula>5.4999999999</formula>
    </cfRule>
    <cfRule type="cellIs" priority="1531" operator="between" dxfId="18">
      <formula>2.5</formula>
      <formula>3</formula>
    </cfRule>
    <cfRule type="cellIs" priority="1530" operator="between" dxfId="19">
      <formula>2.5</formula>
      <formula>3</formula>
    </cfRule>
    <cfRule type="cellIs" priority="1529" operator="between" dxfId="10">
      <formula>1.5</formula>
      <formula>2.49999999</formula>
    </cfRule>
    <cfRule type="cellIs" priority="1528" operator="between" dxfId="9">
      <formula>1</formula>
      <formula>1.49999999</formula>
    </cfRule>
    <cfRule type="cellIs" priority="1524" operator="between" dxfId="8">
      <formula>2.5</formula>
      <formula>3</formula>
    </cfRule>
  </conditionalFormatting>
  <conditionalFormatting sqref="G64:X64">
    <cfRule type="containsText" priority="1523" operator="containsText" dxfId="8" text="Outstanding">
      <formula>NOT(ISERROR(SEARCH("Outstanding",G64)))</formula>
    </cfRule>
    <cfRule type="containsText" priority="1522" operator="containsText" dxfId="12" text="Very Good">
      <formula>NOT(ISERROR(SEARCH("Very Good",G64)))</formula>
    </cfRule>
    <cfRule type="containsText" priority="1518" operator="containsText" dxfId="16" text="Very Weak">
      <formula>NOT(ISERROR(SEARCH("Very Weak",G64)))</formula>
    </cfRule>
    <cfRule type="containsText" priority="1519" operator="containsText" dxfId="15" text="Weak">
      <formula>NOT(ISERROR(SEARCH("Weak",G64)))</formula>
    </cfRule>
    <cfRule type="containsText" priority="1520" operator="containsText" dxfId="14" text="Acceptable">
      <formula>NOT(ISERROR(SEARCH("Acceptable",G64)))</formula>
    </cfRule>
    <cfRule type="containsText" priority="1521" operator="containsText" dxfId="13" text="Good">
      <formula>NOT(ISERROR(SEARCH("Good",G64)))</formula>
    </cfRule>
    <cfRule type="containsText" priority="1539" operator="containsText" dxfId="0" text="Approaching Expectations">
      <formula>NOT(ISERROR(SEARCH("Approaching Expectations",G64)))</formula>
    </cfRule>
    <cfRule type="containsText" priority="1538" operator="containsText" dxfId="1" text="Meets Expectations">
      <formula>NOT(ISERROR(SEARCH("Meets Expectations",G64)))</formula>
    </cfRule>
    <cfRule type="containsText" priority="1537" operator="containsText" dxfId="2" text="Exceeds Expectations">
      <formula>NOT(ISERROR(SEARCH("Exceeds Expectations",G64)))</formula>
    </cfRule>
    <cfRule type="containsText" priority="1536" operator="containsText" dxfId="3" text="Below Expectations">
      <formula>NOT(ISERROR(SEARCH("Below Expectations",G64)))</formula>
    </cfRule>
    <cfRule type="containsText" priority="1535" operator="containsText" dxfId="0" text="Partially evident">
      <formula>NOT(ISERROR(SEARCH("Partially evident",G64)))</formula>
    </cfRule>
    <cfRule type="beginsWith" priority="1534" operator="beginsWith" dxfId="1" text="Evident">
      <formula>LEFT(G64,LEN("Evident"))="Evident"</formula>
    </cfRule>
    <cfRule type="beginsWith" priority="1533" operator="beginsWith" dxfId="0" text="Not evident">
      <formula>LEFT(G64,LEN("Not evident"))="Not evident"</formula>
    </cfRule>
    <cfRule type="beginsWith" priority="1532" operator="beginsWith" dxfId="3" text="Not evident">
      <formula>LEFT(G64,LEN("Not evident"))="Not evident"</formula>
    </cfRule>
    <cfRule type="containsText" priority="1527" operator="containsText" dxfId="8" text="Fully Evident">
      <formula>NOT(ISERROR(SEARCH("Fully Evident",G64)))</formula>
    </cfRule>
    <cfRule type="containsText" priority="1526" operator="containsText" dxfId="9" text="Not Evident">
      <formula>NOT(ISERROR(SEARCH("Not Evident",G64)))</formula>
    </cfRule>
    <cfRule type="containsText" priority="1525" operator="containsText" dxfId="10" text="Partially Evident">
      <formula>NOT(ISERROR(SEARCH("Partially Evident",G64)))</formula>
    </cfRule>
  </conditionalFormatting>
  <conditionalFormatting sqref="G67:X69">
    <cfRule type="cellIs" priority="581" operator="equal" dxfId="10">
      <formula>2</formula>
    </cfRule>
    <cfRule type="cellIs" priority="589" operator="equal" dxfId="41">
      <formula>1</formula>
    </cfRule>
    <cfRule type="cellIs" priority="583" operator="equal" dxfId="46">
      <formula>1</formula>
    </cfRule>
    <cfRule type="cellIs" priority="566" operator="between" dxfId="31">
      <formula>4.5</formula>
      <formula>5.4999999999</formula>
    </cfRule>
    <cfRule type="cellIs" priority="567" operator="between" dxfId="30">
      <formula>2.5</formula>
      <formula>3.49999999999</formula>
    </cfRule>
    <cfRule type="cellIs" priority="568" operator="between" dxfId="14">
      <formula>2.5</formula>
      <formula>3.49999999999</formula>
    </cfRule>
    <cfRule type="cellIs" priority="584" operator="equal" dxfId="35">
      <formula>0</formula>
    </cfRule>
    <cfRule type="cellIs" priority="585" operator="between" dxfId="34">
      <formula>3.5</formula>
      <formula>4</formula>
    </cfRule>
    <cfRule type="cellIs" priority="586" operator="equal" dxfId="33">
      <formula>3</formula>
    </cfRule>
    <cfRule type="cellIs" priority="587" operator="equal" dxfId="32">
      <formula>3</formula>
    </cfRule>
    <cfRule type="cellIs" priority="569" operator="between" dxfId="8">
      <formula>5.5</formula>
      <formula>6</formula>
    </cfRule>
    <cfRule type="cellIs" priority="570" operator="between" dxfId="12">
      <formula>4.5</formula>
      <formula>4.49999999999</formula>
    </cfRule>
    <cfRule type="cellIs" priority="571" operator="between" dxfId="26">
      <formula>3.5</formula>
      <formula>4.499999999999</formula>
    </cfRule>
    <cfRule type="cellIs" priority="572" operator="between" dxfId="14">
      <formula>2.5</formula>
      <formula>3.49999999999999</formula>
    </cfRule>
    <cfRule type="cellIs" priority="573" operator="between" dxfId="15">
      <formula>1.5</formula>
      <formula>2.499999999999</formula>
    </cfRule>
    <cfRule type="cellIs" priority="574" operator="between" dxfId="16">
      <formula>0.000001</formula>
      <formula>1.49999999999999</formula>
    </cfRule>
    <cfRule type="cellIs" priority="575" operator="between" dxfId="8">
      <formula>2.5</formula>
      <formula>3</formula>
    </cfRule>
    <cfRule type="cellIs" priority="576" operator="between" dxfId="9">
      <formula>1</formula>
      <formula>1.49999999</formula>
    </cfRule>
    <cfRule type="cellIs" priority="580" operator="equal" dxfId="8">
      <formula>3</formula>
    </cfRule>
    <cfRule type="cellIs" priority="579" operator="between" dxfId="18">
      <formula>2.5</formula>
      <formula>3</formula>
    </cfRule>
    <cfRule type="cellIs" priority="578" operator="between" dxfId="19">
      <formula>2.5</formula>
      <formula>3</formula>
    </cfRule>
    <cfRule type="cellIs" priority="577" operator="between" dxfId="10">
      <formula>1.5</formula>
      <formula>2.49999999</formula>
    </cfRule>
    <cfRule type="cellIs" priority="582" operator="equal" dxfId="9">
      <formula>1</formula>
    </cfRule>
    <cfRule type="cellIs" priority="592" operator="between" dxfId="3">
      <formula>0.001</formula>
      <formula>1.4999</formula>
    </cfRule>
    <cfRule type="cellIs" priority="591" operator="between" dxfId="0">
      <formula>1.5</formula>
      <formula>2.4999</formula>
    </cfRule>
    <cfRule type="cellIs" priority="590" operator="between" dxfId="1">
      <formula>2.5</formula>
      <formula>3.4999</formula>
    </cfRule>
    <cfRule type="cellIs" priority="588" operator="equal" dxfId="12">
      <formula>2</formula>
    </cfRule>
  </conditionalFormatting>
  <conditionalFormatting sqref="G70:X70">
    <cfRule type="containsText" priority="1553" operator="containsText" dxfId="12" text="Very Good">
      <formula>NOT(ISERROR(SEARCH("Very Good",G70)))</formula>
    </cfRule>
    <cfRule type="beginsWith" priority="1564" operator="beginsWith" dxfId="0" text="Not evident">
      <formula>LEFT(G70,LEN("Not evident"))="Not evident"</formula>
    </cfRule>
    <cfRule type="beginsWith" priority="1565" operator="beginsWith" dxfId="1" text="Evident">
      <formula>LEFT(G70,LEN("Evident"))="Evident"</formula>
    </cfRule>
    <cfRule type="containsText" priority="1569" operator="containsText" dxfId="1" text="Meets Expectations">
      <formula>NOT(ISERROR(SEARCH("Meets Expectations",G70)))</formula>
    </cfRule>
    <cfRule type="containsText" priority="1570" operator="containsText" dxfId="0" text="Approaching Expectations">
      <formula>NOT(ISERROR(SEARCH("Approaching Expectations",G70)))</formula>
    </cfRule>
    <cfRule type="beginsWith" priority="1563" operator="beginsWith" dxfId="3" text="Not evident">
      <formula>LEFT(G70,LEN("Not evident"))="Not evident"</formula>
    </cfRule>
    <cfRule type="containsText" priority="1558" operator="containsText" dxfId="8" text="Fully Evident">
      <formula>NOT(ISERROR(SEARCH("Fully Evident",G70)))</formula>
    </cfRule>
    <cfRule type="containsText" priority="1557" operator="containsText" dxfId="9" text="Not Evident">
      <formula>NOT(ISERROR(SEARCH("Not Evident",G70)))</formula>
    </cfRule>
    <cfRule type="containsText" priority="1556" operator="containsText" dxfId="10" text="Partially Evident">
      <formula>NOT(ISERROR(SEARCH("Partially Evident",G70)))</formula>
    </cfRule>
    <cfRule type="containsText" priority="1554" operator="containsText" dxfId="8" text="Outstanding">
      <formula>NOT(ISERROR(SEARCH("Outstanding",G70)))</formula>
    </cfRule>
    <cfRule type="containsText" priority="1552" operator="containsText" dxfId="13" text="Good">
      <formula>NOT(ISERROR(SEARCH("Good",G70)))</formula>
    </cfRule>
    <cfRule type="containsText" priority="1551" operator="containsText" dxfId="14" text="Acceptable">
      <formula>NOT(ISERROR(SEARCH("Acceptable",G70)))</formula>
    </cfRule>
    <cfRule type="containsText" priority="1550" operator="containsText" dxfId="15" text="Weak">
      <formula>NOT(ISERROR(SEARCH("Weak",G70)))</formula>
    </cfRule>
    <cfRule type="containsText" priority="1549" operator="containsText" dxfId="16" text="Very Weak">
      <formula>NOT(ISERROR(SEARCH("Very Weak",G70)))</formula>
    </cfRule>
    <cfRule type="containsText" priority="1568" operator="containsText" dxfId="2" text="Exceeds Expectations">
      <formula>NOT(ISERROR(SEARCH("Exceeds Expectations",G70)))</formula>
    </cfRule>
    <cfRule type="containsText" priority="1566" operator="containsText" dxfId="0" text="Partially evident">
      <formula>NOT(ISERROR(SEARCH("Partially evident",G70)))</formula>
    </cfRule>
    <cfRule type="containsText" priority="1567" operator="containsText" dxfId="3" text="Below Expectations">
      <formula>NOT(ISERROR(SEARCH("Below Expectations",G70)))</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G38"/>
  <sheetViews>
    <sheetView workbookViewId="0">
      <selection activeCell="G2" sqref="G2:G4"/>
    </sheetView>
  </sheetViews>
  <sheetFormatPr baseColWidth="10" defaultColWidth="8.83203125" defaultRowHeight="15"/>
  <cols>
    <col width="20" customWidth="1" min="1" max="1"/>
    <col width="42.83203125" customWidth="1" min="5" max="5"/>
  </cols>
  <sheetData>
    <row r="1">
      <c r="D1" s="25" t="inlineStr">
        <is>
          <t>Esis Id</t>
        </is>
      </c>
      <c r="E1" s="25" t="inlineStr">
        <is>
          <t>School Name Eng</t>
        </is>
      </c>
    </row>
    <row r="2">
      <c r="A2" t="inlineStr">
        <is>
          <t>KG 1</t>
        </is>
      </c>
      <c r="B2" t="inlineStr">
        <is>
          <t>Arabic</t>
        </is>
      </c>
      <c r="C2" t="inlineStr">
        <is>
          <t>Male</t>
        </is>
      </c>
      <c r="D2" s="26" t="n">
        <v>6001</v>
      </c>
      <c r="E2" s="26" t="inlineStr">
        <is>
          <t>Al Walaa Kg</t>
        </is>
      </c>
      <c r="G2" t="inlineStr">
        <is>
          <t>Beginning</t>
        </is>
      </c>
    </row>
    <row r="3">
      <c r="A3" t="inlineStr">
        <is>
          <t xml:space="preserve">KG2 </t>
        </is>
      </c>
      <c r="B3" t="inlineStr">
        <is>
          <t>Islamic</t>
        </is>
      </c>
      <c r="C3" t="inlineStr">
        <is>
          <t>Female</t>
        </is>
      </c>
      <c r="D3" s="26" t="n">
        <v>6007</v>
      </c>
      <c r="E3" s="26" t="inlineStr">
        <is>
          <t>Al Nayfa Kg</t>
        </is>
      </c>
      <c r="G3" t="inlineStr">
        <is>
          <t>Middle</t>
        </is>
      </c>
    </row>
    <row r="4">
      <c r="A4" t="inlineStr">
        <is>
          <t>Grade 1</t>
        </is>
      </c>
      <c r="B4" t="inlineStr">
        <is>
          <t>Social Studies</t>
        </is>
      </c>
      <c r="C4" t="inlineStr">
        <is>
          <t>Mix</t>
        </is>
      </c>
      <c r="D4" s="26" t="n">
        <v>6008</v>
      </c>
      <c r="E4" s="26" t="inlineStr">
        <is>
          <t>Al Watan School</t>
        </is>
      </c>
      <c r="G4" t="inlineStr">
        <is>
          <t>End</t>
        </is>
      </c>
    </row>
    <row r="5">
      <c r="A5" t="inlineStr">
        <is>
          <t>Grade 2</t>
        </is>
      </c>
      <c r="B5" t="inlineStr">
        <is>
          <t>English</t>
        </is>
      </c>
      <c r="D5" s="26" t="n">
        <v>6009</v>
      </c>
      <c r="E5" s="26" t="inlineStr">
        <is>
          <t>Al Salam School</t>
        </is>
      </c>
    </row>
    <row r="6">
      <c r="A6" t="inlineStr">
        <is>
          <t>Grade 3</t>
        </is>
      </c>
      <c r="B6" t="inlineStr">
        <is>
          <t>Science</t>
        </is>
      </c>
      <c r="D6" s="26" t="n">
        <v>6016</v>
      </c>
      <c r="E6" s="26" t="inlineStr">
        <is>
          <t>Al Wafaa Kg</t>
        </is>
      </c>
    </row>
    <row r="7">
      <c r="A7" t="inlineStr">
        <is>
          <t>Grade 4</t>
        </is>
      </c>
      <c r="B7" t="inlineStr">
        <is>
          <t>Mathematics</t>
        </is>
      </c>
      <c r="D7" s="26" t="n">
        <v>6019</v>
      </c>
      <c r="E7" s="26" t="inlineStr">
        <is>
          <t>Al Riyadh School</t>
        </is>
      </c>
    </row>
    <row r="8">
      <c r="A8" t="inlineStr">
        <is>
          <t>Grade 5</t>
        </is>
      </c>
      <c r="B8" t="inlineStr">
        <is>
          <t>Other</t>
        </is>
      </c>
      <c r="D8" s="26" t="n">
        <v>6029</v>
      </c>
      <c r="E8" s="26" t="inlineStr">
        <is>
          <t>Al Azm School</t>
        </is>
      </c>
    </row>
    <row r="9">
      <c r="A9" t="inlineStr">
        <is>
          <t>Grade 6</t>
        </is>
      </c>
      <c r="D9" s="26" t="n">
        <v>6031</v>
      </c>
      <c r="E9" s="26" t="inlineStr">
        <is>
          <t>Al Majd School</t>
        </is>
      </c>
    </row>
    <row r="10">
      <c r="A10" t="inlineStr">
        <is>
          <t>Grade 7</t>
        </is>
      </c>
      <c r="D10" s="26" t="n">
        <v>6032</v>
      </c>
      <c r="E10" s="26" t="inlineStr">
        <is>
          <t>Al Forsan Kg</t>
        </is>
      </c>
    </row>
    <row r="11">
      <c r="A11" t="inlineStr">
        <is>
          <t>Grade 8</t>
        </is>
      </c>
      <c r="D11" s="26" t="n">
        <v>6034</v>
      </c>
      <c r="E11" s="26" t="inlineStr">
        <is>
          <t>Al Ahd School</t>
        </is>
      </c>
    </row>
    <row r="12">
      <c r="A12" t="inlineStr">
        <is>
          <t>Grade 9</t>
        </is>
      </c>
      <c r="D12" s="26" t="n">
        <v>6041</v>
      </c>
      <c r="E12" s="26" t="inlineStr">
        <is>
          <t>Al Qeyam School</t>
        </is>
      </c>
    </row>
    <row r="13">
      <c r="A13" t="inlineStr">
        <is>
          <t>Grade 10</t>
        </is>
      </c>
      <c r="D13" s="26" t="n">
        <v>6023</v>
      </c>
      <c r="E13" s="26" t="inlineStr">
        <is>
          <t>Al Mutanabi School</t>
        </is>
      </c>
    </row>
    <row r="14">
      <c r="A14" t="inlineStr">
        <is>
          <t>Grade 11</t>
        </is>
      </c>
      <c r="D14" s="26" t="n">
        <v>6024</v>
      </c>
      <c r="E14" s="26" t="inlineStr">
        <is>
          <t>Jern Yafoor School</t>
        </is>
      </c>
    </row>
    <row r="15">
      <c r="A15" t="inlineStr">
        <is>
          <t>Grade 12</t>
        </is>
      </c>
      <c r="D15" s="26" t="n">
        <v>6026</v>
      </c>
      <c r="E15" s="26" t="inlineStr">
        <is>
          <t>Al Bayan School</t>
        </is>
      </c>
    </row>
    <row r="16">
      <c r="D16" s="26" t="n">
        <v>6035</v>
      </c>
      <c r="E16" s="26" t="inlineStr">
        <is>
          <t>Al Nahdha School</t>
        </is>
      </c>
    </row>
    <row r="17">
      <c r="D17" s="26" t="n">
        <v>6036</v>
      </c>
      <c r="E17" s="26" t="inlineStr">
        <is>
          <t>Maryam Bint Omran School</t>
        </is>
      </c>
    </row>
    <row r="18">
      <c r="D18" s="26" t="n">
        <v>6003</v>
      </c>
      <c r="E18" s="26" t="inlineStr">
        <is>
          <t>Al Mushrif Kg</t>
        </is>
      </c>
    </row>
    <row r="19">
      <c r="D19" s="26" t="n">
        <v>6004</v>
      </c>
      <c r="E19" s="26" t="inlineStr">
        <is>
          <t>Abdulla Bin Otaiba School</t>
        </is>
      </c>
    </row>
    <row r="20">
      <c r="D20" s="26" t="n">
        <v>6005</v>
      </c>
      <c r="E20" s="26" t="inlineStr">
        <is>
          <t>Al Danah School</t>
        </is>
      </c>
    </row>
    <row r="21">
      <c r="D21" s="26" t="n">
        <v>6006</v>
      </c>
      <c r="E21" s="26" t="inlineStr">
        <is>
          <t>Mubarak Bin Mohammed School</t>
        </is>
      </c>
    </row>
    <row r="22">
      <c r="D22" s="26" t="n">
        <v>6014</v>
      </c>
      <c r="E22" s="26" t="inlineStr">
        <is>
          <t>Al Rayana School</t>
        </is>
      </c>
    </row>
    <row r="23">
      <c r="D23" s="26" t="n">
        <v>6017</v>
      </c>
      <c r="E23" s="26" t="inlineStr">
        <is>
          <t>Al Ghad School</t>
        </is>
      </c>
    </row>
    <row r="24">
      <c r="D24" s="26" t="n">
        <v>6030</v>
      </c>
      <c r="E24" s="26" t="inlineStr">
        <is>
          <t>Al Qurm School</t>
        </is>
      </c>
    </row>
    <row r="25">
      <c r="D25" s="26" t="n">
        <v>6039</v>
      </c>
      <c r="E25" s="26" t="inlineStr">
        <is>
          <t>Mubarak Bin Mohammed School (Cycle 2)</t>
        </is>
      </c>
    </row>
    <row r="26">
      <c r="D26" s="26" t="n">
        <v>6042</v>
      </c>
      <c r="E26" s="26" t="inlineStr">
        <is>
          <t>Rabdan School</t>
        </is>
      </c>
    </row>
    <row r="27">
      <c r="D27" s="26" t="n">
        <v>6044</v>
      </c>
      <c r="E27" s="26" t="inlineStr">
        <is>
          <t>Seer Bani Yas School</t>
        </is>
      </c>
    </row>
    <row r="28">
      <c r="D28" s="26" t="n">
        <v>6022</v>
      </c>
      <c r="E28" s="26" t="inlineStr">
        <is>
          <t>Al Dhaher School</t>
        </is>
      </c>
    </row>
    <row r="29">
      <c r="D29" s="26" t="n">
        <v>6028</v>
      </c>
      <c r="E29" s="26" t="inlineStr">
        <is>
          <t>Al Hosoon School</t>
        </is>
      </c>
    </row>
    <row r="30">
      <c r="D30" s="26" t="n">
        <v>6037</v>
      </c>
      <c r="E30" s="26" t="inlineStr">
        <is>
          <t>Al Bayraq School</t>
        </is>
      </c>
    </row>
    <row r="31">
      <c r="D31" s="26" t="n">
        <v>6011</v>
      </c>
      <c r="E31" s="26" t="inlineStr">
        <is>
          <t>Al Ghadeer Kg</t>
        </is>
      </c>
    </row>
    <row r="32">
      <c r="D32" s="26" t="n">
        <v>6012</v>
      </c>
      <c r="E32" s="26" t="inlineStr">
        <is>
          <t>Al Janaen School</t>
        </is>
      </c>
    </row>
    <row r="33">
      <c r="D33" s="26" t="n">
        <v>6013</v>
      </c>
      <c r="E33" s="26" t="inlineStr">
        <is>
          <t>Al Narjes School</t>
        </is>
      </c>
    </row>
    <row r="34">
      <c r="D34" s="26" t="n">
        <v>6015</v>
      </c>
      <c r="E34" s="26" t="inlineStr">
        <is>
          <t>Jebal Hafeet School</t>
        </is>
      </c>
    </row>
    <row r="35">
      <c r="D35" s="26" t="n">
        <v>6020</v>
      </c>
      <c r="E35" s="26" t="inlineStr">
        <is>
          <t>Al Rayaheen School</t>
        </is>
      </c>
    </row>
    <row r="36">
      <c r="D36" s="26" t="n">
        <v>6021</v>
      </c>
      <c r="E36" s="26" t="inlineStr">
        <is>
          <t>Ain Al Fayedha School</t>
        </is>
      </c>
    </row>
    <row r="37">
      <c r="D37" s="26" t="n">
        <v>6025</v>
      </c>
      <c r="E37" s="26" t="inlineStr">
        <is>
          <t>Al Reef School</t>
        </is>
      </c>
    </row>
    <row r="38">
      <c r="D38" s="26" t="n">
        <v>6040</v>
      </c>
      <c r="E38" s="26" t="inlineStr">
        <is>
          <t>Al Ghaf School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Aasia Almandhari</dc:creator>
  <dcterms:created xmlns:dcterms="http://purl.org/dc/terms/" xmlns:xsi="http://www.w3.org/2001/XMLSchema-instance" xsi:type="dcterms:W3CDTF">2024-10-13T17:19:08Z</dcterms:created>
  <dcterms:modified xmlns:dcterms="http://purl.org/dc/terms/" xmlns:xsi="http://www.w3.org/2001/XMLSchema-instance" xsi:type="dcterms:W3CDTF">2025-05-01T06:49:38Z</dcterms:modified>
  <cp:lastModifiedBy>Paula Boutros Assaf</cp:lastModifiedBy>
  <cp:lastPrinted>2025-04-25T06:42:47Z</cp:lastPrinted>
</cp:coreProperties>
</file>