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ARENA_Data\pm-analysis\pm-analysis\"/>
    </mc:Choice>
  </mc:AlternateContent>
  <xr:revisionPtr revIDLastSave="0" documentId="8_{9D71BF2F-336D-48A2-A9A0-AA38CC1267E8}" xr6:coauthVersionLast="45" xr6:coauthVersionMax="45" xr10:uidLastSave="{00000000-0000-0000-0000-000000000000}"/>
  <bookViews>
    <workbookView xWindow="-120" yWindow="-120" windowWidth="29040" windowHeight="17640" xr2:uid="{AE99007D-6301-4A08-BE7D-4C9E558C1A6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13" i="1"/>
  <c r="S14" i="1"/>
  <c r="T14" i="1" s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13" i="1"/>
  <c r="L3" i="1"/>
  <c r="M3" i="1" s="1"/>
  <c r="N3" i="1" s="1"/>
  <c r="L2" i="1"/>
  <c r="M2" i="1" s="1"/>
  <c r="N2" i="1" s="1"/>
  <c r="Q2" i="1"/>
  <c r="D2" i="1"/>
  <c r="C2" i="1"/>
</calcChain>
</file>

<file path=xl/sharedStrings.xml><?xml version="1.0" encoding="utf-8"?>
<sst xmlns="http://schemas.openxmlformats.org/spreadsheetml/2006/main" count="16" uniqueCount="16">
  <si>
    <t>co2 conc</t>
  </si>
  <si>
    <t>co2 mw</t>
  </si>
  <si>
    <t>kg co2</t>
  </si>
  <si>
    <t>mol co2</t>
  </si>
  <si>
    <t>vol co2 (m3)</t>
  </si>
  <si>
    <t>absorbed</t>
  </si>
  <si>
    <t>gr co2 absorbed</t>
  </si>
  <si>
    <t>how many secs?</t>
  </si>
  <si>
    <t>min?</t>
  </si>
  <si>
    <t>air flow</t>
  </si>
  <si>
    <t>mins 1 m3 air</t>
  </si>
  <si>
    <t>solvent fr</t>
  </si>
  <si>
    <t>homw solvent kg</t>
  </si>
  <si>
    <t>drift</t>
  </si>
  <si>
    <t>gr drift</t>
  </si>
  <si>
    <t>kg drift per unit of CO2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</si>
</sst>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D9E2F3"/>
        <bgColor indexed="64"/>
      </patternFill>
    </fill>
  </fills>
  <borders count="3">
    <border>
      <left/>
      <right/>
      <top/>
      <bottom/>
      <diagonal/>
    </border>
    <border>
      <left style="medium">
        <color rgb="FF4472C4"/>
      </left>
      <right style="medium">
        <color rgb="FF4472C4"/>
      </right>
      <top style="medium">
        <color rgb="FF4472C4"/>
      </top>
      <bottom style="medium">
        <color rgb="FF4472C4"/>
      </bottom>
      <diagonal/>
    </border>
    <border>
      <left style="medium">
        <color rgb="FF8EAADB"/>
      </left>
      <right style="medium">
        <color rgb="FF8EAADB"/>
      </right>
      <top/>
      <bottom style="medium">
        <color rgb="FF8EAADB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1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83D89-9C36-4E43-B095-4B1ECC80B611}">
  <dimension ref="B1:T49"/>
  <sheetViews>
    <sheetView tabSelected="1" topLeftCell="A9" workbookViewId="0">
      <selection activeCell="L12" sqref="L12:L49"/>
    </sheetView>
  </sheetViews>
  <sheetFormatPr defaultRowHeight="15" x14ac:dyDescent="0.25"/>
  <cols>
    <col min="9" max="9" width="18.140625" customWidth="1"/>
    <col min="11" max="11" width="12" bestFit="1" customWidth="1"/>
  </cols>
  <sheetData>
    <row r="1" spans="2:20" x14ac:dyDescent="0.25">
      <c r="C1" t="s">
        <v>0</v>
      </c>
      <c r="D1" t="s">
        <v>1</v>
      </c>
      <c r="K1" t="s">
        <v>2</v>
      </c>
      <c r="M1" t="s">
        <v>3</v>
      </c>
      <c r="N1" t="s">
        <v>4</v>
      </c>
    </row>
    <row r="2" spans="2:20" x14ac:dyDescent="0.25">
      <c r="B2">
        <v>400</v>
      </c>
      <c r="C2">
        <f>B2/1000000</f>
        <v>4.0000000000000002E-4</v>
      </c>
      <c r="D2">
        <f>14+32</f>
        <v>46</v>
      </c>
      <c r="K2">
        <v>1</v>
      </c>
      <c r="L2">
        <f>K2*1000</f>
        <v>1000</v>
      </c>
      <c r="M2">
        <f>L2/46</f>
        <v>21.739130434782609</v>
      </c>
      <c r="N2">
        <f>M2*Q2</f>
        <v>0.52173913043478259</v>
      </c>
      <c r="Q2">
        <f>24/1000</f>
        <v>2.4E-2</v>
      </c>
    </row>
    <row r="3" spans="2:20" x14ac:dyDescent="0.25">
      <c r="K3">
        <v>1000</v>
      </c>
      <c r="L3">
        <f>K3*1000</f>
        <v>1000000</v>
      </c>
      <c r="M3">
        <f>L3/46</f>
        <v>21739.130434782608</v>
      </c>
      <c r="N3">
        <f>M3*Q3</f>
        <v>0</v>
      </c>
    </row>
    <row r="12" spans="2:20" ht="15.75" thickBot="1" x14ac:dyDescent="0.3">
      <c r="D12" t="s">
        <v>5</v>
      </c>
      <c r="E12" t="s">
        <v>6</v>
      </c>
      <c r="F12" t="s">
        <v>9</v>
      </c>
      <c r="G12" t="s">
        <v>10</v>
      </c>
      <c r="H12" t="s">
        <v>11</v>
      </c>
      <c r="I12" t="s">
        <v>12</v>
      </c>
      <c r="J12" t="s">
        <v>13</v>
      </c>
      <c r="K12" t="s">
        <v>14</v>
      </c>
      <c r="L12" t="s">
        <v>15</v>
      </c>
    </row>
    <row r="13" spans="2:20" ht="15.75" thickBot="1" x14ac:dyDescent="0.3">
      <c r="D13" s="1">
        <v>27.8</v>
      </c>
      <c r="E13">
        <f>D13*0.7656/100</f>
        <v>0.21283679999999999</v>
      </c>
      <c r="F13" s="1">
        <v>0.23</v>
      </c>
      <c r="G13">
        <f>1/F13/60</f>
        <v>7.2463768115942032E-2</v>
      </c>
      <c r="H13" s="1">
        <v>80</v>
      </c>
      <c r="I13">
        <f>H13*G13*1.2</f>
        <v>6.9565217391304346</v>
      </c>
      <c r="J13" s="1">
        <v>1.2999999999999999E-2</v>
      </c>
      <c r="K13">
        <f>J13*I13/1000</f>
        <v>9.0434782608695644E-5</v>
      </c>
      <c r="L13">
        <f>ROUND(1000*K13/E13,2)</f>
        <v>0.42</v>
      </c>
      <c r="S13" t="s">
        <v>7</v>
      </c>
      <c r="T13" t="s">
        <v>8</v>
      </c>
    </row>
    <row r="14" spans="2:20" ht="15.75" thickBot="1" x14ac:dyDescent="0.3">
      <c r="D14" s="2">
        <v>26.4</v>
      </c>
      <c r="E14">
        <f t="shared" ref="E14:E49" si="0">D14*0.7656/100</f>
        <v>0.20211839999999998</v>
      </c>
      <c r="F14" s="2">
        <v>0.28999999999999998</v>
      </c>
      <c r="G14">
        <f t="shared" ref="G14:G49" si="1">1/F14/60</f>
        <v>5.7471264367816098E-2</v>
      </c>
      <c r="H14" s="2">
        <v>100</v>
      </c>
      <c r="I14">
        <f t="shared" ref="I14:I49" si="2">H14*G14*1.2</f>
        <v>6.8965517241379315</v>
      </c>
      <c r="J14" s="2">
        <v>5.0999999999999997E-2</v>
      </c>
      <c r="K14">
        <f t="shared" ref="K14:K49" si="3">J14*I14/1000</f>
        <v>3.5172413793103447E-4</v>
      </c>
      <c r="L14">
        <f t="shared" ref="L14:L49" si="4">ROUND(1000*K14/E14,2)</f>
        <v>1.74</v>
      </c>
      <c r="S14">
        <f>1/0.23</f>
        <v>4.3478260869565215</v>
      </c>
      <c r="T14">
        <f>S14/60</f>
        <v>7.2463768115942032E-2</v>
      </c>
    </row>
    <row r="15" spans="2:20" ht="15.75" thickBot="1" x14ac:dyDescent="0.3">
      <c r="D15" s="3">
        <v>26.2</v>
      </c>
      <c r="E15">
        <f t="shared" si="0"/>
        <v>0.20058719999999997</v>
      </c>
      <c r="F15" s="3">
        <v>0.24</v>
      </c>
      <c r="G15">
        <f t="shared" si="1"/>
        <v>6.9444444444444448E-2</v>
      </c>
      <c r="H15" s="3">
        <v>100</v>
      </c>
      <c r="I15">
        <f t="shared" si="2"/>
        <v>8.3333333333333339</v>
      </c>
      <c r="J15" s="3">
        <v>2.8799999999999999E-2</v>
      </c>
      <c r="K15">
        <f t="shared" si="3"/>
        <v>2.4000000000000001E-4</v>
      </c>
      <c r="L15">
        <f t="shared" si="4"/>
        <v>1.2</v>
      </c>
    </row>
    <row r="16" spans="2:20" ht="15.75" thickBot="1" x14ac:dyDescent="0.3">
      <c r="D16" s="2">
        <v>25.9</v>
      </c>
      <c r="E16">
        <f t="shared" si="0"/>
        <v>0.19829039999999998</v>
      </c>
      <c r="F16" s="2">
        <v>0.33</v>
      </c>
      <c r="G16">
        <f t="shared" si="1"/>
        <v>5.0505050505050504E-2</v>
      </c>
      <c r="H16" s="2">
        <v>100</v>
      </c>
      <c r="I16">
        <f t="shared" si="2"/>
        <v>6.0606060606060597</v>
      </c>
      <c r="J16" s="2">
        <v>2.8000000000000001E-2</v>
      </c>
      <c r="K16">
        <f t="shared" si="3"/>
        <v>1.6969696969696969E-4</v>
      </c>
      <c r="L16">
        <f t="shared" si="4"/>
        <v>0.86</v>
      </c>
    </row>
    <row r="17" spans="4:12" ht="15.75" thickBot="1" x14ac:dyDescent="0.3">
      <c r="D17" s="3">
        <v>25.1</v>
      </c>
      <c r="E17">
        <f t="shared" si="0"/>
        <v>0.19216560000000002</v>
      </c>
      <c r="F17" s="3">
        <v>0.24</v>
      </c>
      <c r="G17">
        <f t="shared" si="1"/>
        <v>6.9444444444444448E-2</v>
      </c>
      <c r="H17" s="3">
        <v>120</v>
      </c>
      <c r="I17">
        <f t="shared" si="2"/>
        <v>10</v>
      </c>
      <c r="J17" s="3">
        <v>2.1600000000000001E-2</v>
      </c>
      <c r="K17">
        <f t="shared" si="3"/>
        <v>2.1600000000000002E-4</v>
      </c>
      <c r="L17">
        <f t="shared" si="4"/>
        <v>1.1200000000000001</v>
      </c>
    </row>
    <row r="18" spans="4:12" ht="15.75" thickBot="1" x14ac:dyDescent="0.3">
      <c r="D18" s="2">
        <v>25.1</v>
      </c>
      <c r="E18">
        <f t="shared" si="0"/>
        <v>0.19216560000000002</v>
      </c>
      <c r="F18" s="2">
        <v>0.24</v>
      </c>
      <c r="G18">
        <f t="shared" si="1"/>
        <v>6.9444444444444448E-2</v>
      </c>
      <c r="H18" s="2">
        <v>80</v>
      </c>
      <c r="I18">
        <f t="shared" si="2"/>
        <v>6.6666666666666661</v>
      </c>
      <c r="J18" s="2">
        <v>2.1600000000000001E-2</v>
      </c>
      <c r="K18">
        <f t="shared" si="3"/>
        <v>1.4399999999999998E-4</v>
      </c>
      <c r="L18">
        <f t="shared" si="4"/>
        <v>0.75</v>
      </c>
    </row>
    <row r="19" spans="4:12" ht="15.75" thickBot="1" x14ac:dyDescent="0.3">
      <c r="D19" s="3">
        <v>24.5</v>
      </c>
      <c r="E19">
        <f t="shared" si="0"/>
        <v>0.18757199999999996</v>
      </c>
      <c r="F19" s="3">
        <v>0.23</v>
      </c>
      <c r="G19">
        <f t="shared" si="1"/>
        <v>7.2463768115942032E-2</v>
      </c>
      <c r="H19" s="3">
        <v>120</v>
      </c>
      <c r="I19">
        <f t="shared" si="2"/>
        <v>10.434782608695651</v>
      </c>
      <c r="J19" s="3">
        <v>2.3E-2</v>
      </c>
      <c r="K19">
        <f t="shared" si="3"/>
        <v>2.3999999999999995E-4</v>
      </c>
      <c r="L19">
        <f t="shared" si="4"/>
        <v>1.28</v>
      </c>
    </row>
    <row r="20" spans="4:12" ht="15.75" thickBot="1" x14ac:dyDescent="0.3">
      <c r="D20" s="2">
        <v>23</v>
      </c>
      <c r="E20">
        <f t="shared" si="0"/>
        <v>0.17608799999999999</v>
      </c>
      <c r="F20" s="2">
        <v>0.24</v>
      </c>
      <c r="G20">
        <f t="shared" si="1"/>
        <v>6.9444444444444448E-2</v>
      </c>
      <c r="H20" s="2">
        <v>70</v>
      </c>
      <c r="I20">
        <f t="shared" si="2"/>
        <v>5.8333333333333339</v>
      </c>
      <c r="J20" s="2">
        <v>1.15E-2</v>
      </c>
      <c r="K20">
        <f t="shared" si="3"/>
        <v>6.7083333333333342E-5</v>
      </c>
      <c r="L20">
        <f t="shared" si="4"/>
        <v>0.38</v>
      </c>
    </row>
    <row r="21" spans="4:12" ht="15.75" thickBot="1" x14ac:dyDescent="0.3">
      <c r="D21" s="3">
        <v>22.4</v>
      </c>
      <c r="E21">
        <f t="shared" si="0"/>
        <v>0.17149439999999999</v>
      </c>
      <c r="F21" s="3">
        <v>0.18</v>
      </c>
      <c r="G21">
        <f t="shared" si="1"/>
        <v>9.2592592592592587E-2</v>
      </c>
      <c r="H21" s="3">
        <v>55</v>
      </c>
      <c r="I21">
        <f t="shared" si="2"/>
        <v>6.1111111111111107</v>
      </c>
      <c r="J21" s="3">
        <v>2.93E-2</v>
      </c>
      <c r="K21">
        <f t="shared" si="3"/>
        <v>1.7905555555555554E-4</v>
      </c>
      <c r="L21">
        <f t="shared" si="4"/>
        <v>1.04</v>
      </c>
    </row>
    <row r="22" spans="4:12" ht="15.75" thickBot="1" x14ac:dyDescent="0.3">
      <c r="D22" s="2">
        <v>22.3</v>
      </c>
      <c r="E22">
        <f t="shared" si="0"/>
        <v>0.17072879999999999</v>
      </c>
      <c r="F22" s="2">
        <v>0.24</v>
      </c>
      <c r="G22">
        <f t="shared" si="1"/>
        <v>6.9444444444444448E-2</v>
      </c>
      <c r="H22" s="2">
        <v>80</v>
      </c>
      <c r="I22">
        <f t="shared" si="2"/>
        <v>6.6666666666666661</v>
      </c>
      <c r="J22" s="2">
        <v>3.4799999999999998E-2</v>
      </c>
      <c r="K22">
        <f t="shared" si="3"/>
        <v>2.3199999999999995E-4</v>
      </c>
      <c r="L22">
        <f t="shared" si="4"/>
        <v>1.36</v>
      </c>
    </row>
    <row r="23" spans="4:12" ht="15.75" thickBot="1" x14ac:dyDescent="0.3">
      <c r="D23" s="3">
        <v>22.1</v>
      </c>
      <c r="E23">
        <f t="shared" si="0"/>
        <v>0.1691976</v>
      </c>
      <c r="F23" s="3">
        <v>0.18</v>
      </c>
      <c r="G23">
        <f t="shared" si="1"/>
        <v>9.2592592592592587E-2</v>
      </c>
      <c r="H23" s="3">
        <v>40</v>
      </c>
      <c r="I23">
        <f t="shared" si="2"/>
        <v>4.4444444444444438</v>
      </c>
      <c r="J23" s="3">
        <v>2.93E-2</v>
      </c>
      <c r="K23">
        <f t="shared" si="3"/>
        <v>1.3022222222222222E-4</v>
      </c>
      <c r="L23">
        <f t="shared" si="4"/>
        <v>0.77</v>
      </c>
    </row>
    <row r="24" spans="4:12" ht="15.75" thickBot="1" x14ac:dyDescent="0.3">
      <c r="D24" s="2">
        <v>21.8</v>
      </c>
      <c r="E24">
        <f t="shared" si="0"/>
        <v>0.16690079999999999</v>
      </c>
      <c r="F24" s="2">
        <v>0.24</v>
      </c>
      <c r="G24">
        <f t="shared" si="1"/>
        <v>6.9444444444444448E-2</v>
      </c>
      <c r="H24" s="2">
        <v>50</v>
      </c>
      <c r="I24">
        <f t="shared" si="2"/>
        <v>4.166666666666667</v>
      </c>
      <c r="J24" s="2">
        <v>1.9199999999999998E-2</v>
      </c>
      <c r="K24">
        <f t="shared" si="3"/>
        <v>8.0000000000000007E-5</v>
      </c>
      <c r="L24">
        <f t="shared" si="4"/>
        <v>0.48</v>
      </c>
    </row>
    <row r="25" spans="4:12" ht="15.75" thickBot="1" x14ac:dyDescent="0.3">
      <c r="D25" s="3">
        <v>20.7</v>
      </c>
      <c r="E25">
        <f t="shared" si="0"/>
        <v>0.15847919999999999</v>
      </c>
      <c r="F25" s="3">
        <v>0.32</v>
      </c>
      <c r="G25">
        <f t="shared" si="1"/>
        <v>5.2083333333333336E-2</v>
      </c>
      <c r="H25" s="3">
        <v>120</v>
      </c>
      <c r="I25">
        <f t="shared" si="2"/>
        <v>7.5</v>
      </c>
      <c r="J25" s="3">
        <v>2.41E-2</v>
      </c>
      <c r="K25">
        <f t="shared" si="3"/>
        <v>1.8075E-4</v>
      </c>
      <c r="L25">
        <f t="shared" si="4"/>
        <v>1.1399999999999999</v>
      </c>
    </row>
    <row r="26" spans="4:12" ht="15.75" thickBot="1" x14ac:dyDescent="0.3">
      <c r="D26" s="2">
        <v>19.399999999999999</v>
      </c>
      <c r="E26">
        <f t="shared" si="0"/>
        <v>0.14852639999999998</v>
      </c>
      <c r="F26" s="2">
        <v>0.19</v>
      </c>
      <c r="G26">
        <f t="shared" si="1"/>
        <v>8.7719298245614044E-2</v>
      </c>
      <c r="H26" s="2">
        <v>30</v>
      </c>
      <c r="I26">
        <f t="shared" si="2"/>
        <v>3.1578947368421053</v>
      </c>
      <c r="J26" s="2">
        <v>2.86E-2</v>
      </c>
      <c r="K26">
        <f t="shared" si="3"/>
        <v>9.0315789473684212E-5</v>
      </c>
      <c r="L26">
        <f t="shared" si="4"/>
        <v>0.61</v>
      </c>
    </row>
    <row r="27" spans="4:12" ht="15.75" thickBot="1" x14ac:dyDescent="0.3">
      <c r="D27" s="3">
        <v>18.5</v>
      </c>
      <c r="E27">
        <f t="shared" si="0"/>
        <v>0.14163599999999998</v>
      </c>
      <c r="F27" s="3">
        <v>0.18</v>
      </c>
      <c r="G27">
        <f t="shared" si="1"/>
        <v>9.2592592592592587E-2</v>
      </c>
      <c r="H27" s="3">
        <v>10</v>
      </c>
      <c r="I27">
        <f t="shared" si="2"/>
        <v>1.1111111111111109</v>
      </c>
      <c r="J27" s="3">
        <v>2.93E-2</v>
      </c>
      <c r="K27">
        <f t="shared" si="3"/>
        <v>3.2555555555555555E-5</v>
      </c>
      <c r="L27">
        <f t="shared" si="4"/>
        <v>0.23</v>
      </c>
    </row>
    <row r="28" spans="4:12" ht="15.75" thickBot="1" x14ac:dyDescent="0.3">
      <c r="D28" s="2">
        <v>17.3</v>
      </c>
      <c r="E28">
        <f t="shared" si="0"/>
        <v>0.13244880000000001</v>
      </c>
      <c r="F28" s="2">
        <v>0.32</v>
      </c>
      <c r="G28">
        <f t="shared" si="1"/>
        <v>5.2083333333333336E-2</v>
      </c>
      <c r="H28" s="2">
        <v>70</v>
      </c>
      <c r="I28">
        <f t="shared" si="2"/>
        <v>4.375</v>
      </c>
      <c r="J28" s="2">
        <v>5.0900000000000001E-2</v>
      </c>
      <c r="K28">
        <f t="shared" si="3"/>
        <v>2.2268750000000001E-4</v>
      </c>
      <c r="L28">
        <f t="shared" si="4"/>
        <v>1.68</v>
      </c>
    </row>
    <row r="29" spans="4:12" ht="15.75" thickBot="1" x14ac:dyDescent="0.3">
      <c r="D29" s="3">
        <v>16.8</v>
      </c>
      <c r="E29">
        <f t="shared" si="0"/>
        <v>0.12862079999999998</v>
      </c>
      <c r="F29" s="3">
        <v>0.35</v>
      </c>
      <c r="G29">
        <f t="shared" si="1"/>
        <v>4.7619047619047623E-2</v>
      </c>
      <c r="H29" s="3">
        <v>40</v>
      </c>
      <c r="I29">
        <f t="shared" si="2"/>
        <v>2.2857142857142856</v>
      </c>
      <c r="J29" s="3">
        <v>3.3099999999999997E-2</v>
      </c>
      <c r="K29">
        <f t="shared" si="3"/>
        <v>7.5657142857142847E-5</v>
      </c>
      <c r="L29">
        <f t="shared" si="4"/>
        <v>0.59</v>
      </c>
    </row>
    <row r="30" spans="4:12" ht="15.75" thickBot="1" x14ac:dyDescent="0.3">
      <c r="D30" s="2">
        <v>16.5</v>
      </c>
      <c r="E30">
        <f t="shared" si="0"/>
        <v>0.12632399999999999</v>
      </c>
      <c r="F30" s="2">
        <v>0.3</v>
      </c>
      <c r="G30">
        <f t="shared" si="1"/>
        <v>5.5555555555555559E-2</v>
      </c>
      <c r="H30" s="2">
        <v>55</v>
      </c>
      <c r="I30">
        <f t="shared" si="2"/>
        <v>3.666666666666667</v>
      </c>
      <c r="J30" s="2">
        <v>5.0999999999999997E-2</v>
      </c>
      <c r="K30">
        <f t="shared" si="3"/>
        <v>1.8699999999999999E-4</v>
      </c>
      <c r="L30">
        <f t="shared" si="4"/>
        <v>1.48</v>
      </c>
    </row>
    <row r="31" spans="4:12" ht="15.75" thickBot="1" x14ac:dyDescent="0.3">
      <c r="D31" s="3">
        <v>16.5</v>
      </c>
      <c r="E31">
        <f t="shared" si="0"/>
        <v>0.12632399999999999</v>
      </c>
      <c r="F31" s="3">
        <v>0.32</v>
      </c>
      <c r="G31">
        <f t="shared" si="1"/>
        <v>5.2083333333333336E-2</v>
      </c>
      <c r="H31" s="3">
        <v>120</v>
      </c>
      <c r="I31">
        <f t="shared" si="2"/>
        <v>7.5</v>
      </c>
      <c r="J31" s="3">
        <v>5.2499999999999998E-2</v>
      </c>
      <c r="K31">
        <f t="shared" si="3"/>
        <v>3.9375E-4</v>
      </c>
      <c r="L31">
        <f t="shared" si="4"/>
        <v>3.12</v>
      </c>
    </row>
    <row r="32" spans="4:12" ht="15.75" thickBot="1" x14ac:dyDescent="0.3">
      <c r="D32" s="2">
        <v>16.3</v>
      </c>
      <c r="E32">
        <f t="shared" si="0"/>
        <v>0.1247928</v>
      </c>
      <c r="F32" s="2">
        <v>0.26</v>
      </c>
      <c r="G32">
        <f t="shared" si="1"/>
        <v>6.4102564102564097E-2</v>
      </c>
      <c r="H32" s="2">
        <v>10</v>
      </c>
      <c r="I32">
        <f t="shared" si="2"/>
        <v>0.76923076923076916</v>
      </c>
      <c r="J32" s="2">
        <v>3.15E-2</v>
      </c>
      <c r="K32">
        <f t="shared" si="3"/>
        <v>2.4230769230769231E-5</v>
      </c>
      <c r="L32">
        <f t="shared" si="4"/>
        <v>0.19</v>
      </c>
    </row>
    <row r="33" spans="4:12" ht="15.75" thickBot="1" x14ac:dyDescent="0.3">
      <c r="D33" s="3">
        <v>16.100000000000001</v>
      </c>
      <c r="E33">
        <f t="shared" si="0"/>
        <v>0.1232616</v>
      </c>
      <c r="F33" s="3">
        <v>0.27</v>
      </c>
      <c r="G33">
        <f t="shared" si="1"/>
        <v>6.1728395061728385E-2</v>
      </c>
      <c r="H33" s="3">
        <v>100</v>
      </c>
      <c r="I33">
        <f t="shared" si="2"/>
        <v>7.4074074074074057</v>
      </c>
      <c r="J33" s="3">
        <v>1.89E-2</v>
      </c>
      <c r="K33">
        <f t="shared" si="3"/>
        <v>1.3999999999999996E-4</v>
      </c>
      <c r="L33">
        <f t="shared" si="4"/>
        <v>1.1399999999999999</v>
      </c>
    </row>
    <row r="34" spans="4:12" ht="15.75" thickBot="1" x14ac:dyDescent="0.3">
      <c r="D34" s="2">
        <v>15.9</v>
      </c>
      <c r="E34">
        <f t="shared" si="0"/>
        <v>0.1217304</v>
      </c>
      <c r="F34" s="2">
        <v>0.28999999999999998</v>
      </c>
      <c r="G34">
        <f t="shared" si="1"/>
        <v>5.7471264367816098E-2</v>
      </c>
      <c r="H34" s="2">
        <v>100</v>
      </c>
      <c r="I34">
        <f t="shared" si="2"/>
        <v>6.8965517241379315</v>
      </c>
      <c r="J34" s="2">
        <v>3.7400000000000003E-2</v>
      </c>
      <c r="K34">
        <f t="shared" si="3"/>
        <v>2.5793103448275864E-4</v>
      </c>
      <c r="L34">
        <f t="shared" si="4"/>
        <v>2.12</v>
      </c>
    </row>
    <row r="35" spans="4:12" ht="15.75" thickBot="1" x14ac:dyDescent="0.3">
      <c r="D35" s="3">
        <v>15.7</v>
      </c>
      <c r="E35">
        <f t="shared" si="0"/>
        <v>0.12019919999999999</v>
      </c>
      <c r="F35" s="3">
        <v>0.2</v>
      </c>
      <c r="G35">
        <f t="shared" si="1"/>
        <v>8.3333333333333329E-2</v>
      </c>
      <c r="H35" s="3">
        <v>10</v>
      </c>
      <c r="I35">
        <f t="shared" si="2"/>
        <v>0.99999999999999989</v>
      </c>
      <c r="J35" s="3">
        <v>2.1600000000000001E-2</v>
      </c>
      <c r="K35">
        <f t="shared" si="3"/>
        <v>2.1599999999999996E-5</v>
      </c>
      <c r="L35">
        <f t="shared" si="4"/>
        <v>0.18</v>
      </c>
    </row>
    <row r="36" spans="4:12" ht="15.75" thickBot="1" x14ac:dyDescent="0.3">
      <c r="D36" s="2">
        <v>15.4</v>
      </c>
      <c r="E36">
        <f t="shared" si="0"/>
        <v>0.11790239999999999</v>
      </c>
      <c r="F36" s="2">
        <v>0.25</v>
      </c>
      <c r="G36">
        <f t="shared" si="1"/>
        <v>6.6666666666666666E-2</v>
      </c>
      <c r="H36" s="2">
        <v>400</v>
      </c>
      <c r="I36">
        <f t="shared" si="2"/>
        <v>32</v>
      </c>
      <c r="J36" s="2">
        <v>1.6400000000000001E-2</v>
      </c>
      <c r="K36">
        <f t="shared" si="3"/>
        <v>5.2480000000000007E-4</v>
      </c>
      <c r="L36">
        <f t="shared" si="4"/>
        <v>4.45</v>
      </c>
    </row>
    <row r="37" spans="4:12" ht="15.75" thickBot="1" x14ac:dyDescent="0.3">
      <c r="D37" s="3">
        <v>15.1</v>
      </c>
      <c r="E37">
        <f t="shared" si="0"/>
        <v>0.11560559999999999</v>
      </c>
      <c r="F37" s="3">
        <v>0.33</v>
      </c>
      <c r="G37">
        <f t="shared" si="1"/>
        <v>5.0505050505050504E-2</v>
      </c>
      <c r="H37" s="3">
        <v>5</v>
      </c>
      <c r="I37">
        <f t="shared" si="2"/>
        <v>0.30303030303030304</v>
      </c>
      <c r="J37" s="3">
        <v>3.85E-2</v>
      </c>
      <c r="K37">
        <f t="shared" si="3"/>
        <v>1.1666666666666668E-5</v>
      </c>
      <c r="L37">
        <f t="shared" si="4"/>
        <v>0.1</v>
      </c>
    </row>
    <row r="38" spans="4:12" ht="15.75" thickBot="1" x14ac:dyDescent="0.3">
      <c r="D38" s="2">
        <v>14.7</v>
      </c>
      <c r="E38">
        <f t="shared" si="0"/>
        <v>0.11254319999999998</v>
      </c>
      <c r="F38" s="2">
        <v>0.27</v>
      </c>
      <c r="G38">
        <f t="shared" si="1"/>
        <v>6.1728395061728385E-2</v>
      </c>
      <c r="H38" s="2">
        <v>70</v>
      </c>
      <c r="I38">
        <f t="shared" si="2"/>
        <v>5.1851851851851842</v>
      </c>
      <c r="J38" s="2">
        <v>2.12E-2</v>
      </c>
      <c r="K38">
        <f t="shared" si="3"/>
        <v>1.0992592592592591E-4</v>
      </c>
      <c r="L38">
        <f t="shared" si="4"/>
        <v>0.98</v>
      </c>
    </row>
    <row r="39" spans="4:12" ht="15.75" thickBot="1" x14ac:dyDescent="0.3">
      <c r="D39" s="3">
        <v>14.4</v>
      </c>
      <c r="E39">
        <f t="shared" si="0"/>
        <v>0.11024639999999999</v>
      </c>
      <c r="F39" s="3">
        <v>0.32</v>
      </c>
      <c r="G39">
        <f t="shared" si="1"/>
        <v>5.2083333333333336E-2</v>
      </c>
      <c r="H39" s="3">
        <v>80</v>
      </c>
      <c r="I39">
        <f t="shared" si="2"/>
        <v>5</v>
      </c>
      <c r="J39" s="3">
        <v>4.5900000000000003E-2</v>
      </c>
      <c r="K39">
        <f t="shared" si="3"/>
        <v>2.2950000000000002E-4</v>
      </c>
      <c r="L39">
        <f t="shared" si="4"/>
        <v>2.08</v>
      </c>
    </row>
    <row r="40" spans="4:12" ht="15.75" thickBot="1" x14ac:dyDescent="0.3">
      <c r="D40" s="2">
        <v>13.5</v>
      </c>
      <c r="E40">
        <f t="shared" si="0"/>
        <v>0.10335599999999999</v>
      </c>
      <c r="F40" s="2">
        <v>0.34</v>
      </c>
      <c r="G40">
        <f t="shared" si="1"/>
        <v>4.9019607843137254E-2</v>
      </c>
      <c r="H40" s="2">
        <v>80</v>
      </c>
      <c r="I40">
        <f t="shared" si="2"/>
        <v>4.7058823529411757</v>
      </c>
      <c r="J40" s="2">
        <v>2.07E-2</v>
      </c>
      <c r="K40">
        <f t="shared" si="3"/>
        <v>9.7411764705882336E-5</v>
      </c>
      <c r="L40">
        <f t="shared" si="4"/>
        <v>0.94</v>
      </c>
    </row>
    <row r="41" spans="4:12" ht="15.75" thickBot="1" x14ac:dyDescent="0.3">
      <c r="D41" s="3">
        <v>13.1</v>
      </c>
      <c r="E41">
        <f t="shared" si="0"/>
        <v>0.10029359999999998</v>
      </c>
      <c r="F41" s="3">
        <v>0.3</v>
      </c>
      <c r="G41">
        <f t="shared" si="1"/>
        <v>5.5555555555555559E-2</v>
      </c>
      <c r="H41" s="3">
        <v>30</v>
      </c>
      <c r="I41">
        <f t="shared" si="2"/>
        <v>2</v>
      </c>
      <c r="J41" s="3">
        <v>0.05</v>
      </c>
      <c r="K41">
        <f t="shared" si="3"/>
        <v>1E-4</v>
      </c>
      <c r="L41">
        <f t="shared" si="4"/>
        <v>1</v>
      </c>
    </row>
    <row r="42" spans="4:12" ht="15.75" thickBot="1" x14ac:dyDescent="0.3">
      <c r="D42" s="2">
        <v>13</v>
      </c>
      <c r="E42">
        <f t="shared" si="0"/>
        <v>9.9528000000000005E-2</v>
      </c>
      <c r="F42" s="2">
        <v>0.27</v>
      </c>
      <c r="G42">
        <f t="shared" si="1"/>
        <v>6.1728395061728385E-2</v>
      </c>
      <c r="H42" s="2">
        <v>10</v>
      </c>
      <c r="I42">
        <f t="shared" si="2"/>
        <v>0.74074074074074059</v>
      </c>
      <c r="J42" s="2">
        <v>1.9599999999999999E-2</v>
      </c>
      <c r="K42">
        <f t="shared" si="3"/>
        <v>1.4518518518518516E-5</v>
      </c>
      <c r="L42">
        <f t="shared" si="4"/>
        <v>0.15</v>
      </c>
    </row>
    <row r="43" spans="4:12" ht="15.75" thickBot="1" x14ac:dyDescent="0.3">
      <c r="D43" s="3">
        <v>12.9</v>
      </c>
      <c r="E43">
        <f t="shared" si="0"/>
        <v>9.8762399999999986E-2</v>
      </c>
      <c r="F43" s="3">
        <v>0.18</v>
      </c>
      <c r="G43">
        <f t="shared" si="1"/>
        <v>9.2592592592592587E-2</v>
      </c>
      <c r="H43" s="3">
        <v>5</v>
      </c>
      <c r="I43">
        <f t="shared" si="2"/>
        <v>0.55555555555555547</v>
      </c>
      <c r="J43" s="3">
        <v>2.8500000000000001E-2</v>
      </c>
      <c r="K43">
        <f t="shared" si="3"/>
        <v>1.583333333333333E-5</v>
      </c>
      <c r="L43">
        <f t="shared" si="4"/>
        <v>0.16</v>
      </c>
    </row>
    <row r="44" spans="4:12" ht="15.75" thickBot="1" x14ac:dyDescent="0.3">
      <c r="D44" s="2">
        <v>12.8</v>
      </c>
      <c r="E44">
        <f t="shared" si="0"/>
        <v>9.7996800000000009E-2</v>
      </c>
      <c r="F44" s="2">
        <v>0.27</v>
      </c>
      <c r="G44">
        <f t="shared" si="1"/>
        <v>6.1728395061728385E-2</v>
      </c>
      <c r="H44" s="2">
        <v>50</v>
      </c>
      <c r="I44">
        <f t="shared" si="2"/>
        <v>3.7037037037037028</v>
      </c>
      <c r="J44" s="2">
        <v>1.8200000000000001E-2</v>
      </c>
      <c r="K44">
        <f t="shared" si="3"/>
        <v>6.7407407407407384E-5</v>
      </c>
      <c r="L44">
        <f t="shared" si="4"/>
        <v>0.69</v>
      </c>
    </row>
    <row r="45" spans="4:12" ht="15.75" thickBot="1" x14ac:dyDescent="0.3">
      <c r="D45" s="3">
        <v>11.9</v>
      </c>
      <c r="E45">
        <f t="shared" si="0"/>
        <v>9.1106400000000004E-2</v>
      </c>
      <c r="F45" s="3">
        <v>0.33</v>
      </c>
      <c r="G45">
        <f t="shared" si="1"/>
        <v>5.0505050505050504E-2</v>
      </c>
      <c r="H45" s="3">
        <v>5</v>
      </c>
      <c r="I45">
        <f t="shared" si="2"/>
        <v>0.30303030303030304</v>
      </c>
      <c r="J45" s="3">
        <v>3.04E-2</v>
      </c>
      <c r="K45">
        <f t="shared" si="3"/>
        <v>9.2121212121212127E-6</v>
      </c>
      <c r="L45">
        <f t="shared" si="4"/>
        <v>0.1</v>
      </c>
    </row>
    <row r="46" spans="4:12" ht="15.75" thickBot="1" x14ac:dyDescent="0.3">
      <c r="D46" s="2">
        <v>11.2</v>
      </c>
      <c r="E46">
        <f t="shared" si="0"/>
        <v>8.5747199999999996E-2</v>
      </c>
      <c r="F46" s="2">
        <v>0.28000000000000003</v>
      </c>
      <c r="G46">
        <f t="shared" si="1"/>
        <v>5.9523809523809521E-2</v>
      </c>
      <c r="H46" s="2">
        <v>50</v>
      </c>
      <c r="I46">
        <f t="shared" si="2"/>
        <v>3.5714285714285707</v>
      </c>
      <c r="J46" s="2">
        <v>4.9099999999999998E-2</v>
      </c>
      <c r="K46">
        <f t="shared" si="3"/>
        <v>1.7535714285714282E-4</v>
      </c>
      <c r="L46">
        <f t="shared" si="4"/>
        <v>2.0499999999999998</v>
      </c>
    </row>
    <row r="47" spans="4:12" ht="15.75" thickBot="1" x14ac:dyDescent="0.3">
      <c r="D47" s="3">
        <v>10.199999999999999</v>
      </c>
      <c r="E47">
        <f t="shared" si="0"/>
        <v>7.8091199999999986E-2</v>
      </c>
      <c r="F47" s="3">
        <v>0.3</v>
      </c>
      <c r="G47">
        <f t="shared" si="1"/>
        <v>5.5555555555555559E-2</v>
      </c>
      <c r="H47" s="3">
        <v>15</v>
      </c>
      <c r="I47">
        <f t="shared" si="2"/>
        <v>1</v>
      </c>
      <c r="J47" s="3">
        <v>3.6499999999999998E-2</v>
      </c>
      <c r="K47">
        <f t="shared" si="3"/>
        <v>3.65E-5</v>
      </c>
      <c r="L47">
        <f t="shared" si="4"/>
        <v>0.47</v>
      </c>
    </row>
    <row r="48" spans="4:12" ht="15.75" thickBot="1" x14ac:dyDescent="0.3">
      <c r="D48" s="2">
        <v>9.8000000000000007</v>
      </c>
      <c r="E48">
        <f t="shared" si="0"/>
        <v>7.5028800000000007E-2</v>
      </c>
      <c r="F48" s="2">
        <v>0.36</v>
      </c>
      <c r="G48">
        <f t="shared" si="1"/>
        <v>4.6296296296296294E-2</v>
      </c>
      <c r="H48" s="2">
        <v>55</v>
      </c>
      <c r="I48">
        <f t="shared" si="2"/>
        <v>3.0555555555555554</v>
      </c>
      <c r="J48" s="2">
        <v>3.7999999999999999E-2</v>
      </c>
      <c r="K48">
        <f t="shared" si="3"/>
        <v>1.1611111111111109E-4</v>
      </c>
      <c r="L48">
        <f t="shared" si="4"/>
        <v>1.55</v>
      </c>
    </row>
    <row r="49" spans="4:12" ht="15.75" thickBot="1" x14ac:dyDescent="0.3">
      <c r="D49" s="3">
        <v>9.1</v>
      </c>
      <c r="E49">
        <f t="shared" si="0"/>
        <v>6.9669599999999998E-2</v>
      </c>
      <c r="F49" s="3">
        <v>0.2</v>
      </c>
      <c r="G49">
        <f t="shared" si="1"/>
        <v>8.3333333333333329E-2</v>
      </c>
      <c r="H49" s="3">
        <v>3</v>
      </c>
      <c r="I49">
        <f t="shared" si="2"/>
        <v>0.3</v>
      </c>
      <c r="J49" s="3">
        <v>2.8500000000000001E-2</v>
      </c>
      <c r="K49">
        <f t="shared" si="3"/>
        <v>8.5500000000000011E-6</v>
      </c>
      <c r="L49">
        <f t="shared" si="4"/>
        <v>0.12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BFFB2887E109479714270EF09F4F34" ma:contentTypeVersion="4" ma:contentTypeDescription="Create a new document." ma:contentTypeScope="" ma:versionID="47d5e53924d575b17add2d0136f22c63">
  <xsd:schema xmlns:xsd="http://www.w3.org/2001/XMLSchema" xmlns:xs="http://www.w3.org/2001/XMLSchema" xmlns:p="http://schemas.microsoft.com/office/2006/metadata/properties" xmlns:ns3="d731c216-4847-40b9-9cc1-07675d6a1b95" targetNamespace="http://schemas.microsoft.com/office/2006/metadata/properties" ma:root="true" ma:fieldsID="fb9e892ede0d53e9e03b56dc9e61d52a" ns3:_="">
    <xsd:import namespace="d731c216-4847-40b9-9cc1-07675d6a1b9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31c216-4847-40b9-9cc1-07675d6a1b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3A8C6B1-B8E0-40A1-A472-9C774D2A6E9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31c216-4847-40b9-9cc1-07675d6a1b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8AA3BB-89DD-4FFA-95F5-0C252CF8B2C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EA6E7F-802D-40AB-B10E-4D66FF6944D4}">
  <ds:schemaRefs>
    <ds:schemaRef ds:uri="d731c216-4847-40b9-9cc1-07675d6a1b95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Pourkhesalian, Ali (Energy, Newcastle)</dc:creator>
  <cp:lastModifiedBy>Pourkhesalian, Ali (Energy, Newcastle)</cp:lastModifiedBy>
  <dcterms:created xsi:type="dcterms:W3CDTF">2021-06-11T02:32:02Z</dcterms:created>
  <dcterms:modified xsi:type="dcterms:W3CDTF">2021-06-11T03:36:39Z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0x0101006CBFFB2887E109479714270EF09F4F34</vt:lpwstr>
  </property>
</Properties>
</file>