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lexi\Documents\scolaire\IPSA\AeroIpsa\APEX\"/>
    </mc:Choice>
  </mc:AlternateContent>
  <xr:revisionPtr revIDLastSave="0" documentId="13_ncr:1_{919A02F6-1849-4901-91BE-C9812CA447FC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1" l="1"/>
  <c r="X14" i="1"/>
  <c r="X12" i="1"/>
  <c r="X9" i="1"/>
  <c r="X10" i="1"/>
  <c r="X11" i="1"/>
  <c r="X8" i="1"/>
  <c r="P18" i="1" l="1"/>
  <c r="M18" i="1"/>
  <c r="Q18" i="1" s="1"/>
  <c r="F29" i="1"/>
  <c r="F19" i="1"/>
  <c r="F8" i="1"/>
</calcChain>
</file>

<file path=xl/sharedStrings.xml><?xml version="1.0" encoding="utf-8"?>
<sst xmlns="http://schemas.openxmlformats.org/spreadsheetml/2006/main" count="44" uniqueCount="42">
  <si>
    <t>Commande JLCPCB (PCB + TOP cmp)</t>
  </si>
  <si>
    <t>SAM-M10-Q</t>
  </si>
  <si>
    <t>SMA Conn</t>
  </si>
  <si>
    <t>Antenna 868 MHz</t>
  </si>
  <si>
    <t>RFM95W (868 MHz)</t>
  </si>
  <si>
    <t>Batterie 1S 1Ah</t>
  </si>
  <si>
    <t>MOLEX 2pins FEM</t>
  </si>
  <si>
    <t>MOLEX 2pins HOM</t>
  </si>
  <si>
    <t>MOLEX gros sertissage</t>
  </si>
  <si>
    <t>MOLEX 22pins FEM</t>
  </si>
  <si>
    <t>MOLEX 22pins HOM</t>
  </si>
  <si>
    <t>MOLEX petit sertissage</t>
  </si>
  <si>
    <t>TOTAL</t>
  </si>
  <si>
    <t>boite</t>
  </si>
  <si>
    <t>module</t>
  </si>
  <si>
    <t>raspberry</t>
  </si>
  <si>
    <t>malette</t>
  </si>
  <si>
    <t>ecran</t>
  </si>
  <si>
    <t>clavier</t>
  </si>
  <si>
    <t>GPS</t>
  </si>
  <si>
    <t>protecion batterie</t>
  </si>
  <si>
    <t>rfm95w</t>
  </si>
  <si>
    <t>JLCPCB</t>
  </si>
  <si>
    <t>douane</t>
  </si>
  <si>
    <t>convertisseur</t>
  </si>
  <si>
    <t>composants</t>
  </si>
  <si>
    <t>Antenne+SMA</t>
  </si>
  <si>
    <t>TTGO</t>
  </si>
  <si>
    <t>Batteries</t>
  </si>
  <si>
    <t>buzzer</t>
  </si>
  <si>
    <t>Aliexpress</t>
  </si>
  <si>
    <t>Batterie boite</t>
  </si>
  <si>
    <t>Batterie APEX</t>
  </si>
  <si>
    <t>RFM95W</t>
  </si>
  <si>
    <t>BMS</t>
  </si>
  <si>
    <t>Total</t>
  </si>
  <si>
    <t>Vrai total</t>
  </si>
  <si>
    <t>FDP</t>
  </si>
  <si>
    <t>FDP/2</t>
  </si>
  <si>
    <t>Batterie</t>
  </si>
  <si>
    <t>FDP Aliexpress</t>
  </si>
  <si>
    <t>Batteries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</si>
</sst>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X29"/>
  <sheetViews>
    <sheetView tabSelected="1" topLeftCell="I1" workbookViewId="0">
      <selection activeCell="L27" sqref="L27"/>
    </sheetView>
  </sheetViews>
  <sheetFormatPr baseColWidth="10" defaultColWidth="9.140625" defaultRowHeight="15" x14ac:dyDescent="0.25"/>
  <cols>
    <col min="5" max="5" width="33.140625" bestFit="1" customWidth="1"/>
    <col min="12" max="12" width="18.85546875" bestFit="1" customWidth="1"/>
    <col min="15" max="15" width="14.140625" bestFit="1" customWidth="1"/>
    <col min="20" max="20" width="13.85546875" customWidth="1"/>
    <col min="21" max="21" width="13.28515625" bestFit="1" customWidth="1"/>
  </cols>
  <sheetData>
    <row r="7" spans="5:24" x14ac:dyDescent="0.25">
      <c r="L7" t="s">
        <v>13</v>
      </c>
      <c r="O7" t="s">
        <v>14</v>
      </c>
    </row>
    <row r="8" spans="5:24" x14ac:dyDescent="0.25">
      <c r="E8" t="s">
        <v>0</v>
      </c>
      <c r="F8">
        <f>44.81+3.7</f>
        <v>48.510000000000005</v>
      </c>
      <c r="L8" t="s">
        <v>15</v>
      </c>
      <c r="M8">
        <v>97.3</v>
      </c>
      <c r="O8" t="s">
        <v>19</v>
      </c>
      <c r="P8">
        <v>119.72</v>
      </c>
      <c r="T8" t="s">
        <v>30</v>
      </c>
      <c r="U8" t="s">
        <v>31</v>
      </c>
      <c r="V8">
        <v>0.57374999999999998</v>
      </c>
      <c r="W8">
        <v>8</v>
      </c>
      <c r="X8">
        <f>W8*V8</f>
        <v>4.59</v>
      </c>
    </row>
    <row r="9" spans="5:24" x14ac:dyDescent="0.25">
      <c r="E9" t="s">
        <v>1</v>
      </c>
      <c r="F9">
        <v>29.93</v>
      </c>
      <c r="L9" t="s">
        <v>16</v>
      </c>
      <c r="M9">
        <v>64.7</v>
      </c>
      <c r="O9" t="s">
        <v>21</v>
      </c>
      <c r="P9">
        <v>16.239999999999998</v>
      </c>
      <c r="U9" t="s">
        <v>32</v>
      </c>
      <c r="V9">
        <v>2.8450000000000002</v>
      </c>
      <c r="W9">
        <v>4</v>
      </c>
      <c r="X9">
        <f t="shared" ref="X9:X11" si="0">W9*V9</f>
        <v>11.38</v>
      </c>
    </row>
    <row r="10" spans="5:24" x14ac:dyDescent="0.25">
      <c r="E10" t="s">
        <v>4</v>
      </c>
      <c r="F10">
        <v>4.0599999999999996</v>
      </c>
      <c r="L10" t="s">
        <v>17</v>
      </c>
      <c r="M10">
        <v>65.989999999999995</v>
      </c>
      <c r="O10" t="s">
        <v>22</v>
      </c>
      <c r="P10">
        <v>213.43</v>
      </c>
      <c r="U10" t="s">
        <v>33</v>
      </c>
      <c r="V10">
        <v>4.0599999999999996</v>
      </c>
      <c r="W10">
        <v>4</v>
      </c>
      <c r="X10">
        <f t="shared" si="0"/>
        <v>16.239999999999998</v>
      </c>
    </row>
    <row r="11" spans="5:24" x14ac:dyDescent="0.25">
      <c r="E11" t="s">
        <v>2</v>
      </c>
      <c r="F11">
        <v>2.93</v>
      </c>
      <c r="L11" t="s">
        <v>18</v>
      </c>
      <c r="M11">
        <v>29.99</v>
      </c>
      <c r="O11" t="s">
        <v>23</v>
      </c>
      <c r="P11">
        <v>8.4499999999999993</v>
      </c>
      <c r="U11" t="s">
        <v>34</v>
      </c>
      <c r="V11">
        <v>0.67</v>
      </c>
      <c r="W11">
        <v>2</v>
      </c>
      <c r="X11">
        <f t="shared" si="0"/>
        <v>1.34</v>
      </c>
    </row>
    <row r="12" spans="5:24" x14ac:dyDescent="0.25">
      <c r="E12" t="s">
        <v>3</v>
      </c>
      <c r="F12">
        <v>7</v>
      </c>
      <c r="L12" t="s">
        <v>20</v>
      </c>
      <c r="M12">
        <v>1.34</v>
      </c>
      <c r="O12" t="s">
        <v>25</v>
      </c>
      <c r="P12">
        <v>6.1950000000000003</v>
      </c>
      <c r="U12" t="s">
        <v>35</v>
      </c>
      <c r="X12">
        <f>SUM(X8:X11)</f>
        <v>33.550000000000004</v>
      </c>
    </row>
    <row r="13" spans="5:24" x14ac:dyDescent="0.25">
      <c r="E13" t="s">
        <v>5</v>
      </c>
      <c r="F13">
        <v>2.8450000000000002</v>
      </c>
      <c r="L13" t="s">
        <v>24</v>
      </c>
      <c r="M13">
        <v>19.989999999999998</v>
      </c>
      <c r="O13" t="s">
        <v>26</v>
      </c>
      <c r="P13">
        <v>42.74</v>
      </c>
      <c r="U13" t="s">
        <v>36</v>
      </c>
      <c r="X13">
        <v>41.86</v>
      </c>
    </row>
    <row r="14" spans="5:24" x14ac:dyDescent="0.25">
      <c r="E14" t="s">
        <v>6</v>
      </c>
      <c r="F14">
        <v>0.7</v>
      </c>
      <c r="L14" t="s">
        <v>27</v>
      </c>
      <c r="M14">
        <v>51.68</v>
      </c>
      <c r="O14" t="s">
        <v>29</v>
      </c>
      <c r="P14">
        <v>14.699</v>
      </c>
      <c r="U14" t="s">
        <v>37</v>
      </c>
      <c r="X14">
        <f>X13-X12</f>
        <v>8.3099999999999952</v>
      </c>
    </row>
    <row r="15" spans="5:24" x14ac:dyDescent="0.25">
      <c r="E15" t="s">
        <v>7</v>
      </c>
      <c r="F15">
        <v>0.2</v>
      </c>
      <c r="L15" t="s">
        <v>28</v>
      </c>
      <c r="M15">
        <v>31.56</v>
      </c>
      <c r="O15" t="s">
        <v>39</v>
      </c>
      <c r="P15">
        <v>11.38</v>
      </c>
      <c r="U15" t="s">
        <v>38</v>
      </c>
      <c r="X15">
        <f>X14/2</f>
        <v>4.1549999999999976</v>
      </c>
    </row>
    <row r="16" spans="5:24" x14ac:dyDescent="0.25">
      <c r="E16" t="s">
        <v>8</v>
      </c>
      <c r="F16">
        <v>0.4</v>
      </c>
      <c r="L16" t="s">
        <v>41</v>
      </c>
      <c r="M16">
        <v>4.59</v>
      </c>
      <c r="O16" t="s">
        <v>40</v>
      </c>
      <c r="P16">
        <v>4.1550000000000002</v>
      </c>
    </row>
    <row r="17" spans="5:17" x14ac:dyDescent="0.25">
      <c r="E17" t="s">
        <v>9</v>
      </c>
      <c r="F17">
        <v>2.77</v>
      </c>
      <c r="L17" t="s">
        <v>40</v>
      </c>
      <c r="M17">
        <v>4.1550000000000002</v>
      </c>
    </row>
    <row r="18" spans="5:17" x14ac:dyDescent="0.25">
      <c r="E18" t="s">
        <v>10</v>
      </c>
      <c r="F18">
        <v>0.6</v>
      </c>
      <c r="K18" t="s">
        <v>12</v>
      </c>
      <c r="M18">
        <f>SUM(M8:M17)</f>
        <v>371.29499999999996</v>
      </c>
      <c r="P18">
        <f>SUM(P8:P17)</f>
        <v>437.00899999999996</v>
      </c>
      <c r="Q18">
        <f>M18+P18</f>
        <v>808.30399999999986</v>
      </c>
    </row>
    <row r="19" spans="5:17" x14ac:dyDescent="0.25">
      <c r="E19" t="s">
        <v>11</v>
      </c>
      <c r="F19">
        <f>0.15*22</f>
        <v>3.3</v>
      </c>
    </row>
    <row r="29" spans="5:17" x14ac:dyDescent="0.25">
      <c r="E29" t="s">
        <v>12</v>
      </c>
      <c r="F29">
        <f>SUM(F8:F28)</f>
        <v>103.245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Paillard</dc:creator>
  <cp:lastModifiedBy>Alexis Paillard</cp:lastModifiedBy>
  <dcterms:created xsi:type="dcterms:W3CDTF">2015-06-05T18:19:34Z</dcterms:created>
  <dcterms:modified xsi:type="dcterms:W3CDTF">2025-05-18T20:55:00Z</dcterms:modified>
</cp:coreProperties>
</file>