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SP02_Super\"/>
    </mc:Choice>
  </mc:AlternateContent>
  <xr:revisionPtr revIDLastSave="0" documentId="13_ncr:1_{95890959-8FFE-4CE5-947E-053879E415D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C19" i="1" l="1"/>
  <c r="I13" i="1"/>
  <c r="I11" i="1" l="1"/>
  <c r="J11" i="1" s="1"/>
  <c r="I19" i="1" l="1"/>
  <c r="I15" i="1"/>
  <c r="K27" i="1"/>
  <c r="K25" i="1"/>
  <c r="K23" i="1"/>
  <c r="K22" i="1"/>
  <c r="K19" i="1"/>
  <c r="K18" i="1"/>
  <c r="K17" i="1"/>
  <c r="K15" i="1"/>
  <c r="K14" i="1"/>
  <c r="K13" i="1"/>
  <c r="K10" i="1"/>
  <c r="K9" i="1"/>
  <c r="C21" i="1"/>
  <c r="C20" i="1"/>
  <c r="I27" i="1"/>
  <c r="J26" i="1" s="1"/>
  <c r="K11" i="1"/>
  <c r="C7" i="1"/>
  <c r="C6" i="1"/>
  <c r="C14" i="1"/>
  <c r="C13" i="1"/>
  <c r="I23" i="1"/>
  <c r="K26" i="1" l="1"/>
  <c r="J21" i="1"/>
  <c r="K21" i="1" s="1"/>
</calcChain>
</file>

<file path=xl/sharedStrings.xml><?xml version="1.0" encoding="utf-8"?>
<sst xmlns="http://schemas.openxmlformats.org/spreadsheetml/2006/main" count="29" uniqueCount="12">
  <si>
    <t>Etage 1</t>
  </si>
  <si>
    <t>Longueur</t>
  </si>
  <si>
    <t>Etage 2</t>
  </si>
  <si>
    <t>Masse</t>
  </si>
  <si>
    <t>Sous-ensemble fixés</t>
  </si>
  <si>
    <t>CM</t>
  </si>
  <si>
    <t>Etage 1 + tous CM fixés</t>
  </si>
  <si>
    <t>Etage 2 + tous CM fixés</t>
  </si>
  <si>
    <t>Etage 12</t>
  </si>
  <si>
    <t>Etage 1 + CM_12 + m_2 fixés</t>
  </si>
  <si>
    <t>Etage 2 + CM_12 + m_1 fixés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</si>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</sst>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9" fontId="0" fillId="3" borderId="0" xfId="0" applyNumberFormat="1" applyFill="1"/>
    <xf numFmtId="9" fontId="0" fillId="0" borderId="0" xfId="1" applyFont="1"/>
    <xf numFmtId="0" fontId="0" fillId="0" borderId="4" xfId="0" applyBorder="1"/>
    <xf numFmtId="9" fontId="0" fillId="2" borderId="5" xfId="1" applyFont="1" applyFill="1" applyBorder="1"/>
    <xf numFmtId="0" fontId="0" fillId="0" borderId="6" xfId="0" applyBorder="1"/>
    <xf numFmtId="0" fontId="0" fillId="2" borderId="7" xfId="0" applyFill="1" applyBorder="1"/>
    <xf numFmtId="9" fontId="0" fillId="2" borderId="8" xfId="1" applyFont="1" applyFill="1" applyBorder="1"/>
    <xf numFmtId="0" fontId="0" fillId="3" borderId="7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27"/>
  <sheetViews>
    <sheetView tabSelected="1" zoomScale="130" zoomScaleNormal="130" workbookViewId="0">
      <selection activeCell="R10" sqref="R10"/>
    </sheetView>
  </sheetViews>
  <sheetFormatPr baseColWidth="10" defaultColWidth="9.140625" defaultRowHeight="15" x14ac:dyDescent="0.25"/>
  <cols>
    <col min="5" max="5" width="9.140625" customWidth="1"/>
    <col min="8" max="8" width="9.7109375" bestFit="1" customWidth="1"/>
    <col min="10" max="10" width="12" bestFit="1" customWidth="1"/>
    <col min="11" max="11" width="9.140625" style="5"/>
  </cols>
  <sheetData>
    <row r="4" spans="2:11" x14ac:dyDescent="0.25">
      <c r="B4" t="s">
        <v>2</v>
      </c>
    </row>
    <row r="5" spans="2:11" x14ac:dyDescent="0.25">
      <c r="B5" t="s">
        <v>1</v>
      </c>
      <c r="C5" s="3">
        <v>1200</v>
      </c>
    </row>
    <row r="6" spans="2:11" x14ac:dyDescent="0.25">
      <c r="B6" s="4">
        <v>0.45</v>
      </c>
      <c r="C6" s="1">
        <f>$C$5*B6</f>
        <v>540</v>
      </c>
    </row>
    <row r="7" spans="2:11" ht="15.75" thickBot="1" x14ac:dyDescent="0.3">
      <c r="B7" s="4">
        <v>0.55000000000000004</v>
      </c>
      <c r="C7" s="1">
        <f>$C$5*B7</f>
        <v>660</v>
      </c>
      <c r="I7" s="2" t="s">
        <v>3</v>
      </c>
      <c r="J7" s="2" t="s">
        <v>5</v>
      </c>
      <c r="K7" s="5" t="s">
        <v>11</v>
      </c>
    </row>
    <row r="8" spans="2:11" x14ac:dyDescent="0.25">
      <c r="H8" s="12" t="s">
        <v>4</v>
      </c>
      <c r="I8" s="13"/>
      <c r="J8" s="13"/>
      <c r="K8" s="14"/>
    </row>
    <row r="9" spans="2:11" x14ac:dyDescent="0.25">
      <c r="H9" s="6" t="s">
        <v>2</v>
      </c>
      <c r="I9" s="3">
        <v>2500</v>
      </c>
      <c r="J9" s="3">
        <v>600</v>
      </c>
      <c r="K9" s="7">
        <f>J9/$C$5</f>
        <v>0.5</v>
      </c>
    </row>
    <row r="10" spans="2:11" x14ac:dyDescent="0.25">
      <c r="H10" s="6" t="s">
        <v>0</v>
      </c>
      <c r="I10" s="3">
        <v>4000</v>
      </c>
      <c r="J10" s="3">
        <v>350</v>
      </c>
      <c r="K10" s="7">
        <f>J10/$C$12</f>
        <v>0.35</v>
      </c>
    </row>
    <row r="11" spans="2:11" ht="15.75" thickBot="1" x14ac:dyDescent="0.3">
      <c r="B11" t="s">
        <v>0</v>
      </c>
      <c r="H11" s="8" t="s">
        <v>8</v>
      </c>
      <c r="I11" s="9">
        <f>SUM(I9:I10)</f>
        <v>6500</v>
      </c>
      <c r="J11" s="9">
        <f>(I9*J9+I10*($C$5-50+J10))/I11</f>
        <v>1153.8461538461538</v>
      </c>
      <c r="K11" s="10">
        <f>J11/$C$19</f>
        <v>0.53667262969588547</v>
      </c>
    </row>
    <row r="12" spans="2:11" x14ac:dyDescent="0.25">
      <c r="B12" t="s">
        <v>1</v>
      </c>
      <c r="C12" s="3">
        <v>1000</v>
      </c>
      <c r="H12" s="12" t="s">
        <v>6</v>
      </c>
      <c r="I12" s="13"/>
      <c r="J12" s="13"/>
      <c r="K12" s="14"/>
    </row>
    <row r="13" spans="2:11" x14ac:dyDescent="0.25">
      <c r="B13" s="4">
        <v>0.25</v>
      </c>
      <c r="C13" s="1">
        <f>$C$12*B13</f>
        <v>250</v>
      </c>
      <c r="H13" s="6" t="s">
        <v>2</v>
      </c>
      <c r="I13" s="1">
        <f>I14*($C$5-50+J14-J15)/(J15-J13)</f>
        <v>2545.4545454545455</v>
      </c>
      <c r="J13" s="3">
        <v>600</v>
      </c>
      <c r="K13" s="7">
        <f>J13/$C$5</f>
        <v>0.5</v>
      </c>
    </row>
    <row r="14" spans="2:11" x14ac:dyDescent="0.25">
      <c r="B14" s="4">
        <v>0.6</v>
      </c>
      <c r="C14" s="1">
        <f>$C$12*B14</f>
        <v>600</v>
      </c>
      <c r="H14" s="6" t="s">
        <v>0</v>
      </c>
      <c r="I14" s="3">
        <v>4000</v>
      </c>
      <c r="J14" s="3">
        <v>350</v>
      </c>
      <c r="K14" s="7">
        <f>J14/$C$12</f>
        <v>0.35</v>
      </c>
    </row>
    <row r="15" spans="2:11" ht="15.75" thickBot="1" x14ac:dyDescent="0.3">
      <c r="H15" s="8" t="s">
        <v>8</v>
      </c>
      <c r="I15" s="9">
        <f>SUM(I13:I14)</f>
        <v>6545.454545454546</v>
      </c>
      <c r="J15" s="11">
        <v>1150</v>
      </c>
      <c r="K15" s="10">
        <f>J15/$C$19</f>
        <v>0.53488372093023251</v>
      </c>
    </row>
    <row r="16" spans="2:11" x14ac:dyDescent="0.25">
      <c r="H16" s="12" t="s">
        <v>7</v>
      </c>
      <c r="I16" s="13"/>
      <c r="J16" s="13"/>
      <c r="K16" s="14"/>
    </row>
    <row r="17" spans="2:11" x14ac:dyDescent="0.25">
      <c r="H17" s="6" t="s">
        <v>2</v>
      </c>
      <c r="I17" s="3">
        <v>2500</v>
      </c>
      <c r="J17" s="3">
        <v>600</v>
      </c>
      <c r="K17" s="7">
        <f>J17/$C$5</f>
        <v>0.5</v>
      </c>
    </row>
    <row r="18" spans="2:11" x14ac:dyDescent="0.25">
      <c r="B18" t="s">
        <v>8</v>
      </c>
      <c r="H18" s="6" t="s">
        <v>0</v>
      </c>
      <c r="I18" s="1">
        <f>I17*(J19-J17)/($C$5-50+J18-J19)</f>
        <v>3928.5714285714284</v>
      </c>
      <c r="J18" s="3">
        <v>350</v>
      </c>
      <c r="K18" s="7">
        <f>J18/$C$12</f>
        <v>0.35</v>
      </c>
    </row>
    <row r="19" spans="2:11" ht="15.75" thickBot="1" x14ac:dyDescent="0.3">
      <c r="B19" t="s">
        <v>1</v>
      </c>
      <c r="C19" s="3">
        <f>$C$5-50+C12</f>
        <v>2150</v>
      </c>
      <c r="H19" s="8" t="s">
        <v>8</v>
      </c>
      <c r="I19" s="9">
        <f>SUM(I17:I18)</f>
        <v>6428.5714285714284</v>
      </c>
      <c r="J19" s="11">
        <v>1150</v>
      </c>
      <c r="K19" s="10">
        <f>J19/$C$19</f>
        <v>0.53488372093023251</v>
      </c>
    </row>
    <row r="20" spans="2:11" x14ac:dyDescent="0.25">
      <c r="B20" s="4">
        <v>0.4</v>
      </c>
      <c r="C20" s="1">
        <f>$C$19*B20</f>
        <v>860</v>
      </c>
      <c r="H20" s="12" t="s">
        <v>9</v>
      </c>
      <c r="I20" s="13"/>
      <c r="J20" s="13"/>
      <c r="K20" s="14"/>
    </row>
    <row r="21" spans="2:11" x14ac:dyDescent="0.25">
      <c r="B21" s="4">
        <v>0.6</v>
      </c>
      <c r="C21" s="1">
        <f>$C$19*B21</f>
        <v>1290</v>
      </c>
      <c r="H21" s="6" t="s">
        <v>2</v>
      </c>
      <c r="I21" s="3">
        <v>2500</v>
      </c>
      <c r="J21" s="1">
        <f>(J23*I23-I22*($C$5-50+J22))/I21</f>
        <v>590</v>
      </c>
      <c r="K21" s="7">
        <f>J21/$C$5</f>
        <v>0.49166666666666664</v>
      </c>
    </row>
    <row r="22" spans="2:11" x14ac:dyDescent="0.25">
      <c r="H22" s="6" t="s">
        <v>0</v>
      </c>
      <c r="I22" s="3">
        <v>4000</v>
      </c>
      <c r="J22" s="3">
        <v>350</v>
      </c>
      <c r="K22" s="7">
        <f>J22/$C$12</f>
        <v>0.35</v>
      </c>
    </row>
    <row r="23" spans="2:11" ht="15.75" thickBot="1" x14ac:dyDescent="0.3">
      <c r="H23" s="8" t="s">
        <v>8</v>
      </c>
      <c r="I23" s="9">
        <f>SUM(I21:I22)</f>
        <v>6500</v>
      </c>
      <c r="J23" s="11">
        <v>1150</v>
      </c>
      <c r="K23" s="10">
        <f>J23/$C$19</f>
        <v>0.53488372093023251</v>
      </c>
    </row>
    <row r="24" spans="2:11" x14ac:dyDescent="0.25">
      <c r="H24" s="12" t="s">
        <v>10</v>
      </c>
      <c r="I24" s="13"/>
      <c r="J24" s="13"/>
      <c r="K24" s="14"/>
    </row>
    <row r="25" spans="2:11" x14ac:dyDescent="0.25">
      <c r="H25" s="6" t="s">
        <v>2</v>
      </c>
      <c r="I25" s="3">
        <v>2500</v>
      </c>
      <c r="J25" s="3">
        <v>600</v>
      </c>
      <c r="K25" s="7">
        <f>J25/$C$5</f>
        <v>0.5</v>
      </c>
    </row>
    <row r="26" spans="2:11" x14ac:dyDescent="0.25">
      <c r="H26" s="6" t="s">
        <v>0</v>
      </c>
      <c r="I26" s="3">
        <v>4000</v>
      </c>
      <c r="J26" s="1">
        <f>(J27*I27-I25*J25)/I26-($C$5-50)</f>
        <v>343.75</v>
      </c>
      <c r="K26" s="7">
        <f>J26/$C$12</f>
        <v>0.34375</v>
      </c>
    </row>
    <row r="27" spans="2:11" ht="15.75" thickBot="1" x14ac:dyDescent="0.3">
      <c r="H27" s="8" t="s">
        <v>8</v>
      </c>
      <c r="I27" s="9">
        <f>SUM(I25:I26)</f>
        <v>6500</v>
      </c>
      <c r="J27" s="11">
        <v>1150</v>
      </c>
      <c r="K27" s="10">
        <f>J27/$C$19</f>
        <v>0.53488372093023251</v>
      </c>
    </row>
  </sheetData>
  <mergeCells count="5">
    <mergeCell ref="H8:K8"/>
    <mergeCell ref="H12:K12"/>
    <mergeCell ref="H16:K16"/>
    <mergeCell ref="H20:K20"/>
    <mergeCell ref="H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Paillard</dc:creator>
  <cp:lastModifiedBy>Alexis Paillard</cp:lastModifiedBy>
  <dcterms:created xsi:type="dcterms:W3CDTF">2015-06-05T18:19:34Z</dcterms:created>
  <dcterms:modified xsi:type="dcterms:W3CDTF">2025-07-24T14:20:10Z</dcterms:modified>
</cp:coreProperties>
</file>