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<sst xmlns="http://schemas.openxmlformats.org/spreadsheetml/2006/main" count="71" uniqueCount="50">
  <si>
    <t xml:space="preserve">Customer </t>
  </si>
  <si>
    <t>Approval Date</t>
  </si>
  <si>
    <t xml:space="preserve">Ordered Appraisal </t>
  </si>
  <si>
    <t xml:space="preserve">Appraisal Due </t>
  </si>
  <si>
    <t>Appraisal Amount</t>
  </si>
  <si>
    <t xml:space="preserve">Received Appraisal </t>
  </si>
  <si>
    <t xml:space="preserve">Requested Title Comm. </t>
  </si>
  <si>
    <t xml:space="preserve">Received Title Comm. </t>
  </si>
  <si>
    <t>Pulled Flood Det</t>
  </si>
  <si>
    <t xml:space="preserve">Flood Ins. Recived </t>
  </si>
  <si>
    <t xml:space="preserve">Sent Loan Ins. </t>
  </si>
  <si>
    <t>Title Company</t>
  </si>
  <si>
    <t xml:space="preserve">Attorney </t>
  </si>
  <si>
    <t>Expected Closing Date</t>
  </si>
  <si>
    <t xml:space="preserve">INFO NEEDED </t>
  </si>
  <si>
    <t>Martinez</t>
  </si>
  <si>
    <t>Coastal Title</t>
  </si>
  <si>
    <t>Duckett Bouligny &amp; Collins</t>
  </si>
  <si>
    <t>Need 2018 tax returns</t>
  </si>
  <si>
    <t>Miller</t>
  </si>
  <si>
    <t>Mid-Coast Title</t>
  </si>
  <si>
    <t>Manske &amp; Manske</t>
  </si>
  <si>
    <t>Need credit check</t>
  </si>
  <si>
    <t>Bell</t>
  </si>
  <si>
    <t>Stewart Title</t>
  </si>
  <si>
    <t>Willis &amp; Willis</t>
  </si>
  <si>
    <t>Bad Income documentation</t>
  </si>
  <si>
    <t>Cook</t>
  </si>
  <si>
    <t>Bay City Abstract &amp; Title</t>
  </si>
  <si>
    <t>Wadler Perches Hundl &amp; Kerlick</t>
  </si>
  <si>
    <t>Divorce information</t>
  </si>
  <si>
    <t>Watson</t>
  </si>
  <si>
    <t>Admiral Title</t>
  </si>
  <si>
    <t>Craig Hathway</t>
  </si>
  <si>
    <t>Issues with property ownership</t>
  </si>
  <si>
    <t>Johnson</t>
  </si>
  <si>
    <t>Rachel Rust</t>
  </si>
  <si>
    <t>Larger down payment</t>
  </si>
  <si>
    <t>Collins</t>
  </si>
  <si>
    <t>Title not clean</t>
  </si>
  <si>
    <t>Edwards</t>
  </si>
  <si>
    <t>Limited emplyoment history</t>
  </si>
  <si>
    <t>Peterson</t>
  </si>
  <si>
    <t>Credit check issues</t>
  </si>
  <si>
    <t>Jackson</t>
  </si>
  <si>
    <t>Brooks</t>
  </si>
  <si>
    <t>Lopez</t>
  </si>
  <si>
    <t>Gomez</t>
  </si>
  <si>
    <t>Perry</t>
  </si>
  <si>
    <t>Need 2017 and 2018 tax returns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</si>
</sst>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[$$-409]#,##0;\-[$$-409]#,##0"/>
  </numFmts>
  <fonts count="3">
    <font>
      <sz val="10.0"/>
      <color rgb="FF000000"/>
      <name val="Arial"/>
    </font>
    <font>
      <b/>
      <sz val="12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14" xfId="0" applyAlignment="1" applyFont="1" applyNumberFormat="1">
      <alignment horizontal="center" shrinkToFit="0" vertical="bottom" wrapText="0"/>
    </xf>
    <xf borderId="0" fillId="0" fontId="2" numFmtId="165" xfId="0" applyAlignment="1" applyFont="1" applyNumberFormat="1">
      <alignment horizontal="center" shrinkToFit="0" vertical="bottom" wrapText="0"/>
    </xf>
    <xf borderId="0" fillId="0" fontId="2" numFmtId="14" xfId="0" applyAlignment="1" applyFont="1" applyNumberForma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O15" displayName="Table_1" id="1">
  <tableColumns count="15">
    <tableColumn name="Customer " id="1"/>
    <tableColumn name="Approval Date" id="2"/>
    <tableColumn name="Ordered Appraisal " id="3"/>
    <tableColumn name="Appraisal Due " id="4"/>
    <tableColumn name="Appraisal Amount" id="5"/>
    <tableColumn name="Received Appraisal " id="6"/>
    <tableColumn name="Requested Title Comm. " id="7"/>
    <tableColumn name="Received Title Comm. " id="8"/>
    <tableColumn name="Pulled Flood Det" id="9"/>
    <tableColumn name="Flood Ins. Recived " id="10"/>
    <tableColumn name="Sent Loan Ins. " id="11"/>
    <tableColumn name="Title Company" id="12"/>
    <tableColumn name="Attorney " id="13"/>
    <tableColumn name="Expected Closing Date" id="14"/>
    <tableColumn name="INFO NEEDED " id="1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43"/>
    <col customWidth="1" min="2" max="2" width="10.14"/>
    <col customWidth="1" min="3" max="4" width="9.71"/>
    <col customWidth="1" min="5" max="5" width="10.57"/>
    <col customWidth="1" min="6" max="6" width="9.71"/>
    <col customWidth="1" min="7" max="7" width="12.0"/>
    <col customWidth="1" min="8" max="8" width="11.14"/>
    <col customWidth="1" min="9" max="9" width="9.57"/>
    <col customWidth="1" min="10" max="10" width="10.0"/>
    <col customWidth="1" min="11" max="11" width="11.57"/>
    <col customWidth="1" min="12" max="12" width="24.57"/>
    <col customWidth="1" min="13" max="13" width="29.14"/>
    <col customWidth="1" min="14" max="14" width="13.86"/>
    <col customWidth="1" min="15" max="15" width="39.29"/>
    <col customWidth="1" min="16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 t="s">
        <v>15</v>
      </c>
      <c r="B2" s="4">
        <v>43617.0</v>
      </c>
      <c r="C2" s="5">
        <f t="shared" ref="C2:C15" si="1">B2+ROUND(RAND(),0)</f>
        <v>43618</v>
      </c>
      <c r="D2" s="5">
        <f t="shared" ref="D2:D15" si="2">C2+ROUND(RAND(),0)+21</f>
        <v>43639</v>
      </c>
      <c r="E2" s="6">
        <f t="shared" ref="E2:E15" si="3">100500/RAND()</f>
        <v>293406.2049</v>
      </c>
      <c r="F2" s="5">
        <f t="shared" ref="F2:F15" si="4">C2+RAND()*(D2-C2)</f>
        <v>43621.84453</v>
      </c>
      <c r="G2" s="5">
        <f t="shared" ref="G2:G15" si="5">F2+RAND()*14</f>
        <v>43632.82309</v>
      </c>
      <c r="H2" s="7">
        <f t="shared" ref="H2:H15" si="6">G2+14*RAND()</f>
        <v>43643.87413</v>
      </c>
      <c r="I2" s="5">
        <f t="shared" ref="I2:I15" si="7">H2+(7*RAND())</f>
        <v>43648.84259</v>
      </c>
      <c r="J2" s="4">
        <f t="shared" ref="J2:J15" si="8">I2+21*RAND()</f>
        <v>43657.72203</v>
      </c>
      <c r="K2" s="4">
        <f t="shared" ref="K2:K15" si="9">J2+RAND()*14</f>
        <v>43657.86905</v>
      </c>
      <c r="L2" s="8" t="s">
        <v>16</v>
      </c>
      <c r="M2" s="8" t="s">
        <v>17</v>
      </c>
      <c r="N2" s="4">
        <f t="shared" ref="N2:N15" si="10">K2+30</f>
        <v>43687.86905</v>
      </c>
      <c r="O2" s="3" t="s">
        <v>18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3" t="s">
        <v>19</v>
      </c>
      <c r="B3" s="4">
        <v>43618.0</v>
      </c>
      <c r="C3" s="5">
        <f t="shared" si="1"/>
        <v>43618</v>
      </c>
      <c r="D3" s="5">
        <f t="shared" si="2"/>
        <v>43639</v>
      </c>
      <c r="E3" s="6">
        <f t="shared" si="3"/>
        <v>256665.212</v>
      </c>
      <c r="F3" s="5">
        <f t="shared" si="4"/>
        <v>43626.26814</v>
      </c>
      <c r="G3" s="5">
        <f t="shared" si="5"/>
        <v>43638.1969</v>
      </c>
      <c r="H3" s="7">
        <f t="shared" si="6"/>
        <v>43639.57891</v>
      </c>
      <c r="I3" s="5">
        <f t="shared" si="7"/>
        <v>43644.4039</v>
      </c>
      <c r="J3" s="4">
        <f t="shared" si="8"/>
        <v>43650.53917</v>
      </c>
      <c r="K3" s="4">
        <f t="shared" si="9"/>
        <v>43656.04711</v>
      </c>
      <c r="L3" s="8" t="s">
        <v>20</v>
      </c>
      <c r="M3" s="8" t="s">
        <v>21</v>
      </c>
      <c r="N3" s="4">
        <f t="shared" si="10"/>
        <v>43686.04711</v>
      </c>
      <c r="O3" s="10" t="s">
        <v>22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3.5" customHeight="1">
      <c r="A4" s="3" t="s">
        <v>23</v>
      </c>
      <c r="B4" s="4">
        <v>43619.0</v>
      </c>
      <c r="C4" s="5">
        <f t="shared" si="1"/>
        <v>43620</v>
      </c>
      <c r="D4" s="5">
        <f t="shared" si="2"/>
        <v>43642</v>
      </c>
      <c r="E4" s="6">
        <f t="shared" si="3"/>
        <v>119710.1869</v>
      </c>
      <c r="F4" s="5">
        <f t="shared" si="4"/>
        <v>43628.7538</v>
      </c>
      <c r="G4" s="5">
        <f t="shared" si="5"/>
        <v>43632.03129</v>
      </c>
      <c r="H4" s="7">
        <f t="shared" si="6"/>
        <v>43645.19613</v>
      </c>
      <c r="I4" s="5">
        <f t="shared" si="7"/>
        <v>43646.61731</v>
      </c>
      <c r="J4" s="4">
        <f t="shared" si="8"/>
        <v>43662.06178</v>
      </c>
      <c r="K4" s="4">
        <f t="shared" si="9"/>
        <v>43663.73733</v>
      </c>
      <c r="L4" s="8" t="s">
        <v>24</v>
      </c>
      <c r="M4" s="8" t="s">
        <v>25</v>
      </c>
      <c r="N4" s="4">
        <f t="shared" si="10"/>
        <v>43693.73733</v>
      </c>
      <c r="O4" s="10" t="s">
        <v>26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3" t="s">
        <v>27</v>
      </c>
      <c r="B5" s="4">
        <v>43620.0</v>
      </c>
      <c r="C5" s="5">
        <f t="shared" si="1"/>
        <v>43620</v>
      </c>
      <c r="D5" s="5">
        <f t="shared" si="2"/>
        <v>43641</v>
      </c>
      <c r="E5" s="6">
        <f t="shared" si="3"/>
        <v>551087.0349</v>
      </c>
      <c r="F5" s="5">
        <f t="shared" si="4"/>
        <v>43628.35385</v>
      </c>
      <c r="G5" s="5">
        <f t="shared" si="5"/>
        <v>43629.45535</v>
      </c>
      <c r="H5" s="7">
        <f t="shared" si="6"/>
        <v>43638.69745</v>
      </c>
      <c r="I5" s="5">
        <f t="shared" si="7"/>
        <v>43641.71204</v>
      </c>
      <c r="J5" s="4">
        <f t="shared" si="8"/>
        <v>43657.11362</v>
      </c>
      <c r="K5" s="4">
        <f t="shared" si="9"/>
        <v>43658.70855</v>
      </c>
      <c r="L5" s="8" t="s">
        <v>28</v>
      </c>
      <c r="M5" s="8" t="s">
        <v>29</v>
      </c>
      <c r="N5" s="4">
        <f t="shared" si="10"/>
        <v>43688.70855</v>
      </c>
      <c r="O5" s="3" t="s">
        <v>30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3" t="s">
        <v>31</v>
      </c>
      <c r="B6" s="4">
        <v>43621.0</v>
      </c>
      <c r="C6" s="5">
        <f t="shared" si="1"/>
        <v>43622</v>
      </c>
      <c r="D6" s="5">
        <f t="shared" si="2"/>
        <v>43644</v>
      </c>
      <c r="E6" s="6">
        <f t="shared" si="3"/>
        <v>138687.2855</v>
      </c>
      <c r="F6" s="5">
        <f t="shared" si="4"/>
        <v>43637.95318</v>
      </c>
      <c r="G6" s="5">
        <f t="shared" si="5"/>
        <v>43649.11164</v>
      </c>
      <c r="H6" s="7">
        <f t="shared" si="6"/>
        <v>43657.02753</v>
      </c>
      <c r="I6" s="5">
        <f t="shared" si="7"/>
        <v>43657.25988</v>
      </c>
      <c r="J6" s="4">
        <f t="shared" si="8"/>
        <v>43670.08539</v>
      </c>
      <c r="K6" s="4">
        <f t="shared" si="9"/>
        <v>43671.6243</v>
      </c>
      <c r="L6" s="8" t="s">
        <v>32</v>
      </c>
      <c r="M6" s="8" t="s">
        <v>33</v>
      </c>
      <c r="N6" s="4">
        <f t="shared" si="10"/>
        <v>43701.6243</v>
      </c>
      <c r="O6" s="10" t="s">
        <v>34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>
      <c r="A7" s="3" t="s">
        <v>35</v>
      </c>
      <c r="B7" s="4">
        <v>43622.0</v>
      </c>
      <c r="C7" s="5">
        <f t="shared" si="1"/>
        <v>43622</v>
      </c>
      <c r="D7" s="5">
        <f t="shared" si="2"/>
        <v>43643</v>
      </c>
      <c r="E7" s="6">
        <f t="shared" si="3"/>
        <v>161182.8417</v>
      </c>
      <c r="F7" s="5">
        <f t="shared" si="4"/>
        <v>43633.03478</v>
      </c>
      <c r="G7" s="5">
        <f t="shared" si="5"/>
        <v>43637.73149</v>
      </c>
      <c r="H7" s="7">
        <f t="shared" si="6"/>
        <v>43646.70739</v>
      </c>
      <c r="I7" s="5">
        <f t="shared" si="7"/>
        <v>43650.55617</v>
      </c>
      <c r="J7" s="4">
        <f t="shared" si="8"/>
        <v>43651.28997</v>
      </c>
      <c r="K7" s="4">
        <f t="shared" si="9"/>
        <v>43662.27742</v>
      </c>
      <c r="L7" s="8" t="s">
        <v>16</v>
      </c>
      <c r="M7" s="8" t="s">
        <v>36</v>
      </c>
      <c r="N7" s="4">
        <f t="shared" si="10"/>
        <v>43692.27742</v>
      </c>
      <c r="O7" s="10" t="s">
        <v>37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>
      <c r="A8" s="3" t="s">
        <v>38</v>
      </c>
      <c r="B8" s="4">
        <v>43623.0</v>
      </c>
      <c r="C8" s="5">
        <f t="shared" si="1"/>
        <v>43624</v>
      </c>
      <c r="D8" s="5">
        <f t="shared" si="2"/>
        <v>43645</v>
      </c>
      <c r="E8" s="6">
        <f t="shared" si="3"/>
        <v>104797.745</v>
      </c>
      <c r="F8" s="5">
        <f t="shared" si="4"/>
        <v>43635.84996</v>
      </c>
      <c r="G8" s="5">
        <f t="shared" si="5"/>
        <v>43646.73916</v>
      </c>
      <c r="H8" s="7">
        <f t="shared" si="6"/>
        <v>43659.36081</v>
      </c>
      <c r="I8" s="5">
        <f t="shared" si="7"/>
        <v>43665.04101</v>
      </c>
      <c r="J8" s="4">
        <f t="shared" si="8"/>
        <v>43678.08532</v>
      </c>
      <c r="K8" s="4">
        <f t="shared" si="9"/>
        <v>43681.45799</v>
      </c>
      <c r="L8" s="8" t="s">
        <v>20</v>
      </c>
      <c r="M8" s="8" t="s">
        <v>17</v>
      </c>
      <c r="N8" s="4">
        <f t="shared" si="10"/>
        <v>43711.45799</v>
      </c>
      <c r="O8" s="10" t="s">
        <v>39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3.5" customHeight="1">
      <c r="A9" s="3" t="s">
        <v>40</v>
      </c>
      <c r="B9" s="4">
        <v>43624.0</v>
      </c>
      <c r="C9" s="5">
        <f t="shared" si="1"/>
        <v>43624</v>
      </c>
      <c r="D9" s="5">
        <f t="shared" si="2"/>
        <v>43646</v>
      </c>
      <c r="E9" s="6">
        <f t="shared" si="3"/>
        <v>1789423.295</v>
      </c>
      <c r="F9" s="5">
        <f t="shared" si="4"/>
        <v>43633.19842</v>
      </c>
      <c r="G9" s="5">
        <f t="shared" si="5"/>
        <v>43639.797</v>
      </c>
      <c r="H9" s="7">
        <f t="shared" si="6"/>
        <v>43646.19857</v>
      </c>
      <c r="I9" s="5">
        <f t="shared" si="7"/>
        <v>43646.48916</v>
      </c>
      <c r="J9" s="4">
        <f t="shared" si="8"/>
        <v>43646.52066</v>
      </c>
      <c r="K9" s="4">
        <f t="shared" si="9"/>
        <v>43649.85455</v>
      </c>
      <c r="L9" s="8" t="s">
        <v>24</v>
      </c>
      <c r="M9" s="8" t="s">
        <v>21</v>
      </c>
      <c r="N9" s="4">
        <f t="shared" si="10"/>
        <v>43679.85455</v>
      </c>
      <c r="O9" s="10" t="s">
        <v>41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3.5" customHeight="1">
      <c r="A10" s="3" t="s">
        <v>42</v>
      </c>
      <c r="B10" s="4">
        <v>43625.0</v>
      </c>
      <c r="C10" s="5">
        <f t="shared" si="1"/>
        <v>43626</v>
      </c>
      <c r="D10" s="5">
        <f t="shared" si="2"/>
        <v>43648</v>
      </c>
      <c r="E10" s="6">
        <f t="shared" si="3"/>
        <v>203669.4568</v>
      </c>
      <c r="F10" s="5">
        <f t="shared" si="4"/>
        <v>43636.90382</v>
      </c>
      <c r="G10" s="5">
        <f t="shared" si="5"/>
        <v>43649.69943</v>
      </c>
      <c r="H10" s="7">
        <f t="shared" si="6"/>
        <v>43655.39952</v>
      </c>
      <c r="I10" s="5">
        <f t="shared" si="7"/>
        <v>43661.33247</v>
      </c>
      <c r="J10" s="4">
        <f t="shared" si="8"/>
        <v>43665.4235</v>
      </c>
      <c r="K10" s="4">
        <f t="shared" si="9"/>
        <v>43675.8988</v>
      </c>
      <c r="L10" s="8" t="s">
        <v>28</v>
      </c>
      <c r="M10" s="8" t="s">
        <v>25</v>
      </c>
      <c r="N10" s="4">
        <f t="shared" si="10"/>
        <v>43705.8988</v>
      </c>
      <c r="O10" s="3" t="s">
        <v>43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3.5" customHeight="1">
      <c r="A11" s="3" t="s">
        <v>44</v>
      </c>
      <c r="B11" s="4">
        <v>43626.0</v>
      </c>
      <c r="C11" s="5">
        <f t="shared" si="1"/>
        <v>43627</v>
      </c>
      <c r="D11" s="5">
        <f t="shared" si="2"/>
        <v>43649</v>
      </c>
      <c r="E11" s="6">
        <f t="shared" si="3"/>
        <v>131359.9156</v>
      </c>
      <c r="F11" s="5">
        <f t="shared" si="4"/>
        <v>43631.02674</v>
      </c>
      <c r="G11" s="5">
        <f t="shared" si="5"/>
        <v>43636.58822</v>
      </c>
      <c r="H11" s="7">
        <f t="shared" si="6"/>
        <v>43647.58926</v>
      </c>
      <c r="I11" s="5">
        <f t="shared" si="7"/>
        <v>43653.03699</v>
      </c>
      <c r="J11" s="4">
        <f t="shared" si="8"/>
        <v>43663.76067</v>
      </c>
      <c r="K11" s="4">
        <f t="shared" si="9"/>
        <v>43675.79837</v>
      </c>
      <c r="L11" s="8" t="s">
        <v>32</v>
      </c>
      <c r="M11" s="8" t="s">
        <v>29</v>
      </c>
      <c r="N11" s="4">
        <f t="shared" si="10"/>
        <v>43705.79837</v>
      </c>
      <c r="O11" s="3" t="s">
        <v>18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3" t="s">
        <v>45</v>
      </c>
      <c r="B12" s="4">
        <v>43627.0</v>
      </c>
      <c r="C12" s="5">
        <f t="shared" si="1"/>
        <v>43627</v>
      </c>
      <c r="D12" s="5">
        <f t="shared" si="2"/>
        <v>43649</v>
      </c>
      <c r="E12" s="6">
        <f t="shared" si="3"/>
        <v>4900024.723</v>
      </c>
      <c r="F12" s="5">
        <f t="shared" si="4"/>
        <v>43644.36154</v>
      </c>
      <c r="G12" s="5">
        <f t="shared" si="5"/>
        <v>43646.46214</v>
      </c>
      <c r="H12" s="7">
        <f t="shared" si="6"/>
        <v>43650.36437</v>
      </c>
      <c r="I12" s="5">
        <f t="shared" si="7"/>
        <v>43654.60581</v>
      </c>
      <c r="J12" s="4">
        <f t="shared" si="8"/>
        <v>43655.93759</v>
      </c>
      <c r="K12" s="4">
        <f t="shared" si="9"/>
        <v>43667.92483</v>
      </c>
      <c r="L12" s="8" t="s">
        <v>16</v>
      </c>
      <c r="M12" s="8" t="s">
        <v>33</v>
      </c>
      <c r="N12" s="4">
        <f t="shared" si="10"/>
        <v>43697.92483</v>
      </c>
      <c r="O12" s="10" t="s">
        <v>22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3.5" customHeight="1">
      <c r="A13" s="3" t="s">
        <v>46</v>
      </c>
      <c r="B13" s="4">
        <v>43628.0</v>
      </c>
      <c r="C13" s="5">
        <f t="shared" si="1"/>
        <v>43629</v>
      </c>
      <c r="D13" s="5">
        <f t="shared" si="2"/>
        <v>43650</v>
      </c>
      <c r="E13" s="6">
        <f t="shared" si="3"/>
        <v>110280.4641</v>
      </c>
      <c r="F13" s="5">
        <f t="shared" si="4"/>
        <v>43642.08097</v>
      </c>
      <c r="G13" s="5">
        <f t="shared" si="5"/>
        <v>43652.68796</v>
      </c>
      <c r="H13" s="7">
        <f t="shared" si="6"/>
        <v>43665.29652</v>
      </c>
      <c r="I13" s="5">
        <f t="shared" si="7"/>
        <v>43671.56608</v>
      </c>
      <c r="J13" s="4">
        <f t="shared" si="8"/>
        <v>43677.68091</v>
      </c>
      <c r="K13" s="4">
        <f t="shared" si="9"/>
        <v>43678.55222</v>
      </c>
      <c r="L13" s="8" t="s">
        <v>20</v>
      </c>
      <c r="M13" s="8" t="s">
        <v>36</v>
      </c>
      <c r="N13" s="4">
        <f t="shared" si="10"/>
        <v>43708.55222</v>
      </c>
      <c r="O13" s="10" t="s">
        <v>26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3" t="s">
        <v>47</v>
      </c>
      <c r="B14" s="4">
        <v>43629.0</v>
      </c>
      <c r="C14" s="5">
        <f t="shared" si="1"/>
        <v>43630</v>
      </c>
      <c r="D14" s="5">
        <f t="shared" si="2"/>
        <v>43651</v>
      </c>
      <c r="E14" s="6">
        <f t="shared" si="3"/>
        <v>110817.1008</v>
      </c>
      <c r="F14" s="5">
        <f t="shared" si="4"/>
        <v>43649.30849</v>
      </c>
      <c r="G14" s="5">
        <f t="shared" si="5"/>
        <v>43653.76918</v>
      </c>
      <c r="H14" s="7">
        <f t="shared" si="6"/>
        <v>43661.41117</v>
      </c>
      <c r="I14" s="5">
        <f t="shared" si="7"/>
        <v>43666.63407</v>
      </c>
      <c r="J14" s="4">
        <f t="shared" si="8"/>
        <v>43672.36328</v>
      </c>
      <c r="K14" s="4">
        <f t="shared" si="9"/>
        <v>43681.36541</v>
      </c>
      <c r="L14" s="8" t="s">
        <v>24</v>
      </c>
      <c r="M14" s="8" t="s">
        <v>17</v>
      </c>
      <c r="N14" s="4">
        <f t="shared" si="10"/>
        <v>43711.36541</v>
      </c>
      <c r="O14" s="3" t="s">
        <v>30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3" t="s">
        <v>48</v>
      </c>
      <c r="B15" s="4">
        <v>43630.0</v>
      </c>
      <c r="C15" s="5">
        <f t="shared" si="1"/>
        <v>43631</v>
      </c>
      <c r="D15" s="5">
        <f t="shared" si="2"/>
        <v>43652</v>
      </c>
      <c r="E15" s="6">
        <f t="shared" si="3"/>
        <v>199000.445</v>
      </c>
      <c r="F15" s="5">
        <f t="shared" si="4"/>
        <v>43651.70193</v>
      </c>
      <c r="G15" s="5">
        <f t="shared" si="5"/>
        <v>43657.59195</v>
      </c>
      <c r="H15" s="7">
        <f t="shared" si="6"/>
        <v>43664.53794</v>
      </c>
      <c r="I15" s="5">
        <f t="shared" si="7"/>
        <v>43667.44816</v>
      </c>
      <c r="J15" s="4">
        <f t="shared" si="8"/>
        <v>43684.07062</v>
      </c>
      <c r="K15" s="4">
        <f t="shared" si="9"/>
        <v>43687.69355</v>
      </c>
      <c r="L15" s="8" t="s">
        <v>28</v>
      </c>
      <c r="M15" s="8" t="s">
        <v>21</v>
      </c>
      <c r="N15" s="4">
        <f t="shared" si="10"/>
        <v>43717.69355</v>
      </c>
      <c r="O15" s="10" t="s">
        <v>49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3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3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3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3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