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piduser\github\GRACE-ARPAE\UnitCommitment_BAU\inputs\"/>
    </mc:Choice>
  </mc:AlternateContent>
  <bookViews>
    <workbookView xWindow="-120" yWindow="-120" windowWidth="29040" windowHeight="15840" activeTab="2"/>
  </bookViews>
  <sheets>
    <sheet name="data_generators" sheetId="1" r:id="rId1"/>
    <sheet name="location_generators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" i="1"/>
  <c r="G7" i="1" s="1"/>
  <c r="H8" i="1"/>
  <c r="G8" i="1" s="1"/>
  <c r="H9" i="1"/>
  <c r="G9" i="1" s="1"/>
  <c r="H6" i="1"/>
  <c r="G6" i="1" s="1"/>
  <c r="H3" i="1"/>
  <c r="G3" i="1" s="1"/>
  <c r="H4" i="1"/>
  <c r="G4" i="1" s="1"/>
  <c r="H5" i="1"/>
  <c r="G5" i="1" s="1"/>
  <c r="H2" i="1"/>
  <c r="G2" i="1" s="1"/>
  <c r="H13" i="1"/>
  <c r="G13" i="1" s="1"/>
  <c r="H12" i="1"/>
  <c r="G12" i="1" s="1"/>
  <c r="H11" i="1"/>
  <c r="G11" i="1" s="1"/>
  <c r="H10" i="1"/>
  <c r="G10" i="1" s="1"/>
  <c r="H25" i="1"/>
  <c r="G25" i="1" s="1"/>
  <c r="H24" i="1"/>
  <c r="G24" i="1" s="1"/>
  <c r="H23" i="1"/>
  <c r="G23" i="1" s="1"/>
  <c r="H22" i="1"/>
  <c r="G22" i="1" s="1"/>
  <c r="H21" i="1"/>
  <c r="G21" i="1" s="1"/>
  <c r="H20" i="1"/>
  <c r="G20" i="1" s="1"/>
  <c r="H19" i="1"/>
  <c r="G19" i="1" s="1"/>
  <c r="H18" i="1"/>
  <c r="G18" i="1" s="1"/>
  <c r="H17" i="1"/>
  <c r="G17" i="1" s="1"/>
  <c r="H16" i="1"/>
  <c r="G16" i="1" s="1"/>
  <c r="H15" i="1"/>
  <c r="G15" i="1" s="1"/>
  <c r="H14" i="1"/>
  <c r="G14" i="1" s="1"/>
</calcChain>
</file>

<file path=xl/sharedStrings.xml><?xml version="1.0" encoding="utf-8"?>
<sst xmlns="http://schemas.openxmlformats.org/spreadsheetml/2006/main" count="46" uniqueCount="45">
  <si>
    <t>Unit</t>
  </si>
  <si>
    <t>FixedCost</t>
  </si>
  <si>
    <t>VariableCost</t>
  </si>
  <si>
    <t>StartUpCost</t>
  </si>
  <si>
    <t>ShutdownCost</t>
  </si>
  <si>
    <t>MinPowerOut</t>
  </si>
  <si>
    <t>MaxPowerOut</t>
  </si>
  <si>
    <t>RampDownLimit</t>
  </si>
  <si>
    <t>RampShutDownLimit</t>
  </si>
  <si>
    <t>RampUpLimit</t>
  </si>
  <si>
    <t>RampStartUpLimit</t>
  </si>
  <si>
    <t>MinUpTime</t>
  </si>
  <si>
    <t>MinDownTime</t>
  </si>
  <si>
    <t>UpTimeInit</t>
  </si>
  <si>
    <t>DownTimeInit</t>
  </si>
  <si>
    <t>PowerInit</t>
  </si>
  <si>
    <t>StatusInit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</si>
  <si>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</si>
  <si>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</si>
  <si>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</si>
  <si>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</si>
  <si>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</si>
  <si>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</si>
  <si>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</si>
  <si>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</si>
  <si>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</si>
  <si>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</si>
  <si>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NoLoadCost</t>
  </si>
  <si>
    <t>FuelPrice</t>
  </si>
  <si>
    <t>MaxPOut_B1</t>
  </si>
  <si>
    <t>MaxPOut_B2</t>
  </si>
  <si>
    <t>MaxPOut_B3</t>
  </si>
  <si>
    <t>MaxPOut_B4</t>
  </si>
  <si>
    <t>MaxPOut_B5</t>
  </si>
  <si>
    <t>MaxPOut_B6</t>
  </si>
  <si>
    <t>MaxPOut_B7</t>
  </si>
  <si>
    <t>HeatRate_B1</t>
  </si>
  <si>
    <t>HeatRate_B2</t>
  </si>
  <si>
    <t>HeatRate_B3</t>
  </si>
  <si>
    <t>HeatRate_B4</t>
  </si>
  <si>
    <t>HeatRate_B5</t>
  </si>
  <si>
    <t>HeatRate_B6</t>
  </si>
  <si>
    <t>HeatRate_B7</t>
  </si>
  <si>
    <t>UpReserveLimit</t>
  </si>
  <si>
    <t>DownReserveLimit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</si>
</sst>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D10" sqref="D10"/>
    </sheetView>
  </sheetViews>
  <sheetFormatPr defaultRowHeight="15" x14ac:dyDescent="0.25"/>
  <cols>
    <col min="1" max="2" width="9.140625" style="2"/>
    <col min="3" max="3" width="12.28515625" style="2" bestFit="1" customWidth="1"/>
    <col min="4" max="5" width="12" style="2" bestFit="1" customWidth="1"/>
    <col min="6" max="6" width="14" style="2" bestFit="1" customWidth="1"/>
    <col min="7" max="7" width="13.5703125" style="2" bestFit="1" customWidth="1"/>
    <col min="8" max="8" width="13.85546875" style="2" bestFit="1" customWidth="1"/>
    <col min="9" max="10" width="13.85546875" style="2" customWidth="1"/>
    <col min="11" max="11" width="15.7109375" style="2" bestFit="1" customWidth="1"/>
    <col min="12" max="12" width="19.85546875" style="2" bestFit="1" customWidth="1"/>
    <col min="13" max="13" width="12.85546875" style="2" bestFit="1" customWidth="1"/>
    <col min="14" max="14" width="17.28515625" style="2" bestFit="1" customWidth="1"/>
    <col min="15" max="18" width="17.28515625" style="2" customWidth="1"/>
    <col min="21" max="29" width="9.140625" style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27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</v>
      </c>
      <c r="J1" s="2" t="s">
        <v>44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t="s">
        <v>15</v>
      </c>
      <c r="T1" t="s">
        <v>16</v>
      </c>
    </row>
    <row r="2" spans="1:20" x14ac:dyDescent="0.25">
      <c r="A2" s="2">
        <v>1</v>
      </c>
      <c r="B2" s="2">
        <v>6592.8035010621998</v>
      </c>
      <c r="C2" s="2">
        <v>22.829751555145311</v>
      </c>
      <c r="D2" s="2">
        <v>6592.8035010621998</v>
      </c>
      <c r="E2" s="2">
        <v>104397.26455084863</v>
      </c>
      <c r="F2" s="2">
        <v>0</v>
      </c>
      <c r="G2" s="2">
        <f t="shared" ref="G2:G25" si="0">H2/2</f>
        <v>155.69999999999999</v>
      </c>
      <c r="H2" s="2">
        <f t="shared" ref="H2:N5" si="1">1245.6/4</f>
        <v>311.39999999999998</v>
      </c>
      <c r="I2" s="2">
        <f>(H2/100)*10</f>
        <v>31.14</v>
      </c>
      <c r="J2" s="2">
        <f>(H2/100)*10</f>
        <v>31.14</v>
      </c>
      <c r="K2" s="2">
        <f t="shared" si="1"/>
        <v>311.39999999999998</v>
      </c>
      <c r="L2" s="2">
        <f t="shared" si="1"/>
        <v>311.39999999999998</v>
      </c>
      <c r="M2" s="2">
        <f t="shared" si="1"/>
        <v>311.39999999999998</v>
      </c>
      <c r="N2" s="2">
        <f t="shared" si="1"/>
        <v>311.39999999999998</v>
      </c>
      <c r="O2" s="2">
        <v>12</v>
      </c>
      <c r="P2" s="2">
        <v>14</v>
      </c>
      <c r="Q2" s="2">
        <v>0</v>
      </c>
      <c r="R2" s="2">
        <v>168</v>
      </c>
      <c r="S2">
        <v>0</v>
      </c>
      <c r="T2">
        <v>0</v>
      </c>
    </row>
    <row r="3" spans="1:20" x14ac:dyDescent="0.25">
      <c r="A3" s="2">
        <v>2</v>
      </c>
      <c r="B3" s="2">
        <v>6600.8769056822493</v>
      </c>
      <c r="C3" s="2">
        <v>23.178642874525018</v>
      </c>
      <c r="D3" s="2">
        <v>6600.8769056822493</v>
      </c>
      <c r="E3" s="2">
        <v>104400.36828830121</v>
      </c>
      <c r="F3" s="2">
        <v>0</v>
      </c>
      <c r="G3" s="2">
        <f t="shared" si="0"/>
        <v>155.69999999999999</v>
      </c>
      <c r="H3" s="2">
        <f t="shared" si="1"/>
        <v>311.39999999999998</v>
      </c>
      <c r="I3" s="2">
        <f t="shared" ref="I3:I25" si="2">(H3/100)*10</f>
        <v>31.14</v>
      </c>
      <c r="J3" s="2">
        <f t="shared" ref="J3:J25" si="3">(H3/100)*10</f>
        <v>31.14</v>
      </c>
      <c r="K3" s="2">
        <f t="shared" si="1"/>
        <v>311.39999999999998</v>
      </c>
      <c r="L3" s="2">
        <f t="shared" si="1"/>
        <v>311.39999999999998</v>
      </c>
      <c r="M3" s="2">
        <f t="shared" si="1"/>
        <v>311.39999999999998</v>
      </c>
      <c r="N3" s="2">
        <f t="shared" si="1"/>
        <v>311.39999999999998</v>
      </c>
      <c r="O3" s="2">
        <v>12</v>
      </c>
      <c r="P3" s="2">
        <v>14</v>
      </c>
      <c r="Q3" s="2">
        <v>0</v>
      </c>
      <c r="R3" s="2">
        <v>168</v>
      </c>
      <c r="S3">
        <v>0</v>
      </c>
      <c r="T3">
        <v>0</v>
      </c>
    </row>
    <row r="4" spans="1:20" x14ac:dyDescent="0.25">
      <c r="A4" s="2">
        <v>3</v>
      </c>
      <c r="B4" s="2">
        <v>6607.1894814908264</v>
      </c>
      <c r="C4" s="2">
        <v>23.890791638442288</v>
      </c>
      <c r="D4" s="2">
        <v>6607.1894814908264</v>
      </c>
      <c r="E4" s="2">
        <v>104399.25824147943</v>
      </c>
      <c r="F4" s="2">
        <v>0</v>
      </c>
      <c r="G4" s="2">
        <f t="shared" si="0"/>
        <v>155.69999999999999</v>
      </c>
      <c r="H4" s="2">
        <f t="shared" si="1"/>
        <v>311.39999999999998</v>
      </c>
      <c r="I4" s="2">
        <f t="shared" si="2"/>
        <v>31.14</v>
      </c>
      <c r="J4" s="2">
        <f t="shared" si="3"/>
        <v>31.14</v>
      </c>
      <c r="K4" s="2">
        <f t="shared" si="1"/>
        <v>311.39999999999998</v>
      </c>
      <c r="L4" s="2">
        <f t="shared" si="1"/>
        <v>311.39999999999998</v>
      </c>
      <c r="M4" s="2">
        <f t="shared" si="1"/>
        <v>311.39999999999998</v>
      </c>
      <c r="N4" s="2">
        <f t="shared" si="1"/>
        <v>311.39999999999998</v>
      </c>
      <c r="O4" s="2">
        <v>12</v>
      </c>
      <c r="P4" s="2">
        <v>14</v>
      </c>
      <c r="Q4" s="2">
        <v>0</v>
      </c>
      <c r="R4" s="2">
        <v>168</v>
      </c>
      <c r="S4">
        <v>0</v>
      </c>
      <c r="T4">
        <v>0</v>
      </c>
    </row>
    <row r="5" spans="1:20" x14ac:dyDescent="0.25">
      <c r="A5" s="2">
        <v>4</v>
      </c>
      <c r="B5" s="2">
        <v>6596.6849676833453</v>
      </c>
      <c r="C5" s="2">
        <v>24.877911299552785</v>
      </c>
      <c r="D5" s="2">
        <v>6596.6849676833453</v>
      </c>
      <c r="E5" s="2">
        <v>104395.96302116362</v>
      </c>
      <c r="F5" s="2">
        <v>0</v>
      </c>
      <c r="G5" s="2">
        <f t="shared" si="0"/>
        <v>155.69999999999999</v>
      </c>
      <c r="H5" s="2">
        <f t="shared" si="1"/>
        <v>311.39999999999998</v>
      </c>
      <c r="I5" s="2">
        <f t="shared" si="2"/>
        <v>31.14</v>
      </c>
      <c r="J5" s="2">
        <f t="shared" si="3"/>
        <v>31.14</v>
      </c>
      <c r="K5" s="2">
        <f t="shared" si="1"/>
        <v>311.39999999999998</v>
      </c>
      <c r="L5" s="2">
        <f t="shared" si="1"/>
        <v>311.39999999999998</v>
      </c>
      <c r="M5" s="2">
        <f t="shared" si="1"/>
        <v>311.39999999999998</v>
      </c>
      <c r="N5" s="2">
        <f t="shared" si="1"/>
        <v>311.39999999999998</v>
      </c>
      <c r="O5" s="2">
        <v>12</v>
      </c>
      <c r="P5" s="2">
        <v>14</v>
      </c>
      <c r="Q5" s="2">
        <v>0</v>
      </c>
      <c r="R5" s="2">
        <v>168</v>
      </c>
      <c r="S5">
        <v>0</v>
      </c>
      <c r="T5">
        <v>0</v>
      </c>
    </row>
    <row r="6" spans="1:20" x14ac:dyDescent="0.25">
      <c r="A6" s="2">
        <v>5</v>
      </c>
      <c r="B6" s="2">
        <v>2237.1893887723386</v>
      </c>
      <c r="C6" s="2">
        <v>32.74531357599497</v>
      </c>
      <c r="D6" s="2">
        <v>2237.1893887723386</v>
      </c>
      <c r="E6" s="2">
        <v>20061.263496931329</v>
      </c>
      <c r="F6" s="2">
        <v>0</v>
      </c>
      <c r="G6" s="2">
        <f t="shared" si="0"/>
        <v>137.5</v>
      </c>
      <c r="H6" s="2">
        <f t="shared" ref="H6:N9" si="4">1100/4</f>
        <v>275</v>
      </c>
      <c r="I6" s="2">
        <f t="shared" si="2"/>
        <v>27.5</v>
      </c>
      <c r="J6" s="2">
        <f t="shared" si="3"/>
        <v>27.5</v>
      </c>
      <c r="K6" s="2">
        <f t="shared" si="4"/>
        <v>275</v>
      </c>
      <c r="L6" s="2">
        <f t="shared" si="4"/>
        <v>275</v>
      </c>
      <c r="M6" s="2">
        <f t="shared" si="4"/>
        <v>275</v>
      </c>
      <c r="N6" s="2">
        <f t="shared" si="4"/>
        <v>275</v>
      </c>
      <c r="O6" s="2">
        <v>8</v>
      </c>
      <c r="P6" s="2">
        <v>12</v>
      </c>
      <c r="Q6" s="2">
        <v>0</v>
      </c>
      <c r="R6" s="2">
        <v>168</v>
      </c>
      <c r="S6">
        <v>0</v>
      </c>
      <c r="T6">
        <v>0</v>
      </c>
    </row>
    <row r="7" spans="1:20" x14ac:dyDescent="0.25">
      <c r="A7" s="2">
        <v>6</v>
      </c>
      <c r="B7" s="2">
        <v>2234.5657865836474</v>
      </c>
      <c r="C7" s="2">
        <v>34.573277958752698</v>
      </c>
      <c r="D7" s="2">
        <v>2234.5657865836474</v>
      </c>
      <c r="E7" s="2">
        <v>20061.538083345396</v>
      </c>
      <c r="F7" s="2">
        <v>0</v>
      </c>
      <c r="G7" s="2">
        <f t="shared" si="0"/>
        <v>137.5</v>
      </c>
      <c r="H7" s="2">
        <f t="shared" si="4"/>
        <v>275</v>
      </c>
      <c r="I7" s="2">
        <f t="shared" si="2"/>
        <v>27.5</v>
      </c>
      <c r="J7" s="2">
        <f t="shared" si="3"/>
        <v>27.5</v>
      </c>
      <c r="K7" s="2">
        <f t="shared" si="4"/>
        <v>275</v>
      </c>
      <c r="L7" s="2">
        <f t="shared" si="4"/>
        <v>275</v>
      </c>
      <c r="M7" s="2">
        <f t="shared" si="4"/>
        <v>275</v>
      </c>
      <c r="N7" s="2">
        <f t="shared" si="4"/>
        <v>275</v>
      </c>
      <c r="O7" s="2">
        <v>8</v>
      </c>
      <c r="P7" s="2">
        <v>12</v>
      </c>
      <c r="Q7" s="2">
        <v>0</v>
      </c>
      <c r="R7" s="2">
        <v>168</v>
      </c>
      <c r="S7">
        <v>0</v>
      </c>
      <c r="T7">
        <v>0</v>
      </c>
    </row>
    <row r="8" spans="1:20" x14ac:dyDescent="0.25">
      <c r="A8" s="2">
        <v>7</v>
      </c>
      <c r="B8" s="2">
        <v>2222.4066920610853</v>
      </c>
      <c r="C8" s="2">
        <v>34.853546786094263</v>
      </c>
      <c r="D8" s="2">
        <v>2222.4066920610853</v>
      </c>
      <c r="E8" s="2">
        <v>20063.688621650326</v>
      </c>
      <c r="F8" s="2">
        <v>0</v>
      </c>
      <c r="G8" s="2">
        <f t="shared" si="0"/>
        <v>137.5</v>
      </c>
      <c r="H8" s="2">
        <f t="shared" si="4"/>
        <v>275</v>
      </c>
      <c r="I8" s="2">
        <f t="shared" si="2"/>
        <v>27.5</v>
      </c>
      <c r="J8" s="2">
        <f t="shared" si="3"/>
        <v>27.5</v>
      </c>
      <c r="K8" s="2">
        <f t="shared" si="4"/>
        <v>275</v>
      </c>
      <c r="L8" s="2">
        <f t="shared" si="4"/>
        <v>275</v>
      </c>
      <c r="M8" s="2">
        <f t="shared" si="4"/>
        <v>275</v>
      </c>
      <c r="N8" s="2">
        <f t="shared" si="4"/>
        <v>275</v>
      </c>
      <c r="O8" s="2">
        <v>8</v>
      </c>
      <c r="P8" s="2">
        <v>12</v>
      </c>
      <c r="Q8" s="2">
        <v>0</v>
      </c>
      <c r="R8" s="2">
        <v>168</v>
      </c>
      <c r="S8">
        <v>0</v>
      </c>
      <c r="T8">
        <v>0</v>
      </c>
    </row>
    <row r="9" spans="1:20" x14ac:dyDescent="0.25">
      <c r="A9" s="2">
        <v>8</v>
      </c>
      <c r="B9" s="2">
        <v>2222.3537033923412</v>
      </c>
      <c r="C9" s="2">
        <v>34.971199186487517</v>
      </c>
      <c r="D9" s="2">
        <v>2222.3537033923412</v>
      </c>
      <c r="E9" s="2">
        <v>20047.41804301515</v>
      </c>
      <c r="F9" s="2">
        <v>0</v>
      </c>
      <c r="G9" s="2">
        <f t="shared" si="0"/>
        <v>137.5</v>
      </c>
      <c r="H9" s="2">
        <f t="shared" si="4"/>
        <v>275</v>
      </c>
      <c r="I9" s="2">
        <f t="shared" si="2"/>
        <v>27.5</v>
      </c>
      <c r="J9" s="2">
        <f t="shared" si="3"/>
        <v>27.5</v>
      </c>
      <c r="K9" s="2">
        <f t="shared" si="4"/>
        <v>275</v>
      </c>
      <c r="L9" s="2">
        <f t="shared" si="4"/>
        <v>275</v>
      </c>
      <c r="M9" s="2">
        <f t="shared" si="4"/>
        <v>275</v>
      </c>
      <c r="N9" s="2">
        <f t="shared" si="4"/>
        <v>275</v>
      </c>
      <c r="O9" s="2">
        <v>8</v>
      </c>
      <c r="P9" s="2">
        <v>12</v>
      </c>
      <c r="Q9" s="2">
        <v>0</v>
      </c>
      <c r="R9" s="2">
        <v>168</v>
      </c>
      <c r="S9">
        <v>0</v>
      </c>
      <c r="T9">
        <v>0</v>
      </c>
    </row>
    <row r="10" spans="1:20" x14ac:dyDescent="0.25">
      <c r="A10" s="2">
        <v>9</v>
      </c>
      <c r="B10" s="2">
        <v>1274.3758000887033</v>
      </c>
      <c r="C10" s="2">
        <v>34.769849629018722</v>
      </c>
      <c r="D10" s="2">
        <v>1274.3758000887033</v>
      </c>
      <c r="E10" s="2">
        <v>11372.846694167101</v>
      </c>
      <c r="F10" s="2">
        <v>0</v>
      </c>
      <c r="G10" s="2">
        <f t="shared" si="0"/>
        <v>231.25</v>
      </c>
      <c r="H10" s="2">
        <f t="shared" ref="H10:N13" si="5">1850/4</f>
        <v>462.5</v>
      </c>
      <c r="I10" s="2">
        <f t="shared" si="2"/>
        <v>46.25</v>
      </c>
      <c r="J10" s="2">
        <f t="shared" si="3"/>
        <v>46.25</v>
      </c>
      <c r="K10" s="2">
        <f t="shared" si="5"/>
        <v>462.5</v>
      </c>
      <c r="L10" s="2">
        <f t="shared" si="5"/>
        <v>462.5</v>
      </c>
      <c r="M10" s="2">
        <f t="shared" si="5"/>
        <v>462.5</v>
      </c>
      <c r="N10" s="2">
        <f t="shared" si="5"/>
        <v>462.5</v>
      </c>
      <c r="O10" s="2">
        <v>2</v>
      </c>
      <c r="P10" s="2">
        <v>2</v>
      </c>
      <c r="Q10" s="2">
        <v>0</v>
      </c>
      <c r="R10" s="2">
        <v>168</v>
      </c>
      <c r="S10">
        <v>0</v>
      </c>
      <c r="T10">
        <v>0</v>
      </c>
    </row>
    <row r="11" spans="1:20" ht="18" customHeight="1" x14ac:dyDescent="0.25">
      <c r="A11" s="2">
        <v>10</v>
      </c>
      <c r="B11" s="2">
        <v>1257.4427203893617</v>
      </c>
      <c r="C11" s="2">
        <v>33.985656183213884</v>
      </c>
      <c r="D11" s="2">
        <v>1257.4427203893617</v>
      </c>
      <c r="E11" s="2">
        <v>11364.612962895071</v>
      </c>
      <c r="F11" s="2">
        <v>0</v>
      </c>
      <c r="G11" s="2">
        <f t="shared" si="0"/>
        <v>231.25</v>
      </c>
      <c r="H11" s="2">
        <f t="shared" si="5"/>
        <v>462.5</v>
      </c>
      <c r="I11" s="2">
        <f t="shared" si="2"/>
        <v>46.25</v>
      </c>
      <c r="J11" s="2">
        <f t="shared" si="3"/>
        <v>46.25</v>
      </c>
      <c r="K11" s="2">
        <f t="shared" si="5"/>
        <v>462.5</v>
      </c>
      <c r="L11" s="2">
        <f t="shared" si="5"/>
        <v>462.5</v>
      </c>
      <c r="M11" s="2">
        <f t="shared" si="5"/>
        <v>462.5</v>
      </c>
      <c r="N11" s="2">
        <f t="shared" si="5"/>
        <v>462.5</v>
      </c>
      <c r="O11" s="2">
        <v>2</v>
      </c>
      <c r="P11" s="2">
        <v>2</v>
      </c>
      <c r="Q11" s="2">
        <v>0</v>
      </c>
      <c r="R11" s="2">
        <v>168</v>
      </c>
      <c r="S11">
        <v>0</v>
      </c>
      <c r="T11">
        <v>0</v>
      </c>
    </row>
    <row r="12" spans="1:20" ht="18" customHeight="1" x14ac:dyDescent="0.25">
      <c r="A12" s="2">
        <v>11</v>
      </c>
      <c r="B12" s="2">
        <v>1267.6481168678638</v>
      </c>
      <c r="C12" s="2">
        <v>35.993300993931662</v>
      </c>
      <c r="D12" s="2">
        <v>1267.6481168678638</v>
      </c>
      <c r="E12" s="2">
        <v>11381.546127571837</v>
      </c>
      <c r="F12" s="2">
        <v>0</v>
      </c>
      <c r="G12" s="2">
        <f t="shared" si="0"/>
        <v>231.25</v>
      </c>
      <c r="H12" s="2">
        <f t="shared" si="5"/>
        <v>462.5</v>
      </c>
      <c r="I12" s="2">
        <f t="shared" si="2"/>
        <v>46.25</v>
      </c>
      <c r="J12" s="2">
        <f t="shared" si="3"/>
        <v>46.25</v>
      </c>
      <c r="K12" s="2">
        <f t="shared" si="5"/>
        <v>462.5</v>
      </c>
      <c r="L12" s="2">
        <f t="shared" si="5"/>
        <v>462.5</v>
      </c>
      <c r="M12" s="2">
        <f t="shared" si="5"/>
        <v>462.5</v>
      </c>
      <c r="N12" s="2">
        <f t="shared" si="5"/>
        <v>462.5</v>
      </c>
      <c r="O12" s="2">
        <v>2</v>
      </c>
      <c r="P12" s="2">
        <v>2</v>
      </c>
      <c r="Q12" s="2">
        <v>0</v>
      </c>
      <c r="R12" s="2">
        <v>168</v>
      </c>
      <c r="S12">
        <v>0</v>
      </c>
      <c r="T12">
        <v>0</v>
      </c>
    </row>
    <row r="13" spans="1:20" ht="18" customHeight="1" x14ac:dyDescent="0.25">
      <c r="A13" s="2">
        <v>12</v>
      </c>
      <c r="B13" s="2">
        <v>1264.8489582489087</v>
      </c>
      <c r="C13" s="2">
        <v>35.790699387409653</v>
      </c>
      <c r="D13" s="2">
        <v>1264.8489582489087</v>
      </c>
      <c r="E13" s="2">
        <v>11363.079713635376</v>
      </c>
      <c r="F13" s="2">
        <v>0</v>
      </c>
      <c r="G13" s="2">
        <f t="shared" si="0"/>
        <v>231.25</v>
      </c>
      <c r="H13" s="2">
        <f t="shared" si="5"/>
        <v>462.5</v>
      </c>
      <c r="I13" s="2">
        <f t="shared" si="2"/>
        <v>46.25</v>
      </c>
      <c r="J13" s="2">
        <f t="shared" si="3"/>
        <v>46.25</v>
      </c>
      <c r="K13" s="2">
        <f t="shared" si="5"/>
        <v>462.5</v>
      </c>
      <c r="L13" s="2">
        <f t="shared" si="5"/>
        <v>462.5</v>
      </c>
      <c r="M13" s="2">
        <f t="shared" si="5"/>
        <v>462.5</v>
      </c>
      <c r="N13" s="2">
        <f t="shared" si="5"/>
        <v>462.5</v>
      </c>
      <c r="O13" s="2">
        <v>2</v>
      </c>
      <c r="P13" s="2">
        <v>2</v>
      </c>
      <c r="Q13" s="2">
        <v>0</v>
      </c>
      <c r="R13" s="2">
        <v>168</v>
      </c>
      <c r="S13">
        <v>0</v>
      </c>
      <c r="T13">
        <v>0</v>
      </c>
    </row>
    <row r="14" spans="1:20" x14ac:dyDescent="0.25">
      <c r="A14" s="2">
        <v>13</v>
      </c>
      <c r="B14" s="2">
        <v>2224.7646245892397</v>
      </c>
      <c r="C14" s="2">
        <v>35.555767238837944</v>
      </c>
      <c r="D14" s="2">
        <v>2224.7646245892397</v>
      </c>
      <c r="E14" s="2">
        <v>20087.487748997693</v>
      </c>
      <c r="F14" s="2">
        <v>0</v>
      </c>
      <c r="G14" s="2">
        <f t="shared" si="0"/>
        <v>231.75</v>
      </c>
      <c r="H14" s="2">
        <f t="shared" ref="H14:N15" si="6">927/2</f>
        <v>463.5</v>
      </c>
      <c r="I14" s="2">
        <f t="shared" si="2"/>
        <v>46.349999999999994</v>
      </c>
      <c r="J14" s="2">
        <f t="shared" si="3"/>
        <v>46.349999999999994</v>
      </c>
      <c r="K14" s="2">
        <f t="shared" si="6"/>
        <v>463.5</v>
      </c>
      <c r="L14" s="2">
        <f t="shared" si="6"/>
        <v>463.5</v>
      </c>
      <c r="M14" s="2">
        <f t="shared" si="6"/>
        <v>463.5</v>
      </c>
      <c r="N14" s="2">
        <f t="shared" si="6"/>
        <v>463.5</v>
      </c>
      <c r="O14" s="2">
        <v>2</v>
      </c>
      <c r="P14" s="2">
        <v>2</v>
      </c>
      <c r="Q14" s="2">
        <v>0</v>
      </c>
      <c r="R14" s="2">
        <v>168</v>
      </c>
      <c r="S14">
        <v>0</v>
      </c>
      <c r="T14">
        <v>0</v>
      </c>
    </row>
    <row r="15" spans="1:20" x14ac:dyDescent="0.25">
      <c r="A15" s="2">
        <v>14</v>
      </c>
      <c r="B15" s="2">
        <v>2221.3172867119365</v>
      </c>
      <c r="C15" s="2">
        <v>35.654647792300125</v>
      </c>
      <c r="D15" s="2">
        <v>2221.3172867119365</v>
      </c>
      <c r="E15" s="2">
        <v>20086.996104734673</v>
      </c>
      <c r="F15" s="2">
        <v>0</v>
      </c>
      <c r="G15" s="2">
        <f t="shared" si="0"/>
        <v>231.75</v>
      </c>
      <c r="H15" s="2">
        <f t="shared" si="6"/>
        <v>463.5</v>
      </c>
      <c r="I15" s="2">
        <f t="shared" si="2"/>
        <v>46.349999999999994</v>
      </c>
      <c r="J15" s="2">
        <f t="shared" si="3"/>
        <v>46.349999999999994</v>
      </c>
      <c r="K15" s="2">
        <f t="shared" si="6"/>
        <v>463.5</v>
      </c>
      <c r="L15" s="2">
        <f t="shared" si="6"/>
        <v>463.5</v>
      </c>
      <c r="M15" s="2">
        <f t="shared" si="6"/>
        <v>463.5</v>
      </c>
      <c r="N15" s="2">
        <f t="shared" si="6"/>
        <v>463.5</v>
      </c>
      <c r="O15" s="2">
        <v>5</v>
      </c>
      <c r="P15" s="2">
        <v>5</v>
      </c>
      <c r="Q15" s="2">
        <v>0</v>
      </c>
      <c r="R15" s="2">
        <v>168</v>
      </c>
      <c r="S15">
        <v>0</v>
      </c>
      <c r="T15">
        <v>0</v>
      </c>
    </row>
    <row r="16" spans="1:20" x14ac:dyDescent="0.25">
      <c r="A16" s="2">
        <v>15</v>
      </c>
      <c r="B16" s="2">
        <v>2190.2398650849818</v>
      </c>
      <c r="C16" s="2">
        <v>22.52819423506191</v>
      </c>
      <c r="D16" s="2">
        <v>2190.2398650849818</v>
      </c>
      <c r="E16" s="2">
        <v>52153.388634592076</v>
      </c>
      <c r="F16" s="2">
        <v>0</v>
      </c>
      <c r="G16" s="2">
        <f t="shared" si="0"/>
        <v>163.75</v>
      </c>
      <c r="H16" s="2">
        <f t="shared" ref="H16:N17" si="7">655/2</f>
        <v>327.5</v>
      </c>
      <c r="I16" s="2">
        <f t="shared" si="2"/>
        <v>32.75</v>
      </c>
      <c r="J16" s="2">
        <f t="shared" si="3"/>
        <v>32.75</v>
      </c>
      <c r="K16" s="2">
        <f t="shared" si="7"/>
        <v>327.5</v>
      </c>
      <c r="L16" s="2">
        <f t="shared" si="7"/>
        <v>327.5</v>
      </c>
      <c r="M16" s="2">
        <f t="shared" si="7"/>
        <v>327.5</v>
      </c>
      <c r="N16" s="2">
        <f t="shared" si="7"/>
        <v>327.5</v>
      </c>
      <c r="O16" s="2">
        <v>12</v>
      </c>
      <c r="P16" s="2">
        <v>14</v>
      </c>
      <c r="Q16" s="2">
        <v>0</v>
      </c>
      <c r="R16" s="2">
        <v>168</v>
      </c>
      <c r="S16">
        <v>0</v>
      </c>
      <c r="T16">
        <v>0</v>
      </c>
    </row>
    <row r="17" spans="1:20" x14ac:dyDescent="0.25">
      <c r="A17" s="2">
        <v>16</v>
      </c>
      <c r="B17" s="2">
        <v>2187.7882781198787</v>
      </c>
      <c r="C17" s="2">
        <v>24.966761730039334</v>
      </c>
      <c r="D17" s="2">
        <v>2187.7882781198787</v>
      </c>
      <c r="E17" s="2">
        <v>52159.784659661083</v>
      </c>
      <c r="F17" s="2">
        <v>0</v>
      </c>
      <c r="G17" s="2">
        <f t="shared" si="0"/>
        <v>163.75</v>
      </c>
      <c r="H17" s="2">
        <f t="shared" si="7"/>
        <v>327.5</v>
      </c>
      <c r="I17" s="2">
        <f t="shared" si="2"/>
        <v>32.75</v>
      </c>
      <c r="J17" s="2">
        <f t="shared" si="3"/>
        <v>32.75</v>
      </c>
      <c r="K17" s="2">
        <f t="shared" si="7"/>
        <v>327.5</v>
      </c>
      <c r="L17" s="2">
        <f t="shared" si="7"/>
        <v>327.5</v>
      </c>
      <c r="M17" s="2">
        <f t="shared" si="7"/>
        <v>327.5</v>
      </c>
      <c r="N17" s="2">
        <f t="shared" si="7"/>
        <v>327.5</v>
      </c>
      <c r="O17" s="2">
        <v>12</v>
      </c>
      <c r="P17" s="2">
        <v>14</v>
      </c>
      <c r="Q17" s="2">
        <v>0</v>
      </c>
      <c r="R17" s="2">
        <v>168</v>
      </c>
      <c r="S17">
        <v>0</v>
      </c>
      <c r="T17">
        <v>0</v>
      </c>
    </row>
    <row r="18" spans="1:20" x14ac:dyDescent="0.25">
      <c r="A18" s="2">
        <v>17</v>
      </c>
      <c r="B18" s="2">
        <v>4815.7842258316723</v>
      </c>
      <c r="C18" s="2">
        <v>23.845611982696457</v>
      </c>
      <c r="D18" s="2">
        <v>4815.7842258316723</v>
      </c>
      <c r="E18" s="2">
        <v>76371.577504770175</v>
      </c>
      <c r="F18" s="2">
        <v>0</v>
      </c>
      <c r="G18" s="2">
        <f t="shared" si="0"/>
        <v>227.375</v>
      </c>
      <c r="H18" s="2">
        <f t="shared" ref="H18:N19" si="8">909.5/2</f>
        <v>454.75</v>
      </c>
      <c r="I18" s="2">
        <f t="shared" si="2"/>
        <v>45.475000000000001</v>
      </c>
      <c r="J18" s="2">
        <f t="shared" si="3"/>
        <v>45.475000000000001</v>
      </c>
      <c r="K18" s="2">
        <f t="shared" si="8"/>
        <v>454.75</v>
      </c>
      <c r="L18" s="2">
        <f t="shared" si="8"/>
        <v>454.75</v>
      </c>
      <c r="M18" s="2">
        <f t="shared" si="8"/>
        <v>454.75</v>
      </c>
      <c r="N18" s="2">
        <f t="shared" si="8"/>
        <v>454.75</v>
      </c>
      <c r="O18" s="2">
        <v>12</v>
      </c>
      <c r="P18" s="2">
        <v>14</v>
      </c>
      <c r="Q18" s="2">
        <v>0</v>
      </c>
      <c r="R18" s="2">
        <v>168</v>
      </c>
      <c r="S18">
        <v>0</v>
      </c>
      <c r="T18">
        <v>0</v>
      </c>
    </row>
    <row r="19" spans="1:20" x14ac:dyDescent="0.25">
      <c r="A19" s="2">
        <v>18</v>
      </c>
      <c r="B19" s="2">
        <v>4814.7872992697776</v>
      </c>
      <c r="C19" s="2">
        <v>23.193060605759893</v>
      </c>
      <c r="D19" s="2">
        <v>4814.7872992697776</v>
      </c>
      <c r="E19" s="2">
        <v>76378.94570339394</v>
      </c>
      <c r="F19" s="2">
        <v>0</v>
      </c>
      <c r="G19" s="2">
        <f t="shared" si="0"/>
        <v>227.375</v>
      </c>
      <c r="H19" s="2">
        <f t="shared" si="8"/>
        <v>454.75</v>
      </c>
      <c r="I19" s="2">
        <f t="shared" si="2"/>
        <v>45.475000000000001</v>
      </c>
      <c r="J19" s="2">
        <f t="shared" si="3"/>
        <v>45.475000000000001</v>
      </c>
      <c r="K19" s="2">
        <f t="shared" si="8"/>
        <v>454.75</v>
      </c>
      <c r="L19" s="2">
        <f t="shared" si="8"/>
        <v>454.75</v>
      </c>
      <c r="M19" s="2">
        <f t="shared" si="8"/>
        <v>454.75</v>
      </c>
      <c r="N19" s="2">
        <f t="shared" si="8"/>
        <v>454.75</v>
      </c>
      <c r="O19" s="2">
        <v>12</v>
      </c>
      <c r="P19" s="2">
        <v>14</v>
      </c>
      <c r="Q19" s="2">
        <v>0</v>
      </c>
      <c r="R19" s="2">
        <v>168</v>
      </c>
      <c r="S19">
        <v>0</v>
      </c>
      <c r="T19">
        <v>0</v>
      </c>
    </row>
    <row r="20" spans="1:20" x14ac:dyDescent="0.25">
      <c r="A20" s="2">
        <v>19</v>
      </c>
      <c r="B20" s="2">
        <v>1591.7102896798326</v>
      </c>
      <c r="C20" s="2">
        <v>25.89326837209369</v>
      </c>
      <c r="D20" s="2">
        <v>1591.7102896798326</v>
      </c>
      <c r="E20" s="2">
        <v>14142.173934566072</v>
      </c>
      <c r="F20" s="2">
        <v>0</v>
      </c>
      <c r="G20" s="2">
        <f t="shared" si="0"/>
        <v>300</v>
      </c>
      <c r="H20" s="2">
        <f t="shared" ref="H20:N21" si="9">1200/2</f>
        <v>600</v>
      </c>
      <c r="I20" s="2">
        <f t="shared" si="2"/>
        <v>60</v>
      </c>
      <c r="J20" s="2">
        <f t="shared" si="3"/>
        <v>60</v>
      </c>
      <c r="K20" s="2">
        <f t="shared" si="9"/>
        <v>600</v>
      </c>
      <c r="L20" s="2">
        <f t="shared" si="9"/>
        <v>600</v>
      </c>
      <c r="M20" s="2">
        <f t="shared" si="9"/>
        <v>600</v>
      </c>
      <c r="N20" s="2">
        <f t="shared" si="9"/>
        <v>600</v>
      </c>
      <c r="O20" s="2">
        <v>8</v>
      </c>
      <c r="P20" s="2">
        <v>12</v>
      </c>
      <c r="Q20" s="2">
        <v>0</v>
      </c>
      <c r="R20" s="2">
        <v>168</v>
      </c>
      <c r="S20">
        <v>0</v>
      </c>
      <c r="T20">
        <v>0</v>
      </c>
    </row>
    <row r="21" spans="1:20" x14ac:dyDescent="0.25">
      <c r="A21" s="2">
        <v>20</v>
      </c>
      <c r="B21" s="2">
        <v>1586.7575745748391</v>
      </c>
      <c r="C21" s="2">
        <v>24.99230456439269</v>
      </c>
      <c r="D21" s="2">
        <v>1586.7575745748391</v>
      </c>
      <c r="E21" s="2">
        <v>14128.931147148644</v>
      </c>
      <c r="F21" s="2">
        <v>0</v>
      </c>
      <c r="G21" s="2">
        <f t="shared" si="0"/>
        <v>300</v>
      </c>
      <c r="H21" s="2">
        <f t="shared" si="9"/>
        <v>600</v>
      </c>
      <c r="I21" s="2">
        <f t="shared" si="2"/>
        <v>60</v>
      </c>
      <c r="J21" s="2">
        <f t="shared" si="3"/>
        <v>60</v>
      </c>
      <c r="K21" s="2">
        <f t="shared" si="9"/>
        <v>600</v>
      </c>
      <c r="L21" s="2">
        <f t="shared" si="9"/>
        <v>600</v>
      </c>
      <c r="M21" s="2">
        <f t="shared" si="9"/>
        <v>600</v>
      </c>
      <c r="N21" s="2">
        <f t="shared" si="9"/>
        <v>600</v>
      </c>
      <c r="O21" s="2">
        <v>8</v>
      </c>
      <c r="P21" s="2">
        <v>12</v>
      </c>
      <c r="Q21" s="2">
        <v>0</v>
      </c>
      <c r="R21" s="2">
        <v>168</v>
      </c>
      <c r="S21">
        <v>0</v>
      </c>
      <c r="T21">
        <v>0</v>
      </c>
    </row>
    <row r="22" spans="1:20" x14ac:dyDescent="0.25">
      <c r="A22" s="2">
        <v>21</v>
      </c>
      <c r="B22" s="2">
        <v>2504.7683951600675</v>
      </c>
      <c r="C22" s="2">
        <v>25.235431553221865</v>
      </c>
      <c r="D22" s="2">
        <v>2504.7683951600675</v>
      </c>
      <c r="E22" s="2">
        <v>60105.926002034175</v>
      </c>
      <c r="F22" s="2">
        <v>0</v>
      </c>
      <c r="G22" s="2">
        <f t="shared" si="0"/>
        <v>177.75</v>
      </c>
      <c r="H22" s="2">
        <f t="shared" ref="H22:N23" si="10">711/2</f>
        <v>355.5</v>
      </c>
      <c r="I22" s="2">
        <f t="shared" si="2"/>
        <v>35.550000000000004</v>
      </c>
      <c r="J22" s="2">
        <f t="shared" si="3"/>
        <v>35.550000000000004</v>
      </c>
      <c r="K22" s="2">
        <f t="shared" si="10"/>
        <v>355.5</v>
      </c>
      <c r="L22" s="2">
        <f t="shared" si="10"/>
        <v>355.5</v>
      </c>
      <c r="M22" s="2">
        <f t="shared" si="10"/>
        <v>355.5</v>
      </c>
      <c r="N22" s="2">
        <f t="shared" si="10"/>
        <v>355.5</v>
      </c>
      <c r="O22" s="2">
        <v>8</v>
      </c>
      <c r="P22" s="2">
        <v>12</v>
      </c>
      <c r="Q22" s="2">
        <v>0</v>
      </c>
      <c r="R22" s="2">
        <v>168</v>
      </c>
      <c r="S22">
        <v>0</v>
      </c>
      <c r="T22">
        <v>0</v>
      </c>
    </row>
    <row r="23" spans="1:20" x14ac:dyDescent="0.25">
      <c r="A23" s="2">
        <v>22</v>
      </c>
      <c r="B23" s="2">
        <v>2500.8094630392234</v>
      </c>
      <c r="C23" s="2">
        <v>24.599240111617462</v>
      </c>
      <c r="D23" s="2">
        <v>2500.8094630392234</v>
      </c>
      <c r="E23" s="2">
        <v>60118.740986149664</v>
      </c>
      <c r="F23" s="2">
        <v>0</v>
      </c>
      <c r="G23" s="2">
        <f t="shared" si="0"/>
        <v>177.75</v>
      </c>
      <c r="H23" s="2">
        <f t="shared" si="10"/>
        <v>355.5</v>
      </c>
      <c r="I23" s="2">
        <f t="shared" si="2"/>
        <v>35.550000000000004</v>
      </c>
      <c r="J23" s="2">
        <f t="shared" si="3"/>
        <v>35.550000000000004</v>
      </c>
      <c r="K23" s="2">
        <f t="shared" si="10"/>
        <v>355.5</v>
      </c>
      <c r="L23" s="2">
        <f t="shared" si="10"/>
        <v>355.5</v>
      </c>
      <c r="M23" s="2">
        <f t="shared" si="10"/>
        <v>355.5</v>
      </c>
      <c r="N23" s="2">
        <f t="shared" si="10"/>
        <v>355.5</v>
      </c>
      <c r="O23" s="2">
        <v>8</v>
      </c>
      <c r="P23" s="2">
        <v>12</v>
      </c>
      <c r="Q23" s="2">
        <v>0</v>
      </c>
      <c r="R23" s="2">
        <v>168</v>
      </c>
      <c r="S23">
        <v>0</v>
      </c>
      <c r="T23">
        <v>0</v>
      </c>
    </row>
    <row r="24" spans="1:20" x14ac:dyDescent="0.25">
      <c r="A24" s="2">
        <v>23</v>
      </c>
      <c r="B24" s="2">
        <v>2679.8257781880211</v>
      </c>
      <c r="C24" s="2">
        <v>29.68185470997653</v>
      </c>
      <c r="D24" s="2">
        <v>2679.8257781880211</v>
      </c>
      <c r="E24" s="2">
        <v>66678.183187320305</v>
      </c>
      <c r="F24" s="2">
        <v>0</v>
      </c>
      <c r="G24" s="2">
        <f t="shared" si="0"/>
        <v>190.8</v>
      </c>
      <c r="H24" s="2">
        <f t="shared" ref="H24:N25" si="11">763.2/2</f>
        <v>381.6</v>
      </c>
      <c r="I24" s="2">
        <f t="shared" si="2"/>
        <v>38.160000000000004</v>
      </c>
      <c r="J24" s="2">
        <f t="shared" si="3"/>
        <v>38.160000000000004</v>
      </c>
      <c r="K24" s="2">
        <f t="shared" si="11"/>
        <v>381.6</v>
      </c>
      <c r="L24" s="2">
        <f t="shared" si="11"/>
        <v>381.6</v>
      </c>
      <c r="M24" s="2">
        <f t="shared" si="11"/>
        <v>381.6</v>
      </c>
      <c r="N24" s="2">
        <f t="shared" si="11"/>
        <v>381.6</v>
      </c>
      <c r="O24" s="2">
        <v>8</v>
      </c>
      <c r="P24" s="2">
        <v>12</v>
      </c>
      <c r="Q24" s="2">
        <v>0</v>
      </c>
      <c r="R24" s="2">
        <v>168</v>
      </c>
      <c r="S24">
        <v>0</v>
      </c>
      <c r="T24">
        <v>0</v>
      </c>
    </row>
    <row r="25" spans="1:20" x14ac:dyDescent="0.25">
      <c r="A25" s="2">
        <v>24</v>
      </c>
      <c r="B25" s="2">
        <v>2675.7031880416293</v>
      </c>
      <c r="C25" s="2">
        <v>30.436608081139752</v>
      </c>
      <c r="D25" s="2">
        <v>2675.7031880416293</v>
      </c>
      <c r="E25" s="2">
        <v>66686.543467787968</v>
      </c>
      <c r="F25" s="2">
        <v>0</v>
      </c>
      <c r="G25" s="2">
        <f t="shared" si="0"/>
        <v>190.8</v>
      </c>
      <c r="H25" s="2">
        <f t="shared" si="11"/>
        <v>381.6</v>
      </c>
      <c r="I25" s="2">
        <f t="shared" si="2"/>
        <v>38.160000000000004</v>
      </c>
      <c r="J25" s="2">
        <f t="shared" si="3"/>
        <v>38.160000000000004</v>
      </c>
      <c r="K25" s="2">
        <f t="shared" si="11"/>
        <v>381.6</v>
      </c>
      <c r="L25" s="2">
        <f t="shared" si="11"/>
        <v>381.6</v>
      </c>
      <c r="M25" s="2">
        <f t="shared" si="11"/>
        <v>381.6</v>
      </c>
      <c r="N25" s="2">
        <f t="shared" si="11"/>
        <v>381.6</v>
      </c>
      <c r="O25" s="2">
        <v>8</v>
      </c>
      <c r="P25" s="2">
        <v>12</v>
      </c>
      <c r="Q25" s="2">
        <v>0</v>
      </c>
      <c r="R25" s="2">
        <v>168</v>
      </c>
      <c r="S25">
        <v>0</v>
      </c>
      <c r="T2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8" sqref="E28"/>
    </sheetView>
  </sheetViews>
  <sheetFormatPr defaultRowHeight="15" x14ac:dyDescent="0.25"/>
  <sheetData>
    <row r="1" spans="1:11" x14ac:dyDescent="0.25">
      <c r="A1" s="2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2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2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2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5">
      <c r="A5" s="2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5">
      <c r="A6" s="2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5">
      <c r="A7" s="2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5">
      <c r="A8" s="2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5">
      <c r="A9" s="2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s="2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s="2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2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5">
      <c r="A13" s="2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2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2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25">
      <c r="A16" s="2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5">
      <c r="A17" s="2">
        <v>16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5">
      <c r="A18" s="2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5">
      <c r="A19" s="2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A20" s="2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</row>
    <row r="21" spans="1:11" x14ac:dyDescent="0.25">
      <c r="A21" s="2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</row>
    <row r="22" spans="1:11" x14ac:dyDescent="0.25">
      <c r="A22" s="2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</row>
    <row r="23" spans="1:11" x14ac:dyDescent="0.25">
      <c r="A23" s="2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1" x14ac:dyDescent="0.25">
      <c r="A24" s="2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</row>
    <row r="25" spans="1:11" x14ac:dyDescent="0.25">
      <c r="A25" s="2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E1" workbookViewId="0">
      <selection activeCell="H23" sqref="H23"/>
    </sheetView>
  </sheetViews>
  <sheetFormatPr defaultRowHeight="15" x14ac:dyDescent="0.25"/>
  <cols>
    <col min="1" max="1" width="13.28515625" style="2" bestFit="1" customWidth="1"/>
    <col min="2" max="2" width="12.28515625" style="2" bestFit="1" customWidth="1"/>
    <col min="3" max="6" width="13.42578125" style="2" bestFit="1" customWidth="1"/>
    <col min="7" max="7" width="13.42578125" style="2" customWidth="1"/>
    <col min="8" max="8" width="13.42578125" style="2" bestFit="1" customWidth="1"/>
    <col min="9" max="14" width="13.42578125" style="2" customWidth="1"/>
    <col min="15" max="15" width="9.140625" style="1"/>
  </cols>
  <sheetData>
    <row r="1" spans="1:15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data_generators</vt:lpstr>
      <vt:lpstr>location_generators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Daraeepour</dc:creator>
  <cp:lastModifiedBy>Duke University</cp:lastModifiedBy>
  <dcterms:created xsi:type="dcterms:W3CDTF">2021-01-13T20:32:30Z</dcterms:created>
  <dcterms:modified xsi:type="dcterms:W3CDTF">2021-03-17T19:24:04Z</dcterms:modified>
</cp:coreProperties>
</file>