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ung\OneDrive\바탕 화면\동영상제작\아이티고 컴활1급 실기 스프레드시트\실습파일\"/>
    </mc:Choice>
  </mc:AlternateContent>
  <xr:revisionPtr revIDLastSave="0" documentId="8_{4286DFC5-4E04-477E-95B9-E41B54FFA8D6}" xr6:coauthVersionLast="47" xr6:coauthVersionMax="47" xr10:uidLastSave="{00000000-0000-0000-0000-000000000000}"/>
  <bookViews>
    <workbookView xWindow="-120" yWindow="-120" windowWidth="19440" windowHeight="11040" xr2:uid="{00000000-000D-0000-FFFF-FFFF00000000}"/>
  </bookViews>
  <sheets>
    <sheet name="정렬" sheetId="9" r:id="rId1"/>
    <sheet name="부분합" sheetId="8" r:id="rId2"/>
    <sheet name="구분" sheetId="3" r:id="rId3"/>
    <sheet name="배달일지" sheetId="6" r:id="rId4"/>
    <sheet name="분석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7" l="1"/>
  <c r="E25" i="6"/>
  <c r="E16" i="6"/>
  <c r="E9" i="6"/>
  <c r="E27" i="6" s="1"/>
  <c r="E28" i="6"/>
  <c r="D28" i="6"/>
  <c r="E26" i="6"/>
  <c r="D26" i="6"/>
  <c r="E17" i="6"/>
  <c r="D17" i="6"/>
  <c r="E10" i="6"/>
  <c r="D10" i="6"/>
  <c r="D21" i="3"/>
  <c r="D19" i="3"/>
  <c r="D11" i="3"/>
  <c r="D5" i="3"/>
  <c r="D22" i="3" s="1"/>
  <c r="G17" i="8"/>
  <c r="G13" i="8"/>
  <c r="G9" i="8"/>
  <c r="G5" i="8"/>
  <c r="G19" i="8" s="1"/>
  <c r="C18" i="8"/>
  <c r="C14" i="8"/>
  <c r="C10" i="8"/>
  <c r="C6" i="8"/>
  <c r="C20" i="8" s="1"/>
  <c r="E7" i="7"/>
  <c r="F7" i="7" s="1"/>
  <c r="E16" i="7"/>
  <c r="F16" i="7" s="1"/>
  <c r="E15" i="7"/>
  <c r="F15" i="7" s="1"/>
  <c r="F17" i="7" s="1"/>
  <c r="E11" i="7"/>
  <c r="F11" i="7" s="1"/>
  <c r="E6" i="7"/>
  <c r="F6" i="7" s="1"/>
  <c r="E14" i="7"/>
  <c r="F14" i="7" s="1"/>
  <c r="E5" i="7"/>
  <c r="F5" i="7" s="1"/>
  <c r="E10" i="7"/>
  <c r="F10" i="7" s="1"/>
  <c r="F13" i="7" s="1"/>
  <c r="E20" i="7"/>
  <c r="F20" i="7" s="1"/>
  <c r="E4" i="7"/>
  <c r="F4" i="7" s="1"/>
  <c r="E19" i="7"/>
  <c r="F19" i="7" s="1"/>
  <c r="F22" i="7" s="1"/>
  <c r="F18" i="7" l="1"/>
  <c r="F23" i="7" s="1"/>
  <c r="F8" i="7"/>
  <c r="F21" i="7"/>
  <c r="F9" i="7"/>
  <c r="F24" i="7" s="1"/>
  <c r="G5" i="7"/>
  <c r="H5" i="7" s="1"/>
  <c r="G20" i="7"/>
  <c r="H20" i="7" s="1"/>
  <c r="G6" i="7"/>
  <c r="H6" i="7" s="1"/>
  <c r="G7" i="7"/>
  <c r="H7" i="7" s="1"/>
  <c r="G10" i="7"/>
  <c r="G12" i="7" s="1"/>
  <c r="G11" i="7"/>
  <c r="H11" i="7" s="1"/>
  <c r="G19" i="7"/>
  <c r="G21" i="7" s="1"/>
  <c r="G15" i="7"/>
  <c r="H15" i="7" s="1"/>
  <c r="G4" i="7"/>
  <c r="G14" i="7"/>
  <c r="G16" i="7"/>
  <c r="H16" i="7" s="1"/>
  <c r="G17" i="7" l="1"/>
  <c r="G8" i="7"/>
  <c r="G23" i="7" s="1"/>
  <c r="H10" i="7"/>
  <c r="G13" i="7"/>
  <c r="H14" i="7"/>
  <c r="G18" i="7"/>
  <c r="H4" i="7"/>
  <c r="G9" i="7"/>
  <c r="H19" i="7"/>
  <c r="G22" i="7"/>
  <c r="G24" i="7" l="1"/>
  <c r="H8" i="7"/>
  <c r="H23" i="7"/>
  <c r="H18" i="7"/>
  <c r="H17" i="7"/>
  <c r="H22" i="7"/>
  <c r="H21" i="7"/>
  <c r="H13" i="7"/>
  <c r="H12" i="7"/>
  <c r="H9" i="7"/>
  <c r="H24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delab</author>
  </authors>
  <commentList>
    <comment ref="C1" authorId="0" shapeId="0" xr:uid="{41A06CE2-FECB-49D1-8E63-22C018FFEB89}">
      <text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
사장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부장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과장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대리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사원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정렬하세요</t>
        </r>
      </text>
    </comment>
  </commentList>
</comments>
</file>

<file path=xl/sharedStrings.xml><?xml version="1.0" encoding="utf-8"?>
<sst xmlns="http://schemas.openxmlformats.org/spreadsheetml/2006/main" count="196" uniqueCount="148">
  <si>
    <t>구분</t>
  </si>
  <si>
    <t>담당자</t>
  </si>
  <si>
    <t>관리인원</t>
  </si>
  <si>
    <t>관리비용</t>
    <phoneticPr fontId="3" type="noConversion"/>
  </si>
  <si>
    <t>1구역</t>
  </si>
  <si>
    <t>이석찬</t>
  </si>
  <si>
    <t>2구역</t>
  </si>
  <si>
    <t>김홍도</t>
  </si>
  <si>
    <t>박수동</t>
  </si>
  <si>
    <t>김막동</t>
  </si>
  <si>
    <t>3구역</t>
  </si>
  <si>
    <t>고영국</t>
  </si>
  <si>
    <t>4구역</t>
  </si>
  <si>
    <t>이시형</t>
  </si>
  <si>
    <t>김영희</t>
  </si>
  <si>
    <t>이숙자</t>
  </si>
  <si>
    <t>함용희</t>
  </si>
  <si>
    <t>신청자</t>
  </si>
  <si>
    <t>이현진</t>
  </si>
  <si>
    <t>이소정</t>
  </si>
  <si>
    <t>이현숙</t>
  </si>
  <si>
    <t>김용수</t>
  </si>
  <si>
    <t>유영태</t>
  </si>
  <si>
    <t>이지영</t>
  </si>
  <si>
    <t xml:space="preserve">1구역만  세부데이터가 보이도록 지정하시오. </t>
  </si>
  <si>
    <t>일자</t>
    <phoneticPr fontId="3" type="noConversion"/>
  </si>
  <si>
    <t>배달담당</t>
    <phoneticPr fontId="3" type="noConversion"/>
  </si>
  <si>
    <t>배달지역</t>
    <phoneticPr fontId="3" type="noConversion"/>
  </si>
  <si>
    <t>배달시간(분)</t>
  </si>
  <si>
    <t>배달량</t>
    <phoneticPr fontId="3" type="noConversion"/>
  </si>
  <si>
    <t>도부영</t>
    <phoneticPr fontId="3" type="noConversion"/>
  </si>
  <si>
    <t>산북지구</t>
    <phoneticPr fontId="3" type="noConversion"/>
  </si>
  <si>
    <t>배무현</t>
    <phoneticPr fontId="3" type="noConversion"/>
  </si>
  <si>
    <t>산서지구</t>
    <phoneticPr fontId="3" type="noConversion"/>
  </si>
  <si>
    <t>장동욱</t>
    <phoneticPr fontId="3" type="noConversion"/>
  </si>
  <si>
    <t>산동지구</t>
    <phoneticPr fontId="3" type="noConversion"/>
  </si>
  <si>
    <t>산남지구</t>
    <phoneticPr fontId="3" type="noConversion"/>
  </si>
  <si>
    <t>* 배달담당별 배달량과 배달시간(분)의 최대값을 계산한 후</t>
    <phoneticPr fontId="2" type="noConversion"/>
  </si>
  <si>
    <t>배달담당별 배달량의 합계를 계산하는 부분합을 작성하시오.</t>
    <phoneticPr fontId="2" type="noConversion"/>
  </si>
  <si>
    <t>윤곽을 지우시오.</t>
    <phoneticPr fontId="2" type="noConversion"/>
  </si>
  <si>
    <t>급여 분석 현황</t>
    <phoneticPr fontId="3" type="noConversion"/>
  </si>
  <si>
    <t>사원번호</t>
    <phoneticPr fontId="3" type="noConversion"/>
  </si>
  <si>
    <t>성명</t>
    <phoneticPr fontId="3" type="noConversion"/>
  </si>
  <si>
    <t>직위</t>
    <phoneticPr fontId="3" type="noConversion"/>
  </si>
  <si>
    <t>기본급</t>
    <phoneticPr fontId="3" type="noConversion"/>
  </si>
  <si>
    <t>상여금</t>
    <phoneticPr fontId="3" type="noConversion"/>
  </si>
  <si>
    <t>급여계</t>
    <phoneticPr fontId="3" type="noConversion"/>
  </si>
  <si>
    <t>공제계</t>
    <phoneticPr fontId="3" type="noConversion"/>
  </si>
  <si>
    <t>실수령액</t>
    <phoneticPr fontId="3" type="noConversion"/>
  </si>
  <si>
    <t>차진수</t>
    <phoneticPr fontId="3" type="noConversion"/>
  </si>
  <si>
    <t>과장</t>
    <phoneticPr fontId="3" type="noConversion"/>
  </si>
  <si>
    <t>마시리</t>
    <phoneticPr fontId="3" type="noConversion"/>
  </si>
  <si>
    <t>사원</t>
    <phoneticPr fontId="3" type="noConversion"/>
  </si>
  <si>
    <t>하수진</t>
    <phoneticPr fontId="3" type="noConversion"/>
  </si>
  <si>
    <t>과장</t>
    <phoneticPr fontId="3" type="noConversion"/>
  </si>
  <si>
    <t>오현명</t>
    <phoneticPr fontId="3" type="noConversion"/>
  </si>
  <si>
    <t>부장</t>
    <phoneticPr fontId="3" type="noConversion"/>
  </si>
  <si>
    <t>백지경</t>
    <phoneticPr fontId="3" type="noConversion"/>
  </si>
  <si>
    <t>사원</t>
    <phoneticPr fontId="3" type="noConversion"/>
  </si>
  <si>
    <t>정형수</t>
    <phoneticPr fontId="3" type="noConversion"/>
  </si>
  <si>
    <t>대리</t>
    <phoneticPr fontId="3" type="noConversion"/>
  </si>
  <si>
    <t>유현인</t>
    <phoneticPr fontId="3" type="noConversion"/>
  </si>
  <si>
    <t>사원</t>
    <phoneticPr fontId="3" type="noConversion"/>
  </si>
  <si>
    <t>이지형</t>
    <phoneticPr fontId="3" type="noConversion"/>
  </si>
  <si>
    <t>부장</t>
    <phoneticPr fontId="3" type="noConversion"/>
  </si>
  <si>
    <t>나진의</t>
    <phoneticPr fontId="3" type="noConversion"/>
  </si>
  <si>
    <t>대리</t>
    <phoneticPr fontId="3" type="noConversion"/>
  </si>
  <si>
    <t>진인진</t>
    <phoneticPr fontId="3" type="noConversion"/>
  </si>
  <si>
    <t>대리</t>
    <phoneticPr fontId="3" type="noConversion"/>
  </si>
  <si>
    <t>피현정</t>
    <phoneticPr fontId="3" type="noConversion"/>
  </si>
  <si>
    <t>사원</t>
    <phoneticPr fontId="3" type="noConversion"/>
  </si>
  <si>
    <t>* 직위별 급여계, 공제계, 실수령액의 합계와 평균을 계산하는</t>
    <phoneticPr fontId="2" type="noConversion"/>
  </si>
  <si>
    <t>부분합을 작성하시오.</t>
    <phoneticPr fontId="2" type="noConversion"/>
  </si>
  <si>
    <t>정렬기준은 직위를 기준으로 내림차순 정렬하시오.</t>
    <phoneticPr fontId="2" type="noConversion"/>
  </si>
  <si>
    <t>배 달 일 지</t>
    <phoneticPr fontId="3" type="noConversion"/>
  </si>
  <si>
    <t>코드</t>
    <phoneticPr fontId="10" type="noConversion"/>
  </si>
  <si>
    <t>매입일자</t>
    <phoneticPr fontId="10" type="noConversion"/>
  </si>
  <si>
    <t>제품</t>
  </si>
  <si>
    <t>제품종류</t>
  </si>
  <si>
    <t>소비자가</t>
    <phoneticPr fontId="10" type="noConversion"/>
  </si>
  <si>
    <t>회원가</t>
    <phoneticPr fontId="2" type="noConversion"/>
  </si>
  <si>
    <t>판매수량</t>
    <phoneticPr fontId="10" type="noConversion"/>
  </si>
  <si>
    <t>S137-CT</t>
    <phoneticPr fontId="10" type="noConversion"/>
  </si>
  <si>
    <t>스파이더맨</t>
    <phoneticPr fontId="10" type="noConversion"/>
  </si>
  <si>
    <t>장화</t>
    <phoneticPr fontId="10" type="noConversion"/>
  </si>
  <si>
    <t>R106-DG</t>
    <phoneticPr fontId="10" type="noConversion"/>
  </si>
  <si>
    <t>해피슈가</t>
    <phoneticPr fontId="10" type="noConversion"/>
  </si>
  <si>
    <t>우비세트</t>
    <phoneticPr fontId="10" type="noConversion"/>
  </si>
  <si>
    <t>F119-DR</t>
    <phoneticPr fontId="10" type="noConversion"/>
  </si>
  <si>
    <t>카2</t>
    <phoneticPr fontId="10" type="noConversion"/>
  </si>
  <si>
    <t>우산</t>
    <phoneticPr fontId="10" type="noConversion"/>
  </si>
  <si>
    <t>K111-DR</t>
    <phoneticPr fontId="10" type="noConversion"/>
  </si>
  <si>
    <t>헬로키티</t>
    <phoneticPr fontId="10" type="noConversion"/>
  </si>
  <si>
    <t>C127-AT</t>
    <phoneticPr fontId="10" type="noConversion"/>
  </si>
  <si>
    <t>겨울왕국</t>
    <phoneticPr fontId="10" type="noConversion"/>
  </si>
  <si>
    <t>우비</t>
    <phoneticPr fontId="10" type="noConversion"/>
  </si>
  <si>
    <t>L422-AP</t>
    <phoneticPr fontId="10" type="noConversion"/>
  </si>
  <si>
    <t>폴리세트</t>
    <phoneticPr fontId="10" type="noConversion"/>
  </si>
  <si>
    <t>C204-DG</t>
    <phoneticPr fontId="10" type="noConversion"/>
  </si>
  <si>
    <t>또봇</t>
    <phoneticPr fontId="10" type="noConversion"/>
  </si>
  <si>
    <t>C124-AP</t>
    <phoneticPr fontId="10" type="noConversion"/>
  </si>
  <si>
    <t>뽀로로</t>
    <phoneticPr fontId="10" type="noConversion"/>
  </si>
  <si>
    <t>이름</t>
  </si>
  <si>
    <t>직위</t>
    <phoneticPr fontId="2" type="noConversion"/>
  </si>
  <si>
    <t>정성빈</t>
  </si>
  <si>
    <t>사원</t>
    <phoneticPr fontId="2" type="noConversion"/>
  </si>
  <si>
    <t>권주언</t>
  </si>
  <si>
    <t>부장</t>
    <phoneticPr fontId="2" type="noConversion"/>
  </si>
  <si>
    <t>박홍진</t>
  </si>
  <si>
    <t>사장</t>
    <phoneticPr fontId="2" type="noConversion"/>
  </si>
  <si>
    <t>이은희</t>
  </si>
  <si>
    <t>과장</t>
    <phoneticPr fontId="2" type="noConversion"/>
  </si>
  <si>
    <t>박진슬</t>
  </si>
  <si>
    <t>대리</t>
    <phoneticPr fontId="2" type="noConversion"/>
  </si>
  <si>
    <t>최진주</t>
  </si>
  <si>
    <t>김봉준</t>
  </si>
  <si>
    <r>
      <t>•</t>
    </r>
    <r>
      <rPr>
        <sz val="11"/>
        <color rgb="FF000000"/>
        <rFont val="HY울릉도M"/>
        <family val="1"/>
        <charset val="129"/>
      </rPr>
      <t xml:space="preserve">구분별로 그룹화한 후 관리비용의 최대값을 구하고 </t>
    </r>
    <phoneticPr fontId="2" type="noConversion"/>
  </si>
  <si>
    <t>우비 개수</t>
  </si>
  <si>
    <t>우비세트 개수</t>
  </si>
  <si>
    <t>우산 개수</t>
  </si>
  <si>
    <t>장화 개수</t>
  </si>
  <si>
    <t>전체 개수</t>
  </si>
  <si>
    <t>우비 평균</t>
  </si>
  <si>
    <t>우비세트 평균</t>
  </si>
  <si>
    <t>우산 평균</t>
  </si>
  <si>
    <t>장화 평균</t>
  </si>
  <si>
    <t>전체 평균</t>
  </si>
  <si>
    <t>1구역 최대</t>
  </si>
  <si>
    <t>2구역 최대</t>
  </si>
  <si>
    <t>3구역 최대</t>
  </si>
  <si>
    <t>4구역 최대</t>
  </si>
  <si>
    <t>전체 최대값</t>
  </si>
  <si>
    <t>도부영 최대</t>
  </si>
  <si>
    <t>배무현 최대</t>
  </si>
  <si>
    <t>장동욱 최대</t>
  </si>
  <si>
    <t>도부영 요약</t>
  </si>
  <si>
    <t>배무현 요약</t>
  </si>
  <si>
    <t>장동욱 요약</t>
  </si>
  <si>
    <t>총합계</t>
  </si>
  <si>
    <t>사원 평균</t>
  </si>
  <si>
    <t>부장 평균</t>
  </si>
  <si>
    <t>대리 평균</t>
  </si>
  <si>
    <t>과장 평균</t>
  </si>
  <si>
    <t>ㅇㅇ합계을ㅇㅇ 합계로 바꾸시오.</t>
  </si>
  <si>
    <t>사원 합계</t>
  </si>
  <si>
    <t>부장 합계</t>
  </si>
  <si>
    <t>대리 합계</t>
  </si>
  <si>
    <t>과장 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</si>
</sst>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General&quot;개&quot;"/>
    <numFmt numFmtId="177" formatCode="m&quot;월&quot;\ d&quot;일&quot;;@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0000"/>
      <name val="HY울릉도M"/>
      <family val="1"/>
      <charset val="129"/>
    </font>
    <font>
      <b/>
      <sz val="14"/>
      <name val="돋움"/>
      <family val="3"/>
      <charset val="129"/>
    </font>
    <font>
      <b/>
      <sz val="14"/>
      <color theme="0"/>
      <name val="맑은 고딕"/>
      <family val="3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4" fillId="0" borderId="0" xfId="0" applyFont="1" applyAlignment="1">
      <alignment horizontal="left" vertical="center" indent="2" readingOrder="1"/>
    </xf>
    <xf numFmtId="0" fontId="6" fillId="0" borderId="0" xfId="0" applyFont="1" applyAlignment="1">
      <alignment horizontal="left" vertical="center" indent="2" readingOrder="1"/>
    </xf>
    <xf numFmtId="0" fontId="0" fillId="0" borderId="4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4" xfId="0" applyNumberFormat="1" applyBorder="1" applyAlignment="1"/>
    <xf numFmtId="41" fontId="1" fillId="0" borderId="4" xfId="1" applyBorder="1" applyAlignment="1"/>
    <xf numFmtId="0" fontId="0" fillId="0" borderId="9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2" borderId="4" xfId="0" applyFill="1" applyBorder="1" applyAlignment="1"/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9" fillId="4" borderId="14" xfId="0" applyNumberFormat="1" applyFont="1" applyFill="1" applyBorder="1" applyAlignment="1">
      <alignment horizontal="center" vertical="center"/>
    </xf>
    <xf numFmtId="0" fontId="9" fillId="4" borderId="15" xfId="0" applyNumberFormat="1" applyFont="1" applyFill="1" applyBorder="1" applyAlignment="1">
      <alignment horizontal="center" vertical="center"/>
    </xf>
    <xf numFmtId="0" fontId="9" fillId="4" borderId="15" xfId="0" applyNumberFormat="1" applyFont="1" applyFill="1" applyBorder="1" applyAlignment="1">
      <alignment horizontal="center" vertical="center" wrapText="1"/>
    </xf>
    <xf numFmtId="0" fontId="9" fillId="4" borderId="16" xfId="0" applyNumberFormat="1" applyFont="1" applyFill="1" applyBorder="1" applyAlignment="1">
      <alignment horizontal="center" vertical="center" wrapText="1"/>
    </xf>
    <xf numFmtId="0" fontId="9" fillId="0" borderId="17" xfId="0" applyNumberFormat="1" applyFont="1" applyBorder="1" applyAlignment="1">
      <alignment horizontal="center" vertical="center"/>
    </xf>
    <xf numFmtId="14" fontId="9" fillId="0" borderId="18" xfId="0" applyNumberFormat="1" applyFont="1" applyBorder="1" applyAlignment="1">
      <alignment horizontal="center" vertical="center"/>
    </xf>
    <xf numFmtId="0" fontId="9" fillId="0" borderId="18" xfId="0" applyNumberFormat="1" applyFont="1" applyBorder="1" applyAlignment="1">
      <alignment horizontal="center" vertical="center"/>
    </xf>
    <xf numFmtId="0" fontId="9" fillId="0" borderId="18" xfId="2" applyNumberFormat="1" applyFont="1" applyBorder="1" applyAlignment="1">
      <alignment horizontal="center" vertical="center"/>
    </xf>
    <xf numFmtId="41" fontId="9" fillId="0" borderId="18" xfId="1" applyFont="1" applyBorder="1" applyAlignment="1">
      <alignment horizontal="right" vertical="center"/>
    </xf>
    <xf numFmtId="176" fontId="9" fillId="0" borderId="19" xfId="1" applyNumberFormat="1" applyFont="1" applyBorder="1" applyAlignment="1">
      <alignment horizontal="right" vertical="center"/>
    </xf>
    <xf numFmtId="0" fontId="9" fillId="0" borderId="20" xfId="0" applyNumberFormat="1" applyFont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/>
    </xf>
    <xf numFmtId="0" fontId="9" fillId="0" borderId="4" xfId="2" applyNumberFormat="1" applyFont="1" applyBorder="1" applyAlignment="1">
      <alignment horizontal="center" vertical="center"/>
    </xf>
    <xf numFmtId="41" fontId="9" fillId="0" borderId="4" xfId="1" applyFont="1" applyBorder="1" applyAlignment="1">
      <alignment horizontal="right" vertical="center"/>
    </xf>
    <xf numFmtId="176" fontId="9" fillId="0" borderId="21" xfId="1" applyNumberFormat="1" applyFont="1" applyBorder="1" applyAlignment="1">
      <alignment horizontal="right" vertical="center"/>
    </xf>
    <xf numFmtId="177" fontId="0" fillId="0" borderId="2" xfId="0" applyNumberFormat="1" applyBorder="1" applyAlignment="1">
      <alignment horizontal="center"/>
    </xf>
    <xf numFmtId="177" fontId="0" fillId="0" borderId="12" xfId="0" applyNumberFormat="1" applyBorder="1" applyAlignment="1">
      <alignment horizontal="center"/>
    </xf>
    <xf numFmtId="0" fontId="0" fillId="5" borderId="0" xfId="0" applyFill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5" fillId="0" borderId="0" xfId="0" applyFont="1" applyAlignment="1">
      <alignment horizontal="center" vertical="center" wrapText="1" readingOrder="1"/>
    </xf>
    <xf numFmtId="0" fontId="8" fillId="3" borderId="0" xfId="0" applyFont="1" applyFill="1" applyAlignment="1">
      <alignment horizontal="center"/>
    </xf>
    <xf numFmtId="0" fontId="7" fillId="0" borderId="8" xfId="0" applyFont="1" applyBorder="1" applyAlignment="1">
      <alignment horizontal="center"/>
    </xf>
    <xf numFmtId="0" fontId="16" fillId="0" borderId="4" xfId="2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14" fontId="9" fillId="0" borderId="0" xfId="0" applyNumberFormat="1" applyFont="1" applyBorder="1" applyAlignment="1">
      <alignment horizontal="center" vertical="center"/>
    </xf>
    <xf numFmtId="41" fontId="9" fillId="0" borderId="0" xfId="1" applyFont="1" applyBorder="1" applyAlignment="1">
      <alignment horizontal="right" vertical="center"/>
    </xf>
    <xf numFmtId="176" fontId="9" fillId="0" borderId="0" xfId="1" applyNumberFormat="1" applyFont="1" applyBorder="1" applyAlignment="1">
      <alignment horizontal="right" vertical="center"/>
    </xf>
    <xf numFmtId="0" fontId="16" fillId="0" borderId="0" xfId="2" applyNumberFormat="1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Border="1" applyAlignment="1">
      <alignment horizontal="center"/>
    </xf>
    <xf numFmtId="177" fontId="0" fillId="0" borderId="0" xfId="0" applyNumberFormat="1" applyBorder="1" applyAlignment="1">
      <alignment horizontal="center"/>
    </xf>
    <xf numFmtId="3" fontId="15" fillId="0" borderId="4" xfId="0" applyNumberFormat="1" applyFont="1" applyBorder="1" applyAlignment="1">
      <alignment horizontal="center"/>
    </xf>
    <xf numFmtId="3" fontId="0" fillId="0" borderId="0" xfId="0" applyNumberFormat="1" applyBorder="1" applyAlignment="1"/>
    <xf numFmtId="41" fontId="1" fillId="0" borderId="0" xfId="1" applyBorder="1" applyAlignment="1"/>
    <xf numFmtId="3" fontId="15" fillId="0" borderId="0" xfId="0" applyNumberFormat="1" applyFont="1" applyBorder="1" applyAlignment="1">
      <alignment horizontal="center"/>
    </xf>
  </cellXfs>
  <cellStyles count="3">
    <cellStyle name="백분율" xfId="2" builtinId="5"/>
    <cellStyle name="쉼표 [0]" xfId="1" builtinId="6"/>
    <cellStyle name="표준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</xdr:row>
      <xdr:rowOff>19050</xdr:rowOff>
    </xdr:from>
    <xdr:to>
      <xdr:col>10</xdr:col>
      <xdr:colOff>9525</xdr:colOff>
      <xdr:row>15</xdr:row>
      <xdr:rowOff>85725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C7098C6-6DA5-450E-8AC7-A9FE408CB29A}"/>
            </a:ext>
          </a:extLst>
        </xdr:cNvPr>
        <xdr:cNvSpPr/>
      </xdr:nvSpPr>
      <xdr:spPr>
        <a:xfrm>
          <a:off x="5857875" y="238125"/>
          <a:ext cx="3686175" cy="2019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제품종류 오름차순</a:t>
          </a:r>
          <a:r>
            <a:rPr lang="en-US" altLang="ko-KR" sz="1100"/>
            <a:t>,</a:t>
          </a:r>
        </a:p>
        <a:p>
          <a:pPr algn="l"/>
          <a:r>
            <a:rPr lang="ko-KR" altLang="en-US" sz="1100"/>
            <a:t>제품종류가 같으면 제품 필드를 기준으로 오름차순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r>
            <a:rPr lang="ko-KR" altLang="en-US" sz="1100"/>
            <a:t>부분합</a:t>
          </a:r>
        </a:p>
        <a:p>
          <a:pPr algn="l"/>
          <a:r>
            <a:rPr lang="ko-KR" altLang="en-US" sz="1100"/>
            <a:t>제품종류별로 제품의 개수와 판매수량의 평균을 구하는 부분합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00068-C14A-42E5-89A0-EC345B7CC953}">
  <dimension ref="A1:C9"/>
  <sheetViews>
    <sheetView tabSelected="1" zoomScale="110" zoomScaleNormal="110" workbookViewId="0">
      <selection activeCell="D7" sqref="D7"/>
    </sheetView>
  </sheetViews>
  <sheetFormatPr defaultRowHeight="16.5"/>
  <sheetData>
    <row r="1" spans="1:3"/>
    <row r="2" spans="1:3">
      <c r="A2" t="s">
        <v>102</v>
      </c>
      <c r="B2" t="s">
        <v>103</v>
      </c>
    </row>
    <row r="3" spans="1:3">
      <c r="A3" s="40" t="s">
        <v>108</v>
      </c>
      <c r="B3" t="s">
        <v>109</v>
      </c>
    </row>
    <row r="4" spans="1:3">
      <c r="A4" s="40" t="s">
        <v>112</v>
      </c>
      <c r="B4" t="s">
        <v>113</v>
      </c>
    </row>
    <row r="5" spans="1:3">
      <c r="A5" s="41" t="s">
        <v>106</v>
      </c>
      <c r="B5" t="s">
        <v>107</v>
      </c>
    </row>
    <row r="6" spans="1:3">
      <c r="A6" s="42" t="s">
        <v>110</v>
      </c>
      <c r="B6" t="s">
        <v>111</v>
      </c>
    </row>
    <row r="7" spans="1:3">
      <c r="A7" s="42" t="s">
        <v>114</v>
      </c>
      <c r="B7" t="s">
        <v>105</v>
      </c>
    </row>
    <row r="8" spans="1:3">
      <c r="A8" t="s">
        <v>104</v>
      </c>
      <c r="B8" t="s">
        <v>105</v>
      </c>
    </row>
    <row r="9" spans="1:3">
      <c r="A9" t="s">
        <v>115</v>
      </c>
      <c r="B9" t="s">
        <v>105</v>
      </c>
    </row>
  </sheetData>
  <sortState xmlns:xlrd2="http://schemas.microsoft.com/office/spreadsheetml/2017/richdata2" ref="A3:B9">
    <sortCondition sortBy="cellColor" ref="A3:A9" dxfId="0"/>
  </sortState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5E6FF-8BFB-4BFA-9E84-AB2C7165FC80}">
  <dimension ref="A1:G20"/>
  <sheetViews>
    <sheetView workbookViewId="0">
      <selection activeCell="E6" sqref="E6"/>
    </sheetView>
  </sheetViews>
  <sheetFormatPr defaultRowHeight="16.5" outlineLevelRow="3"/>
  <cols>
    <col min="1" max="1" width="10" customWidth="1"/>
    <col min="2" max="2" width="13.75" customWidth="1"/>
    <col min="3" max="3" width="11.375" customWidth="1"/>
    <col min="4" max="4" width="15" bestFit="1" customWidth="1"/>
    <col min="5" max="5" width="10" customWidth="1"/>
    <col min="6" max="6" width="11.375" customWidth="1"/>
    <col min="9" max="9" width="19.875" customWidth="1"/>
    <col min="10" max="10" width="21.75" customWidth="1"/>
  </cols>
  <sheetData>
    <row r="1" spans="1:7" ht="17.25" thickBot="1"/>
    <row r="2" spans="1:7" ht="17.25" thickBot="1">
      <c r="A2" s="22" t="s">
        <v>75</v>
      </c>
      <c r="B2" s="23" t="s">
        <v>76</v>
      </c>
      <c r="C2" s="23" t="s">
        <v>77</v>
      </c>
      <c r="D2" s="24" t="s">
        <v>78</v>
      </c>
      <c r="E2" s="24" t="s">
        <v>79</v>
      </c>
      <c r="F2" s="24" t="s">
        <v>80</v>
      </c>
      <c r="G2" s="25" t="s">
        <v>81</v>
      </c>
    </row>
    <row r="3" spans="1:7" ht="19.5" customHeight="1" outlineLevel="3">
      <c r="A3" s="26" t="s">
        <v>93</v>
      </c>
      <c r="B3" s="27">
        <v>42757</v>
      </c>
      <c r="C3" s="28" t="s">
        <v>94</v>
      </c>
      <c r="D3" s="29" t="s">
        <v>95</v>
      </c>
      <c r="E3" s="30">
        <v>24500</v>
      </c>
      <c r="F3" s="30">
        <v>20000</v>
      </c>
      <c r="G3" s="31">
        <v>415</v>
      </c>
    </row>
    <row r="4" spans="1:7" ht="19.5" customHeight="1" outlineLevel="3">
      <c r="A4" s="32" t="s">
        <v>100</v>
      </c>
      <c r="B4" s="33">
        <v>42782</v>
      </c>
      <c r="C4" s="34" t="s">
        <v>101</v>
      </c>
      <c r="D4" s="35" t="s">
        <v>95</v>
      </c>
      <c r="E4" s="36">
        <v>28700</v>
      </c>
      <c r="F4" s="36">
        <v>26500</v>
      </c>
      <c r="G4" s="37">
        <v>45</v>
      </c>
    </row>
    <row r="5" spans="1:7" ht="19.5" customHeight="1" outlineLevel="2">
      <c r="A5" s="32"/>
      <c r="B5" s="33"/>
      <c r="C5" s="34"/>
      <c r="D5" s="46" t="s">
        <v>122</v>
      </c>
      <c r="E5" s="36"/>
      <c r="F5" s="36"/>
      <c r="G5" s="37">
        <f>SUBTOTAL(1,G3:G4)</f>
        <v>230</v>
      </c>
    </row>
    <row r="6" spans="1:7" ht="19.5" customHeight="1" outlineLevel="1">
      <c r="A6" s="32"/>
      <c r="B6" s="33"/>
      <c r="C6" s="34">
        <f>SUBTOTAL(3,C3:C4)</f>
        <v>2</v>
      </c>
      <c r="D6" s="46" t="s">
        <v>117</v>
      </c>
      <c r="E6" s="36"/>
      <c r="F6" s="36"/>
      <c r="G6" s="37"/>
    </row>
    <row r="7" spans="1:7" ht="19.5" customHeight="1" outlineLevel="3">
      <c r="A7" s="32" t="s">
        <v>96</v>
      </c>
      <c r="B7" s="33">
        <v>42782</v>
      </c>
      <c r="C7" s="34" t="s">
        <v>97</v>
      </c>
      <c r="D7" s="35" t="s">
        <v>87</v>
      </c>
      <c r="E7" s="36">
        <v>21700</v>
      </c>
      <c r="F7" s="36">
        <v>18600</v>
      </c>
      <c r="G7" s="37">
        <v>201</v>
      </c>
    </row>
    <row r="8" spans="1:7" ht="19.5" customHeight="1" outlineLevel="3">
      <c r="A8" s="32" t="s">
        <v>85</v>
      </c>
      <c r="B8" s="33">
        <v>42814</v>
      </c>
      <c r="C8" s="34" t="s">
        <v>86</v>
      </c>
      <c r="D8" s="35" t="s">
        <v>87</v>
      </c>
      <c r="E8" s="36">
        <v>59000</v>
      </c>
      <c r="F8" s="36">
        <v>52000</v>
      </c>
      <c r="G8" s="37">
        <v>84</v>
      </c>
    </row>
    <row r="9" spans="1:7" ht="19.5" customHeight="1" outlineLevel="2">
      <c r="A9" s="32"/>
      <c r="B9" s="33"/>
      <c r="C9" s="34"/>
      <c r="D9" s="46" t="s">
        <v>123</v>
      </c>
      <c r="E9" s="36"/>
      <c r="F9" s="36"/>
      <c r="G9" s="37">
        <f>SUBTOTAL(1,G7:G8)</f>
        <v>142.5</v>
      </c>
    </row>
    <row r="10" spans="1:7" ht="19.5" customHeight="1" outlineLevel="1">
      <c r="A10" s="32"/>
      <c r="B10" s="33"/>
      <c r="C10" s="34">
        <f>SUBTOTAL(3,C7:C8)</f>
        <v>2</v>
      </c>
      <c r="D10" s="46" t="s">
        <v>118</v>
      </c>
      <c r="E10" s="36"/>
      <c r="F10" s="36"/>
      <c r="G10" s="37"/>
    </row>
    <row r="11" spans="1:7" ht="19.5" customHeight="1" outlineLevel="3">
      <c r="A11" s="32" t="s">
        <v>98</v>
      </c>
      <c r="B11" s="33">
        <v>42815</v>
      </c>
      <c r="C11" s="34" t="s">
        <v>99</v>
      </c>
      <c r="D11" s="35" t="s">
        <v>90</v>
      </c>
      <c r="E11" s="36">
        <v>13000</v>
      </c>
      <c r="F11" s="36">
        <v>11000</v>
      </c>
      <c r="G11" s="37">
        <v>97</v>
      </c>
    </row>
    <row r="12" spans="1:7" ht="19.5" customHeight="1" outlineLevel="3">
      <c r="A12" s="32" t="s">
        <v>88</v>
      </c>
      <c r="B12" s="33">
        <v>42778</v>
      </c>
      <c r="C12" s="34" t="s">
        <v>89</v>
      </c>
      <c r="D12" s="35" t="s">
        <v>90</v>
      </c>
      <c r="E12" s="36">
        <v>18000</v>
      </c>
      <c r="F12" s="36">
        <v>13500</v>
      </c>
      <c r="G12" s="37">
        <v>305</v>
      </c>
    </row>
    <row r="13" spans="1:7" ht="19.5" customHeight="1" outlineLevel="2">
      <c r="A13" s="32"/>
      <c r="B13" s="33"/>
      <c r="C13" s="34"/>
      <c r="D13" s="46" t="s">
        <v>124</v>
      </c>
      <c r="E13" s="36"/>
      <c r="F13" s="36"/>
      <c r="G13" s="37">
        <f>SUBTOTAL(1,G11:G12)</f>
        <v>201</v>
      </c>
    </row>
    <row r="14" spans="1:7" ht="19.5" customHeight="1" outlineLevel="1">
      <c r="A14" s="32"/>
      <c r="B14" s="33"/>
      <c r="C14" s="34">
        <f>SUBTOTAL(3,C11:C12)</f>
        <v>2</v>
      </c>
      <c r="D14" s="46" t="s">
        <v>119</v>
      </c>
      <c r="E14" s="36"/>
      <c r="F14" s="36"/>
      <c r="G14" s="37"/>
    </row>
    <row r="15" spans="1:7" ht="19.5" customHeight="1" outlineLevel="3">
      <c r="A15" s="32" t="s">
        <v>82</v>
      </c>
      <c r="B15" s="33">
        <v>42776</v>
      </c>
      <c r="C15" s="34" t="s">
        <v>83</v>
      </c>
      <c r="D15" s="35" t="s">
        <v>84</v>
      </c>
      <c r="E15" s="36">
        <v>39000</v>
      </c>
      <c r="F15" s="36">
        <v>34500</v>
      </c>
      <c r="G15" s="37">
        <v>397.99999999999994</v>
      </c>
    </row>
    <row r="16" spans="1:7" ht="19.5" customHeight="1" outlineLevel="3">
      <c r="A16" s="32" t="s">
        <v>91</v>
      </c>
      <c r="B16" s="33">
        <v>42774</v>
      </c>
      <c r="C16" s="34" t="s">
        <v>92</v>
      </c>
      <c r="D16" s="35" t="s">
        <v>84</v>
      </c>
      <c r="E16" s="36">
        <v>24000</v>
      </c>
      <c r="F16" s="36">
        <v>20000</v>
      </c>
      <c r="G16" s="37">
        <v>215</v>
      </c>
    </row>
    <row r="17" spans="1:7" ht="19.5" customHeight="1" outlineLevel="2">
      <c r="A17" s="47"/>
      <c r="B17" s="48"/>
      <c r="C17" s="47"/>
      <c r="D17" s="51" t="s">
        <v>125</v>
      </c>
      <c r="E17" s="49"/>
      <c r="F17" s="49"/>
      <c r="G17" s="50">
        <f>SUBTOTAL(1,G15:G16)</f>
        <v>306.5</v>
      </c>
    </row>
    <row r="18" spans="1:7" ht="19.5" customHeight="1" outlineLevel="1">
      <c r="A18" s="47"/>
      <c r="B18" s="48"/>
      <c r="C18" s="47">
        <f>SUBTOTAL(3,C15:C16)</f>
        <v>2</v>
      </c>
      <c r="D18" s="51" t="s">
        <v>120</v>
      </c>
      <c r="E18" s="49"/>
      <c r="F18" s="49"/>
      <c r="G18" s="50"/>
    </row>
    <row r="19" spans="1:7" ht="19.5" customHeight="1">
      <c r="A19" s="47"/>
      <c r="B19" s="48"/>
      <c r="C19" s="47"/>
      <c r="D19" s="51" t="s">
        <v>126</v>
      </c>
      <c r="E19" s="49"/>
      <c r="F19" s="49"/>
      <c r="G19" s="50">
        <f>SUBTOTAL(1,G3:G16)</f>
        <v>220</v>
      </c>
    </row>
    <row r="20" spans="1:7" ht="19.5" customHeight="1">
      <c r="A20" s="47"/>
      <c r="B20" s="48"/>
      <c r="C20" s="47">
        <f>SUBTOTAL(3,C3:C16)</f>
        <v>8</v>
      </c>
      <c r="D20" s="51" t="s">
        <v>121</v>
      </c>
      <c r="E20" s="49"/>
      <c r="F20" s="49"/>
      <c r="G20" s="50"/>
    </row>
  </sheetData>
  <sortState xmlns:xlrd2="http://schemas.microsoft.com/office/spreadsheetml/2017/richdata2" ref="A3:G16">
    <sortCondition ref="D3:D16"/>
    <sortCondition ref="C3:C16"/>
  </sortState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workbookViewId="0">
      <selection activeCell="B6" sqref="B6"/>
    </sheetView>
  </sheetViews>
  <sheetFormatPr defaultRowHeight="16.5" outlineLevelRow="2"/>
  <cols>
    <col min="5" max="5" width="2.375" customWidth="1"/>
  </cols>
  <sheetData>
    <row r="1" spans="1:6" ht="18" thickTop="1" thickBot="1">
      <c r="A1" s="4" t="s">
        <v>0</v>
      </c>
      <c r="B1" s="4" t="s">
        <v>1</v>
      </c>
      <c r="C1" s="4" t="s">
        <v>2</v>
      </c>
      <c r="D1" s="4" t="s">
        <v>3</v>
      </c>
    </row>
    <row r="2" spans="1:6" outlineLevel="2">
      <c r="A2" s="5" t="s">
        <v>4</v>
      </c>
      <c r="B2" s="5" t="s">
        <v>5</v>
      </c>
      <c r="C2" s="5">
        <v>120</v>
      </c>
      <c r="D2" s="5">
        <v>930000</v>
      </c>
    </row>
    <row r="3" spans="1:6" outlineLevel="2">
      <c r="A3" s="5" t="s">
        <v>4</v>
      </c>
      <c r="B3" s="5" t="s">
        <v>9</v>
      </c>
      <c r="C3" s="5">
        <v>78</v>
      </c>
      <c r="D3" s="5">
        <v>600000</v>
      </c>
      <c r="F3" s="7" t="s">
        <v>116</v>
      </c>
    </row>
    <row r="4" spans="1:6" outlineLevel="2">
      <c r="A4" s="5" t="s">
        <v>4</v>
      </c>
      <c r="B4" s="5" t="s">
        <v>15</v>
      </c>
      <c r="C4" s="5">
        <v>98</v>
      </c>
      <c r="D4" s="5">
        <v>560000</v>
      </c>
      <c r="F4" s="8" t="s">
        <v>24</v>
      </c>
    </row>
    <row r="5" spans="1:6" outlineLevel="1">
      <c r="A5" s="52" t="s">
        <v>127</v>
      </c>
      <c r="B5" s="5"/>
      <c r="C5" s="5"/>
      <c r="D5" s="5">
        <f>SUBTOTAL(4,D2:D4)</f>
        <v>930000</v>
      </c>
      <c r="F5" s="8"/>
    </row>
    <row r="6" spans="1:6" hidden="1" outlineLevel="2">
      <c r="A6" s="5" t="s">
        <v>6</v>
      </c>
      <c r="B6" s="5" t="s">
        <v>7</v>
      </c>
      <c r="C6" s="5">
        <v>85</v>
      </c>
      <c r="D6" s="5">
        <v>680000</v>
      </c>
    </row>
    <row r="7" spans="1:6" hidden="1" outlineLevel="2">
      <c r="A7" s="5" t="s">
        <v>6</v>
      </c>
      <c r="B7" s="5" t="s">
        <v>8</v>
      </c>
      <c r="C7" s="5">
        <v>67</v>
      </c>
      <c r="D7" s="5">
        <v>640000</v>
      </c>
    </row>
    <row r="8" spans="1:6" hidden="1" outlineLevel="2">
      <c r="A8" s="5" t="s">
        <v>6</v>
      </c>
      <c r="B8" s="5" t="s">
        <v>14</v>
      </c>
      <c r="C8" s="5">
        <v>45</v>
      </c>
      <c r="D8" s="5">
        <v>400400</v>
      </c>
    </row>
    <row r="9" spans="1:6" hidden="1" outlineLevel="2">
      <c r="A9" s="5" t="s">
        <v>6</v>
      </c>
      <c r="B9" s="5" t="s">
        <v>21</v>
      </c>
      <c r="C9" s="5">
        <v>54</v>
      </c>
      <c r="D9" s="5">
        <v>456000</v>
      </c>
    </row>
    <row r="10" spans="1:6" hidden="1" outlineLevel="2">
      <c r="A10" s="5" t="s">
        <v>6</v>
      </c>
      <c r="B10" s="5" t="s">
        <v>22</v>
      </c>
      <c r="C10" s="5">
        <v>45</v>
      </c>
      <c r="D10" s="5">
        <v>535000</v>
      </c>
    </row>
    <row r="11" spans="1:6" outlineLevel="1" collapsed="1">
      <c r="A11" s="52" t="s">
        <v>128</v>
      </c>
      <c r="B11" s="5"/>
      <c r="C11" s="5"/>
      <c r="D11" s="5">
        <f>SUBTOTAL(4,D6:D10)</f>
        <v>680000</v>
      </c>
    </row>
    <row r="12" spans="1:6" hidden="1" outlineLevel="2">
      <c r="A12" s="5" t="s">
        <v>10</v>
      </c>
      <c r="B12" s="5" t="s">
        <v>11</v>
      </c>
      <c r="C12" s="5">
        <v>76</v>
      </c>
      <c r="D12" s="5">
        <v>550500</v>
      </c>
    </row>
    <row r="13" spans="1:6" hidden="1" outlineLevel="2">
      <c r="A13" s="5" t="s">
        <v>10</v>
      </c>
      <c r="B13" s="5" t="s">
        <v>16</v>
      </c>
      <c r="C13" s="5">
        <v>57</v>
      </c>
      <c r="D13" s="5">
        <v>400000</v>
      </c>
    </row>
    <row r="14" spans="1:6" hidden="1" outlineLevel="2">
      <c r="A14" s="5" t="s">
        <v>10</v>
      </c>
      <c r="B14" s="5" t="s">
        <v>17</v>
      </c>
      <c r="C14" s="5">
        <v>54</v>
      </c>
      <c r="D14" s="5">
        <v>540000</v>
      </c>
    </row>
    <row r="15" spans="1:6" hidden="1" outlineLevel="2">
      <c r="A15" s="5" t="s">
        <v>10</v>
      </c>
      <c r="B15" s="5" t="s">
        <v>18</v>
      </c>
      <c r="C15" s="5">
        <v>48</v>
      </c>
      <c r="D15" s="5">
        <v>585000</v>
      </c>
    </row>
    <row r="16" spans="1:6" hidden="1" outlineLevel="2">
      <c r="A16" s="5" t="s">
        <v>10</v>
      </c>
      <c r="B16" s="5" t="s">
        <v>19</v>
      </c>
      <c r="C16" s="5">
        <v>65</v>
      </c>
      <c r="D16" s="5">
        <v>630000</v>
      </c>
    </row>
    <row r="17" spans="1:4" hidden="1" outlineLevel="2">
      <c r="A17" s="5" t="s">
        <v>10</v>
      </c>
      <c r="B17" s="5" t="s">
        <v>20</v>
      </c>
      <c r="C17" s="5">
        <v>75</v>
      </c>
      <c r="D17" s="5">
        <v>710600</v>
      </c>
    </row>
    <row r="18" spans="1:4" hidden="1" outlineLevel="2">
      <c r="A18" s="5" t="s">
        <v>10</v>
      </c>
      <c r="B18" s="5" t="s">
        <v>23</v>
      </c>
      <c r="C18" s="5">
        <v>35</v>
      </c>
      <c r="D18" s="5">
        <v>435000</v>
      </c>
    </row>
    <row r="19" spans="1:4" outlineLevel="1" collapsed="1">
      <c r="A19" s="52" t="s">
        <v>129</v>
      </c>
      <c r="B19" s="5"/>
      <c r="C19" s="5"/>
      <c r="D19" s="5">
        <f>SUBTOTAL(4,D12:D18)</f>
        <v>710600</v>
      </c>
    </row>
    <row r="20" spans="1:4" ht="17.25" hidden="1" outlineLevel="2" thickBot="1">
      <c r="A20" s="6" t="s">
        <v>12</v>
      </c>
      <c r="B20" s="6" t="s">
        <v>13</v>
      </c>
      <c r="C20" s="6">
        <v>64</v>
      </c>
      <c r="D20" s="6">
        <v>660000</v>
      </c>
    </row>
    <row r="21" spans="1:4" outlineLevel="1" collapsed="1">
      <c r="A21" s="52" t="s">
        <v>130</v>
      </c>
      <c r="B21" s="5"/>
      <c r="C21" s="5"/>
      <c r="D21" s="5">
        <f>SUBTOTAL(4,D20:D20)</f>
        <v>660000</v>
      </c>
    </row>
    <row r="22" spans="1:4">
      <c r="A22" s="52" t="s">
        <v>131</v>
      </c>
      <c r="B22" s="5"/>
      <c r="C22" s="5"/>
      <c r="D22" s="5">
        <f>SUBTOTAL(4,D2:D20)</f>
        <v>930000</v>
      </c>
    </row>
    <row r="24" spans="1:4" ht="37.5" customHeight="1">
      <c r="A24" s="43"/>
      <c r="B24" s="43"/>
      <c r="C24" s="43"/>
      <c r="D24" s="43"/>
    </row>
  </sheetData>
  <sortState xmlns:xlrd2="http://schemas.microsoft.com/office/spreadsheetml/2017/richdata2" ref="A2:D20">
    <sortCondition ref="A2:A20"/>
  </sortState>
  <mergeCells count="1">
    <mergeCell ref="A24:D2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workbookViewId="0">
      <selection activeCell="C13" sqref="C13"/>
    </sheetView>
  </sheetViews>
  <sheetFormatPr defaultRowHeight="16.5"/>
  <cols>
    <col min="1" max="5" width="11.625" customWidth="1"/>
  </cols>
  <sheetData>
    <row r="1" spans="1:7" ht="20.25">
      <c r="A1" s="44" t="s">
        <v>74</v>
      </c>
      <c r="B1" s="44"/>
      <c r="C1" s="44"/>
      <c r="D1" s="44"/>
      <c r="E1" s="44"/>
    </row>
    <row r="2" spans="1:7" ht="17.25" thickBot="1">
      <c r="A2" s="2"/>
      <c r="B2" s="2"/>
      <c r="C2" s="2"/>
      <c r="D2" s="2"/>
      <c r="E2" s="2"/>
    </row>
    <row r="3" spans="1:7" ht="17.25" thickBot="1">
      <c r="A3" s="17" t="s">
        <v>25</v>
      </c>
      <c r="B3" s="18" t="s">
        <v>26</v>
      </c>
      <c r="C3" s="18" t="s">
        <v>27</v>
      </c>
      <c r="D3" s="18" t="s">
        <v>28</v>
      </c>
      <c r="E3" s="19" t="s">
        <v>29</v>
      </c>
      <c r="G3" s="2" t="s">
        <v>37</v>
      </c>
    </row>
    <row r="4" spans="1:7">
      <c r="A4" s="38">
        <v>45669</v>
      </c>
      <c r="B4" s="3" t="s">
        <v>30</v>
      </c>
      <c r="C4" s="3" t="s">
        <v>31</v>
      </c>
      <c r="D4" s="3">
        <v>37</v>
      </c>
      <c r="E4" s="20">
        <v>331</v>
      </c>
      <c r="G4" t="s">
        <v>38</v>
      </c>
    </row>
    <row r="5" spans="1:7">
      <c r="A5" s="38">
        <v>45670</v>
      </c>
      <c r="B5" s="3" t="s">
        <v>30</v>
      </c>
      <c r="C5" s="3" t="s">
        <v>33</v>
      </c>
      <c r="D5" s="3">
        <v>28</v>
      </c>
      <c r="E5" s="20">
        <v>62</v>
      </c>
      <c r="G5" t="s">
        <v>39</v>
      </c>
    </row>
    <row r="6" spans="1:7">
      <c r="A6" s="38">
        <v>45671</v>
      </c>
      <c r="B6" s="3" t="s">
        <v>30</v>
      </c>
      <c r="C6" s="3" t="s">
        <v>33</v>
      </c>
      <c r="D6" s="3">
        <v>13</v>
      </c>
      <c r="E6" s="20">
        <v>914</v>
      </c>
    </row>
    <row r="7" spans="1:7">
      <c r="A7" s="38">
        <v>45672</v>
      </c>
      <c r="B7" s="3" t="s">
        <v>30</v>
      </c>
      <c r="C7" s="3" t="s">
        <v>36</v>
      </c>
      <c r="D7" s="3">
        <v>16</v>
      </c>
      <c r="E7" s="20">
        <v>322</v>
      </c>
    </row>
    <row r="8" spans="1:7">
      <c r="A8" s="38">
        <v>45673</v>
      </c>
      <c r="B8" s="3" t="s">
        <v>30</v>
      </c>
      <c r="C8" s="3" t="s">
        <v>33</v>
      </c>
      <c r="D8" s="3">
        <v>94</v>
      </c>
      <c r="E8" s="20">
        <v>177</v>
      </c>
    </row>
    <row r="9" spans="1:7">
      <c r="A9" s="38"/>
      <c r="B9" s="53" t="s">
        <v>135</v>
      </c>
      <c r="C9" s="3"/>
      <c r="D9" s="3"/>
      <c r="E9" s="20">
        <f>SUBTOTAL(9,E4:E8)</f>
        <v>1806</v>
      </c>
    </row>
    <row r="10" spans="1:7">
      <c r="A10" s="38"/>
      <c r="B10" s="53" t="s">
        <v>132</v>
      </c>
      <c r="C10" s="3"/>
      <c r="D10" s="3">
        <f>SUBTOTAL(4,D4:D8)</f>
        <v>94</v>
      </c>
      <c r="E10" s="20">
        <f>SUBTOTAL(4,E4:E8)</f>
        <v>914</v>
      </c>
    </row>
    <row r="11" spans="1:7">
      <c r="A11" s="38">
        <v>45669</v>
      </c>
      <c r="B11" s="3" t="s">
        <v>32</v>
      </c>
      <c r="C11" s="3" t="s">
        <v>33</v>
      </c>
      <c r="D11" s="3">
        <v>70</v>
      </c>
      <c r="E11" s="20">
        <v>433</v>
      </c>
    </row>
    <row r="12" spans="1:7">
      <c r="A12" s="38">
        <v>45670</v>
      </c>
      <c r="B12" s="3" t="s">
        <v>32</v>
      </c>
      <c r="C12" s="3" t="s">
        <v>35</v>
      </c>
      <c r="D12" s="3">
        <v>67</v>
      </c>
      <c r="E12" s="20">
        <v>76</v>
      </c>
    </row>
    <row r="13" spans="1:7">
      <c r="A13" s="38">
        <v>45671</v>
      </c>
      <c r="B13" s="3" t="s">
        <v>32</v>
      </c>
      <c r="C13" s="3" t="s">
        <v>36</v>
      </c>
      <c r="D13" s="3">
        <v>97</v>
      </c>
      <c r="E13" s="20">
        <v>790</v>
      </c>
    </row>
    <row r="14" spans="1:7">
      <c r="A14" s="38">
        <v>45671</v>
      </c>
      <c r="B14" s="3" t="s">
        <v>32</v>
      </c>
      <c r="C14" s="3" t="s">
        <v>31</v>
      </c>
      <c r="D14" s="3">
        <v>91</v>
      </c>
      <c r="E14" s="20">
        <v>356</v>
      </c>
    </row>
    <row r="15" spans="1:7">
      <c r="A15" s="38">
        <v>45674</v>
      </c>
      <c r="B15" s="3" t="s">
        <v>32</v>
      </c>
      <c r="C15" s="3" t="s">
        <v>35</v>
      </c>
      <c r="D15" s="3">
        <v>38</v>
      </c>
      <c r="E15" s="20">
        <v>874</v>
      </c>
    </row>
    <row r="16" spans="1:7">
      <c r="A16" s="38"/>
      <c r="B16" s="53" t="s">
        <v>136</v>
      </c>
      <c r="C16" s="3"/>
      <c r="D16" s="3"/>
      <c r="E16" s="20">
        <f>SUBTOTAL(9,E11:E15)</f>
        <v>2529</v>
      </c>
    </row>
    <row r="17" spans="1:5">
      <c r="A17" s="38"/>
      <c r="B17" s="53" t="s">
        <v>133</v>
      </c>
      <c r="C17" s="3"/>
      <c r="D17" s="3">
        <f>SUBTOTAL(4,D11:D15)</f>
        <v>97</v>
      </c>
      <c r="E17" s="20">
        <f>SUBTOTAL(4,E11:E15)</f>
        <v>874</v>
      </c>
    </row>
    <row r="18" spans="1:5">
      <c r="A18" s="38">
        <v>45669</v>
      </c>
      <c r="B18" s="3" t="s">
        <v>34</v>
      </c>
      <c r="C18" s="3" t="s">
        <v>35</v>
      </c>
      <c r="D18" s="3">
        <v>11</v>
      </c>
      <c r="E18" s="20">
        <v>362</v>
      </c>
    </row>
    <row r="19" spans="1:5">
      <c r="A19" s="38">
        <v>45669</v>
      </c>
      <c r="B19" s="3" t="s">
        <v>34</v>
      </c>
      <c r="C19" s="3" t="s">
        <v>35</v>
      </c>
      <c r="D19" s="3">
        <v>28</v>
      </c>
      <c r="E19" s="20">
        <v>2</v>
      </c>
    </row>
    <row r="20" spans="1:5">
      <c r="A20" s="38">
        <v>45670</v>
      </c>
      <c r="B20" s="3" t="s">
        <v>34</v>
      </c>
      <c r="C20" s="3" t="s">
        <v>36</v>
      </c>
      <c r="D20" s="3">
        <v>83</v>
      </c>
      <c r="E20" s="20">
        <v>471</v>
      </c>
    </row>
    <row r="21" spans="1:5">
      <c r="A21" s="38">
        <v>45670</v>
      </c>
      <c r="B21" s="3" t="s">
        <v>34</v>
      </c>
      <c r="C21" s="3" t="s">
        <v>31</v>
      </c>
      <c r="D21" s="3">
        <v>36</v>
      </c>
      <c r="E21" s="20">
        <v>750</v>
      </c>
    </row>
    <row r="22" spans="1:5">
      <c r="A22" s="38">
        <v>45671</v>
      </c>
      <c r="B22" s="3" t="s">
        <v>34</v>
      </c>
      <c r="C22" s="3" t="s">
        <v>33</v>
      </c>
      <c r="D22" s="3">
        <v>5</v>
      </c>
      <c r="E22" s="20">
        <v>336</v>
      </c>
    </row>
    <row r="23" spans="1:5">
      <c r="A23" s="38">
        <v>45673</v>
      </c>
      <c r="B23" s="3" t="s">
        <v>34</v>
      </c>
      <c r="C23" s="3" t="s">
        <v>36</v>
      </c>
      <c r="D23" s="3">
        <v>44</v>
      </c>
      <c r="E23" s="20">
        <v>65</v>
      </c>
    </row>
    <row r="24" spans="1:5" ht="17.25" thickBot="1">
      <c r="A24" s="39">
        <v>45673</v>
      </c>
      <c r="B24" s="1" t="s">
        <v>34</v>
      </c>
      <c r="C24" s="1" t="s">
        <v>31</v>
      </c>
      <c r="D24" s="1">
        <v>51</v>
      </c>
      <c r="E24" s="21">
        <v>908</v>
      </c>
    </row>
    <row r="25" spans="1:5">
      <c r="A25" s="54"/>
      <c r="B25" s="53" t="s">
        <v>137</v>
      </c>
      <c r="C25" s="3"/>
      <c r="D25" s="3"/>
      <c r="E25" s="3">
        <f>SUBTOTAL(9,E18:E24)</f>
        <v>2894</v>
      </c>
    </row>
    <row r="26" spans="1:5">
      <c r="A26" s="54"/>
      <c r="B26" s="53" t="s">
        <v>134</v>
      </c>
      <c r="C26" s="3"/>
      <c r="D26" s="3">
        <f>SUBTOTAL(4,D18:D24)</f>
        <v>83</v>
      </c>
      <c r="E26" s="3">
        <f>SUBTOTAL(4,E18:E24)</f>
        <v>908</v>
      </c>
    </row>
    <row r="27" spans="1:5">
      <c r="A27" s="54"/>
      <c r="B27" s="53" t="s">
        <v>138</v>
      </c>
      <c r="C27" s="3"/>
      <c r="D27" s="3"/>
      <c r="E27" s="3">
        <f>SUBTOTAL(9,E4:E24)</f>
        <v>7229</v>
      </c>
    </row>
    <row r="28" spans="1:5">
      <c r="A28" s="54"/>
      <c r="B28" s="53" t="s">
        <v>131</v>
      </c>
      <c r="C28" s="3"/>
      <c r="D28" s="3">
        <f>SUBTOTAL(4,D4:D24)</f>
        <v>97</v>
      </c>
      <c r="E28" s="3">
        <f>SUBTOTAL(4,E4:E24)</f>
        <v>914</v>
      </c>
    </row>
  </sheetData>
  <sortState xmlns:xlrd2="http://schemas.microsoft.com/office/spreadsheetml/2017/richdata2" ref="A4:E24">
    <sortCondition ref="B4:B24"/>
  </sortState>
  <mergeCells count="1">
    <mergeCell ref="A1:E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4"/>
  <sheetViews>
    <sheetView workbookViewId="0">
      <selection activeCell="G11" sqref="G11"/>
    </sheetView>
  </sheetViews>
  <sheetFormatPr defaultRowHeight="16.5" outlineLevelRow="3"/>
  <cols>
    <col min="5" max="8" width="11.5" customWidth="1"/>
    <col min="9" max="9" width="4.875" customWidth="1"/>
  </cols>
  <sheetData>
    <row r="1" spans="1:10" ht="18.75">
      <c r="A1" s="45" t="s">
        <v>40</v>
      </c>
      <c r="B1" s="45"/>
      <c r="C1" s="45"/>
      <c r="D1" s="45"/>
      <c r="E1" s="45"/>
      <c r="F1" s="45"/>
      <c r="G1" s="45"/>
      <c r="H1" s="45"/>
    </row>
    <row r="2" spans="1:10">
      <c r="J2" s="13" t="s">
        <v>71</v>
      </c>
    </row>
    <row r="3" spans="1:10">
      <c r="A3" s="15" t="s">
        <v>41</v>
      </c>
      <c r="B3" s="16" t="s">
        <v>42</v>
      </c>
      <c r="C3" s="16" t="s">
        <v>43</v>
      </c>
      <c r="D3" s="16" t="s">
        <v>44</v>
      </c>
      <c r="E3" s="16" t="s">
        <v>45</v>
      </c>
      <c r="F3" s="16" t="s">
        <v>46</v>
      </c>
      <c r="G3" s="16" t="s">
        <v>47</v>
      </c>
      <c r="H3" s="16" t="s">
        <v>48</v>
      </c>
      <c r="J3" s="14" t="s">
        <v>72</v>
      </c>
    </row>
    <row r="4" spans="1:10" outlineLevel="3">
      <c r="A4" s="9">
        <v>12016</v>
      </c>
      <c r="B4" s="9" t="s">
        <v>51</v>
      </c>
      <c r="C4" s="10" t="s">
        <v>52</v>
      </c>
      <c r="D4" s="11">
        <v>850000</v>
      </c>
      <c r="E4" s="12">
        <f>D4*80%</f>
        <v>680000</v>
      </c>
      <c r="F4" s="12">
        <f>D4+E4</f>
        <v>1530000</v>
      </c>
      <c r="G4" s="12">
        <f>F4*12%</f>
        <v>183600</v>
      </c>
      <c r="H4" s="12">
        <f>F4-G4</f>
        <v>1346400</v>
      </c>
      <c r="J4" s="14" t="s">
        <v>73</v>
      </c>
    </row>
    <row r="5" spans="1:10" outlineLevel="3">
      <c r="A5" s="9">
        <v>12023</v>
      </c>
      <c r="B5" s="9" t="s">
        <v>57</v>
      </c>
      <c r="C5" s="10" t="s">
        <v>58</v>
      </c>
      <c r="D5" s="11">
        <v>900000</v>
      </c>
      <c r="E5" s="12">
        <f>D5*80%</f>
        <v>720000</v>
      </c>
      <c r="F5" s="12">
        <f>D5+E5</f>
        <v>1620000</v>
      </c>
      <c r="G5" s="12">
        <f>F5*12%</f>
        <v>194400</v>
      </c>
      <c r="H5" s="12">
        <f>F5-G5</f>
        <v>1425600</v>
      </c>
      <c r="J5" s="14" t="s">
        <v>143</v>
      </c>
    </row>
    <row r="6" spans="1:10" outlineLevel="3">
      <c r="A6" s="9">
        <v>12027</v>
      </c>
      <c r="B6" s="9" t="s">
        <v>61</v>
      </c>
      <c r="C6" s="10" t="s">
        <v>62</v>
      </c>
      <c r="D6" s="11">
        <v>9500000</v>
      </c>
      <c r="E6" s="12">
        <f>D6*80%</f>
        <v>7600000</v>
      </c>
      <c r="F6" s="12">
        <f>D6+E6</f>
        <v>17100000</v>
      </c>
      <c r="G6" s="12">
        <f>F6*12%</f>
        <v>2052000</v>
      </c>
      <c r="H6" s="12">
        <f>F6-G6</f>
        <v>15048000</v>
      </c>
    </row>
    <row r="7" spans="1:10" outlineLevel="3">
      <c r="A7" s="9">
        <v>12038</v>
      </c>
      <c r="B7" s="9" t="s">
        <v>69</v>
      </c>
      <c r="C7" s="10" t="s">
        <v>70</v>
      </c>
      <c r="D7" s="11">
        <v>1000000</v>
      </c>
      <c r="E7" s="12">
        <f>D7*80%</f>
        <v>800000</v>
      </c>
      <c r="F7" s="12">
        <f>D7+E7</f>
        <v>1800000</v>
      </c>
      <c r="G7" s="12">
        <f>F7*12%</f>
        <v>216000</v>
      </c>
      <c r="H7" s="12">
        <f>F7-G7</f>
        <v>1584000</v>
      </c>
    </row>
    <row r="8" spans="1:10" outlineLevel="2">
      <c r="A8" s="9"/>
      <c r="B8" s="9"/>
      <c r="C8" s="55" t="s">
        <v>139</v>
      </c>
      <c r="D8" s="11"/>
      <c r="E8" s="12"/>
      <c r="F8" s="12">
        <f>SUBTOTAL(1,F4:F7)</f>
        <v>5512500</v>
      </c>
      <c r="G8" s="12">
        <f>SUBTOTAL(1,G4:G7)</f>
        <v>661500</v>
      </c>
      <c r="H8" s="12">
        <f>SUBTOTAL(1,H4:H7)</f>
        <v>4851000</v>
      </c>
    </row>
    <row r="9" spans="1:10" outlineLevel="1">
      <c r="A9" s="9"/>
      <c r="B9" s="9"/>
      <c r="C9" s="55" t="s">
        <v>144</v>
      </c>
      <c r="D9" s="11"/>
      <c r="E9" s="12"/>
      <c r="F9" s="12">
        <f>SUBTOTAL(9,F4:F7)</f>
        <v>22050000</v>
      </c>
      <c r="G9" s="12">
        <f>SUBTOTAL(9,G4:G7)</f>
        <v>2646000</v>
      </c>
      <c r="H9" s="12">
        <f>SUBTOTAL(9,H4:H7)</f>
        <v>19404000</v>
      </c>
    </row>
    <row r="10" spans="1:10" outlineLevel="3">
      <c r="A10" s="9">
        <v>12022</v>
      </c>
      <c r="B10" s="9" t="s">
        <v>55</v>
      </c>
      <c r="C10" s="10" t="s">
        <v>56</v>
      </c>
      <c r="D10" s="11">
        <v>2350000</v>
      </c>
      <c r="E10" s="12">
        <f>D10*80%</f>
        <v>1880000</v>
      </c>
      <c r="F10" s="12">
        <f>D10+E10</f>
        <v>4230000</v>
      </c>
      <c r="G10" s="12">
        <f>F10*12%</f>
        <v>507600</v>
      </c>
      <c r="H10" s="12">
        <f>F10-G10</f>
        <v>3722400</v>
      </c>
    </row>
    <row r="11" spans="1:10" outlineLevel="3">
      <c r="A11" s="9">
        <v>12031</v>
      </c>
      <c r="B11" s="9" t="s">
        <v>63</v>
      </c>
      <c r="C11" s="10" t="s">
        <v>64</v>
      </c>
      <c r="D11" s="11">
        <v>2500000</v>
      </c>
      <c r="E11" s="12">
        <f>D11*80%</f>
        <v>2000000</v>
      </c>
      <c r="F11" s="12">
        <f>D11+E11</f>
        <v>4500000</v>
      </c>
      <c r="G11" s="12">
        <f>F11*12%</f>
        <v>540000</v>
      </c>
      <c r="H11" s="12">
        <f>F11-G11</f>
        <v>3960000</v>
      </c>
    </row>
    <row r="12" spans="1:10" outlineLevel="2">
      <c r="A12" s="9"/>
      <c r="B12" s="9"/>
      <c r="C12" s="55" t="s">
        <v>140</v>
      </c>
      <c r="D12" s="11"/>
      <c r="E12" s="12"/>
      <c r="F12" s="12">
        <f>SUBTOTAL(1,F10:F11)</f>
        <v>4365000</v>
      </c>
      <c r="G12" s="12">
        <f>SUBTOTAL(1,G10:G11)</f>
        <v>523800</v>
      </c>
      <c r="H12" s="12">
        <f>SUBTOTAL(1,H10:H11)</f>
        <v>3841200</v>
      </c>
    </row>
    <row r="13" spans="1:10" outlineLevel="1">
      <c r="A13" s="9"/>
      <c r="B13" s="9"/>
      <c r="C13" s="55" t="s">
        <v>145</v>
      </c>
      <c r="D13" s="11"/>
      <c r="E13" s="12"/>
      <c r="F13" s="12">
        <f>SUBTOTAL(9,F10:F11)</f>
        <v>8730000</v>
      </c>
      <c r="G13" s="12">
        <f>SUBTOTAL(9,G10:G11)</f>
        <v>1047600</v>
      </c>
      <c r="H13" s="12">
        <f>SUBTOTAL(9,H10:H11)</f>
        <v>7682400</v>
      </c>
    </row>
    <row r="14" spans="1:10" outlineLevel="3">
      <c r="A14" s="9">
        <v>12024</v>
      </c>
      <c r="B14" s="9" t="s">
        <v>59</v>
      </c>
      <c r="C14" s="10" t="s">
        <v>60</v>
      </c>
      <c r="D14" s="11">
        <v>1350000</v>
      </c>
      <c r="E14" s="12">
        <f>D14*80%</f>
        <v>1080000</v>
      </c>
      <c r="F14" s="12">
        <f>D14+E14</f>
        <v>2430000</v>
      </c>
      <c r="G14" s="12">
        <f>F14*12%</f>
        <v>291600</v>
      </c>
      <c r="H14" s="12">
        <f>F14-G14</f>
        <v>2138400</v>
      </c>
    </row>
    <row r="15" spans="1:10" outlineLevel="3">
      <c r="A15" s="9">
        <v>12036</v>
      </c>
      <c r="B15" s="9" t="s">
        <v>65</v>
      </c>
      <c r="C15" s="10" t="s">
        <v>66</v>
      </c>
      <c r="D15" s="11">
        <v>1200000</v>
      </c>
      <c r="E15" s="12">
        <f>D15*80%</f>
        <v>960000</v>
      </c>
      <c r="F15" s="12">
        <f>D15+E15</f>
        <v>2160000</v>
      </c>
      <c r="G15" s="12">
        <f>F15*12%</f>
        <v>259200</v>
      </c>
      <c r="H15" s="12">
        <f>F15-G15</f>
        <v>1900800</v>
      </c>
    </row>
    <row r="16" spans="1:10" outlineLevel="3">
      <c r="A16" s="9">
        <v>12037</v>
      </c>
      <c r="B16" s="9" t="s">
        <v>67</v>
      </c>
      <c r="C16" s="10" t="s">
        <v>68</v>
      </c>
      <c r="D16" s="11">
        <v>1200000</v>
      </c>
      <c r="E16" s="12">
        <f>D16*80%</f>
        <v>960000</v>
      </c>
      <c r="F16" s="12">
        <f>D16+E16</f>
        <v>2160000</v>
      </c>
      <c r="G16" s="12">
        <f>F16*12%</f>
        <v>259200</v>
      </c>
      <c r="H16" s="12">
        <f>F16-G16</f>
        <v>1900800</v>
      </c>
    </row>
    <row r="17" spans="1:8" outlineLevel="2">
      <c r="A17" s="9"/>
      <c r="B17" s="9"/>
      <c r="C17" s="55" t="s">
        <v>141</v>
      </c>
      <c r="D17" s="11"/>
      <c r="E17" s="12"/>
      <c r="F17" s="12">
        <f>SUBTOTAL(1,F14:F16)</f>
        <v>2250000</v>
      </c>
      <c r="G17" s="12">
        <f>SUBTOTAL(1,G14:G16)</f>
        <v>270000</v>
      </c>
      <c r="H17" s="12">
        <f>SUBTOTAL(1,H14:H16)</f>
        <v>1980000</v>
      </c>
    </row>
    <row r="18" spans="1:8" outlineLevel="1">
      <c r="A18" s="9"/>
      <c r="B18" s="9"/>
      <c r="C18" s="55" t="s">
        <v>146</v>
      </c>
      <c r="D18" s="11"/>
      <c r="E18" s="12"/>
      <c r="F18" s="12">
        <f>SUBTOTAL(9,F14:F16)</f>
        <v>6750000</v>
      </c>
      <c r="G18" s="12">
        <f>SUBTOTAL(9,G14:G16)</f>
        <v>810000</v>
      </c>
      <c r="H18" s="12">
        <f>SUBTOTAL(9,H14:H16)</f>
        <v>5940000</v>
      </c>
    </row>
    <row r="19" spans="1:8" outlineLevel="3">
      <c r="A19" s="9">
        <v>12011</v>
      </c>
      <c r="B19" s="9" t="s">
        <v>49</v>
      </c>
      <c r="C19" s="10" t="s">
        <v>50</v>
      </c>
      <c r="D19" s="11">
        <v>1860000</v>
      </c>
      <c r="E19" s="12">
        <f>D19*80%</f>
        <v>1488000</v>
      </c>
      <c r="F19" s="12">
        <f>D19+E19</f>
        <v>3348000</v>
      </c>
      <c r="G19" s="12">
        <f>F19*12%</f>
        <v>401760</v>
      </c>
      <c r="H19" s="12">
        <f>F19-G19</f>
        <v>2946240</v>
      </c>
    </row>
    <row r="20" spans="1:8" outlineLevel="3">
      <c r="A20" s="9">
        <v>12017</v>
      </c>
      <c r="B20" s="9" t="s">
        <v>53</v>
      </c>
      <c r="C20" s="10" t="s">
        <v>54</v>
      </c>
      <c r="D20" s="11">
        <v>1700000</v>
      </c>
      <c r="E20" s="12">
        <f>D20*80%</f>
        <v>1360000</v>
      </c>
      <c r="F20" s="12">
        <f>D20+E20</f>
        <v>3060000</v>
      </c>
      <c r="G20" s="12">
        <f>F20*12%</f>
        <v>367200</v>
      </c>
      <c r="H20" s="12">
        <f>F20-G20</f>
        <v>2692800</v>
      </c>
    </row>
    <row r="21" spans="1:8" outlineLevel="2">
      <c r="A21" s="3"/>
      <c r="B21" s="3"/>
      <c r="C21" s="58" t="s">
        <v>142</v>
      </c>
      <c r="D21" s="56"/>
      <c r="E21" s="57"/>
      <c r="F21" s="57">
        <f>SUBTOTAL(1,F19:F20)</f>
        <v>3204000</v>
      </c>
      <c r="G21" s="57">
        <f>SUBTOTAL(1,G19:G20)</f>
        <v>384480</v>
      </c>
      <c r="H21" s="57">
        <f>SUBTOTAL(1,H19:H20)</f>
        <v>2819520</v>
      </c>
    </row>
    <row r="22" spans="1:8" outlineLevel="1">
      <c r="A22" s="3"/>
      <c r="B22" s="3"/>
      <c r="C22" s="58" t="s">
        <v>147</v>
      </c>
      <c r="D22" s="56"/>
      <c r="E22" s="57"/>
      <c r="F22" s="57">
        <f>SUBTOTAL(9,F19:F20)</f>
        <v>6408000</v>
      </c>
      <c r="G22" s="57">
        <f>SUBTOTAL(9,G19:G20)</f>
        <v>768960</v>
      </c>
      <c r="H22" s="57">
        <f>SUBTOTAL(9,H19:H20)</f>
        <v>5639040</v>
      </c>
    </row>
    <row r="23" spans="1:8">
      <c r="A23" s="3"/>
      <c r="B23" s="3"/>
      <c r="C23" s="58" t="s">
        <v>126</v>
      </c>
      <c r="D23" s="56"/>
      <c r="E23" s="57"/>
      <c r="F23" s="57">
        <f>SUBTOTAL(1,F4:F20)</f>
        <v>3994363.6363636362</v>
      </c>
      <c r="G23" s="57">
        <f>SUBTOTAL(1,G4:G20)</f>
        <v>479323.63636363635</v>
      </c>
      <c r="H23" s="57">
        <f>SUBTOTAL(1,H4:H20)</f>
        <v>3515040</v>
      </c>
    </row>
    <row r="24" spans="1:8">
      <c r="A24" s="3"/>
      <c r="B24" s="3"/>
      <c r="C24" s="58" t="s">
        <v>138</v>
      </c>
      <c r="D24" s="56"/>
      <c r="E24" s="57"/>
      <c r="F24" s="57">
        <f>SUBTOTAL(9,F4:F20)</f>
        <v>43938000</v>
      </c>
      <c r="G24" s="57">
        <f>SUBTOTAL(9,G4:G20)</f>
        <v>5272560</v>
      </c>
      <c r="H24" s="57">
        <f>SUBTOTAL(9,H4:H20)</f>
        <v>38665440</v>
      </c>
    </row>
  </sheetData>
  <sortState xmlns:xlrd2="http://schemas.microsoft.com/office/spreadsheetml/2017/richdata2" ref="A4:H20">
    <sortCondition descending="1" ref="C4:C20"/>
  </sortState>
  <mergeCells count="1">
    <mergeCell ref="A1:H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정렬</vt:lpstr>
      <vt:lpstr>부분합</vt:lpstr>
      <vt:lpstr>구분</vt:lpstr>
      <vt:lpstr>배달일지</vt:lpstr>
      <vt:lpstr>분석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교육장</dc:creator>
  <cp:lastModifiedBy>문혜영</cp:lastModifiedBy>
  <dcterms:created xsi:type="dcterms:W3CDTF">2010-08-09T06:49:50Z</dcterms:created>
  <dcterms:modified xsi:type="dcterms:W3CDTF">2024-02-28T07:30:09Z</dcterms:modified>
</cp:coreProperties>
</file>