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내 드라이브\00_문혜영usb\ingjob\00_itgo\2024_컴활1급필기 교아 ing\"/>
    </mc:Choice>
  </mc:AlternateContent>
  <xr:revisionPtr revIDLastSave="0" documentId="8_{985ACEF3-F4B7-4114-87EE-415C8ED18DDB}" xr6:coauthVersionLast="47" xr6:coauthVersionMax="47" xr10:uidLastSave="{00000000-0000-0000-0000-000000000000}"/>
  <bookViews>
    <workbookView xWindow="-120" yWindow="-120" windowWidth="19440" windowHeight="11040" activeTab="5" xr2:uid="{790209E4-5839-4F28-B0DD-F3302609FC6E}"/>
  </bookViews>
  <sheets>
    <sheet name="통합" sheetId="1" r:id="rId1"/>
    <sheet name="표" sheetId="2" r:id="rId2"/>
    <sheet name="부분합" sheetId="3" r:id="rId3"/>
    <sheet name="목표값" sheetId="4" r:id="rId4"/>
    <sheet name="시나리오" sheetId="5" r:id="rId5"/>
    <sheet name="피벗" sheetId="6" r:id="rId6"/>
  </sheets>
  <definedNames>
    <definedName name="국어점수">시나리오!$D$9</definedName>
    <definedName name="최종점수">시나리오!$H$9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2" l="1"/>
  <c r="E12" i="6" l="1"/>
  <c r="D12" i="6"/>
  <c r="F11" i="6"/>
  <c r="F10" i="6"/>
  <c r="F9" i="6"/>
  <c r="F8" i="6"/>
  <c r="F7" i="6"/>
  <c r="F6" i="6"/>
  <c r="F5" i="6"/>
  <c r="F4" i="6"/>
  <c r="F12" i="6" l="1"/>
  <c r="G12" i="5"/>
  <c r="H12" i="5" s="1"/>
  <c r="G11" i="5"/>
  <c r="H11" i="5" s="1"/>
  <c r="G10" i="5"/>
  <c r="H10" i="5" s="1"/>
  <c r="G9" i="5"/>
  <c r="H9" i="5" s="1"/>
  <c r="G8" i="5"/>
  <c r="H8" i="5" s="1"/>
  <c r="G7" i="5"/>
  <c r="H7" i="5" s="1"/>
  <c r="G6" i="5"/>
  <c r="H6" i="5" s="1"/>
  <c r="G5" i="5"/>
  <c r="H5" i="5" s="1"/>
  <c r="G4" i="5"/>
  <c r="H4" i="5" s="1"/>
  <c r="E13" i="4" l="1"/>
  <c r="D13" i="4"/>
  <c r="C13" i="4"/>
  <c r="E12" i="4"/>
  <c r="D12" i="4"/>
  <c r="C12" i="4"/>
  <c r="F12" i="4" s="1"/>
  <c r="G11" i="4"/>
  <c r="F11" i="4"/>
  <c r="G10" i="4"/>
  <c r="F10" i="4"/>
  <c r="G9" i="4"/>
  <c r="F9" i="4"/>
  <c r="G8" i="4"/>
  <c r="F8" i="4"/>
  <c r="G7" i="4"/>
  <c r="F7" i="4"/>
  <c r="G6" i="4"/>
  <c r="F6" i="4"/>
  <c r="G5" i="4"/>
  <c r="F5" i="4"/>
  <c r="G13" i="4" l="1"/>
  <c r="C6" i="2"/>
  <c r="K9" i="1"/>
  <c r="E9" i="1"/>
  <c r="K8" i="1"/>
  <c r="E8" i="1"/>
  <c r="K7" i="1"/>
  <c r="E7" i="1"/>
  <c r="K6" i="1"/>
  <c r="E6" i="1"/>
  <c r="K5" i="1"/>
  <c r="E5" i="1"/>
  <c r="K4" i="1"/>
  <c r="E4" i="1"/>
</calcChain>
</file>

<file path=xl/sharedStrings.xml><?xml version="1.0" encoding="utf-8"?>
<sst xmlns="http://schemas.openxmlformats.org/spreadsheetml/2006/main" count="148" uniqueCount="94">
  <si>
    <t>컴퓨터구조 성적 평가</t>
    <phoneticPr fontId="5" type="noConversion"/>
  </si>
  <si>
    <t>자료구조 성적 평가</t>
    <phoneticPr fontId="5" type="noConversion"/>
  </si>
  <si>
    <t>학번</t>
    <phoneticPr fontId="5" type="noConversion"/>
  </si>
  <si>
    <t>이름</t>
    <phoneticPr fontId="5" type="noConversion"/>
  </si>
  <si>
    <t>중간</t>
    <phoneticPr fontId="5" type="noConversion"/>
  </si>
  <si>
    <t>기말</t>
    <phoneticPr fontId="5" type="noConversion"/>
  </si>
  <si>
    <t>합계</t>
    <phoneticPr fontId="5" type="noConversion"/>
  </si>
  <si>
    <t>대출금 상환 금액</t>
    <phoneticPr fontId="5" type="noConversion"/>
  </si>
  <si>
    <t>이자율 및 상환기간 변동에 따른 상환금액(월) 조견표</t>
    <phoneticPr fontId="5" type="noConversion"/>
  </si>
  <si>
    <t>대출금</t>
    <phoneticPr fontId="5" type="noConversion"/>
  </si>
  <si>
    <t>연이율</t>
    <phoneticPr fontId="5" type="noConversion"/>
  </si>
  <si>
    <t>상환기간(년)</t>
    <phoneticPr fontId="5" type="noConversion"/>
  </si>
  <si>
    <t>상환금액(월)</t>
    <phoneticPr fontId="5" type="noConversion"/>
  </si>
  <si>
    <t>이자율</t>
    <phoneticPr fontId="5" type="noConversion"/>
  </si>
  <si>
    <t>제품종류</t>
  </si>
  <si>
    <t>판매수량</t>
    <phoneticPr fontId="11" type="noConversion"/>
  </si>
  <si>
    <t>장화</t>
    <phoneticPr fontId="11" type="noConversion"/>
  </si>
  <si>
    <t>우산</t>
    <phoneticPr fontId="11" type="noConversion"/>
  </si>
  <si>
    <t>우비</t>
    <phoneticPr fontId="11" type="noConversion"/>
  </si>
  <si>
    <t>성적표</t>
    <phoneticPr fontId="5" type="noConversion"/>
  </si>
  <si>
    <t>성명</t>
    <phoneticPr fontId="5" type="noConversion"/>
  </si>
  <si>
    <t>엑셀</t>
    <phoneticPr fontId="5" type="noConversion"/>
  </si>
  <si>
    <t>파워포인트</t>
    <phoneticPr fontId="5" type="noConversion"/>
  </si>
  <si>
    <t>워드</t>
    <phoneticPr fontId="5" type="noConversion"/>
  </si>
  <si>
    <t>평균</t>
    <phoneticPr fontId="5" type="noConversion"/>
  </si>
  <si>
    <t>과목 합계</t>
    <phoneticPr fontId="5" type="noConversion"/>
  </si>
  <si>
    <t>과목 평균</t>
    <phoneticPr fontId="5" type="noConversion"/>
  </si>
  <si>
    <t>시험점수결과</t>
    <phoneticPr fontId="5" type="noConversion"/>
  </si>
  <si>
    <t>응시자</t>
    <phoneticPr fontId="5" type="noConversion"/>
  </si>
  <si>
    <t>응시번호</t>
    <phoneticPr fontId="5" type="noConversion"/>
  </si>
  <si>
    <t>국어</t>
    <phoneticPr fontId="5" type="noConversion"/>
  </si>
  <si>
    <t>영어</t>
    <phoneticPr fontId="5" type="noConversion"/>
  </si>
  <si>
    <t>수학</t>
    <phoneticPr fontId="5" type="noConversion"/>
  </si>
  <si>
    <t>최종점수</t>
    <phoneticPr fontId="5" type="noConversion"/>
  </si>
  <si>
    <t>A-001</t>
    <phoneticPr fontId="5" type="noConversion"/>
  </si>
  <si>
    <t>A-002</t>
  </si>
  <si>
    <t>A-003</t>
  </si>
  <si>
    <t>A-004</t>
  </si>
  <si>
    <t>A-005</t>
  </si>
  <si>
    <t>&lt;가산점 표&gt;</t>
    <phoneticPr fontId="5" type="noConversion"/>
  </si>
  <si>
    <t>A-006</t>
  </si>
  <si>
    <t>80점 이상</t>
    <phoneticPr fontId="5" type="noConversion"/>
  </si>
  <si>
    <t>A-007</t>
  </si>
  <si>
    <t>70점 이상</t>
    <phoneticPr fontId="5" type="noConversion"/>
  </si>
  <si>
    <t>A-008</t>
  </si>
  <si>
    <t>60점 이상</t>
    <phoneticPr fontId="5" type="noConversion"/>
  </si>
  <si>
    <t>홍유진</t>
    <phoneticPr fontId="5" type="noConversion"/>
  </si>
  <si>
    <t>A-009</t>
  </si>
  <si>
    <t>60점 미만</t>
    <phoneticPr fontId="5" type="noConversion"/>
  </si>
  <si>
    <t>정민기</t>
    <phoneticPr fontId="5" type="noConversion"/>
  </si>
  <si>
    <t>정수현의 국어점수가 다음과 같이 변동되는 경우 최종점수의 변동 시나리오 작성</t>
  </si>
  <si>
    <t>급 여 현 황</t>
    <phoneticPr fontId="5" type="noConversion"/>
  </si>
  <si>
    <t>직위</t>
    <phoneticPr fontId="5" type="noConversion"/>
  </si>
  <si>
    <t>근무기간</t>
    <phoneticPr fontId="5" type="noConversion"/>
  </si>
  <si>
    <t>기본급</t>
    <phoneticPr fontId="5" type="noConversion"/>
  </si>
  <si>
    <t>상여금</t>
    <phoneticPr fontId="5" type="noConversion"/>
  </si>
  <si>
    <t>총급여액</t>
    <phoneticPr fontId="5" type="noConversion"/>
  </si>
  <si>
    <t>정민기</t>
    <phoneticPr fontId="4" type="noConversion"/>
  </si>
  <si>
    <t>이사</t>
    <phoneticPr fontId="5" type="noConversion"/>
  </si>
  <si>
    <t>이나라</t>
    <phoneticPr fontId="4" type="noConversion"/>
  </si>
  <si>
    <t>부장</t>
    <phoneticPr fontId="5" type="noConversion"/>
  </si>
  <si>
    <t>오지연</t>
    <phoneticPr fontId="4" type="noConversion"/>
  </si>
  <si>
    <t>과장</t>
    <phoneticPr fontId="5" type="noConversion"/>
  </si>
  <si>
    <t>아이고</t>
    <phoneticPr fontId="4" type="noConversion"/>
  </si>
  <si>
    <t>황산하</t>
    <phoneticPr fontId="4" type="noConversion"/>
  </si>
  <si>
    <t>이기자</t>
    <phoneticPr fontId="4" type="noConversion"/>
  </si>
  <si>
    <t>홍길동</t>
    <phoneticPr fontId="4" type="noConversion"/>
  </si>
  <si>
    <t>지은이</t>
    <phoneticPr fontId="5" type="noConversion"/>
  </si>
  <si>
    <t>조라나</t>
    <phoneticPr fontId="4" type="noConversion"/>
  </si>
  <si>
    <t>보르미</t>
    <phoneticPr fontId="4" type="noConversion"/>
  </si>
  <si>
    <t>보아라</t>
    <phoneticPr fontId="4" type="noConversion"/>
  </si>
  <si>
    <t>다스리</t>
    <phoneticPr fontId="4" type="noConversion"/>
  </si>
  <si>
    <t>미드미</t>
    <phoneticPr fontId="4" type="noConversion"/>
  </si>
  <si>
    <t>무지개</t>
    <phoneticPr fontId="4" type="noConversion"/>
  </si>
  <si>
    <t>담당자</t>
    <phoneticPr fontId="4" type="noConversion"/>
  </si>
  <si>
    <t>지점</t>
    <phoneticPr fontId="11" type="noConversion"/>
  </si>
  <si>
    <t>서울</t>
    <phoneticPr fontId="11" type="noConversion"/>
  </si>
  <si>
    <t>부산</t>
    <phoneticPr fontId="11" type="noConversion"/>
  </si>
  <si>
    <t>대구</t>
    <phoneticPr fontId="11" type="noConversion"/>
  </si>
  <si>
    <t>광주</t>
    <phoneticPr fontId="11" type="noConversion"/>
  </si>
  <si>
    <t>물보라</t>
    <phoneticPr fontId="4" type="noConversion"/>
  </si>
  <si>
    <t>정수현</t>
    <phoneticPr fontId="4" type="noConversion"/>
  </si>
  <si>
    <t>시나리오</t>
  </si>
  <si>
    <t>셀이름정의</t>
  </si>
  <si>
    <t>D9:국어점수</t>
  </si>
  <si>
    <t>H9:최종점수</t>
  </si>
  <si>
    <t>시나리오1 : 시나리오 이름은 "국어점수 상향", 국어점수를 88로 설정하시오</t>
  </si>
  <si>
    <t>시나리오2: 시나리오 이름은 "국어점수 하향", 국어점수를 55로 설정하시오</t>
  </si>
  <si>
    <t>● 성명은 필터, 근속기간은 행, 직위는 열, 값 부분에 기본급, 총급여액의 합계를 계산한 후 행과 열의 총합계가 나타나도록 작성하시오.</t>
  </si>
  <si>
    <t>● 근속기간은 1-5, 6-10, 11-15, 16-20그룹으로 표시하시오.</t>
  </si>
  <si>
    <t>● 빈 셀은 ‘***’로 표시하시오.</t>
  </si>
  <si>
    <t>부분합</t>
  </si>
  <si>
    <t>지점별 판매수량의 합계</t>
  </si>
  <si>
    <t>담당자별 판매수량의 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</si>
</sst>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₩&quot;#,##0;[Red]\-&quot;₩&quot;#,##0"/>
    <numFmt numFmtId="41" formatCode="_-* #,##0_-;\-* #,##0_-;_-* &quot;-&quot;_-;_-@_-"/>
    <numFmt numFmtId="176" formatCode="General&quot;개&quot;"/>
    <numFmt numFmtId="177" formatCode="0.0_ "/>
    <numFmt numFmtId="178" formatCode="0.00_ 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0"/>
      <name val="돋움"/>
      <family val="3"/>
      <charset val="129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</font>
    <font>
      <b/>
      <sz val="20"/>
      <color theme="1"/>
      <name val="휴먼옛체"/>
      <family val="1"/>
      <charset val="129"/>
    </font>
    <font>
      <sz val="10"/>
      <name val="돋움"/>
      <family val="3"/>
      <charset val="129"/>
    </font>
    <font>
      <b/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2"/>
      <name val="돋움"/>
      <family val="3"/>
      <charset val="129"/>
    </font>
    <font>
      <b/>
      <sz val="14"/>
      <color indexed="9"/>
      <name val="굴림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0" fontId="7" fillId="0" borderId="5" xfId="0" applyFont="1" applyBorder="1">
      <alignment vertical="center"/>
    </xf>
    <xf numFmtId="0" fontId="7" fillId="0" borderId="6" xfId="0" applyFont="1" applyBorder="1">
      <alignment vertical="center"/>
    </xf>
    <xf numFmtId="0" fontId="3" fillId="0" borderId="0" xfId="0" applyFont="1">
      <alignment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7" fillId="0" borderId="3" xfId="0" applyFont="1" applyBorder="1">
      <alignment vertical="center"/>
    </xf>
    <xf numFmtId="0" fontId="0" fillId="0" borderId="7" xfId="0" applyBorder="1">
      <alignment vertical="center"/>
    </xf>
    <xf numFmtId="41" fontId="0" fillId="0" borderId="7" xfId="1" applyFont="1" applyBorder="1">
      <alignment vertical="center"/>
    </xf>
    <xf numFmtId="9" fontId="9" fillId="0" borderId="7" xfId="2" applyFont="1" applyBorder="1" applyAlignment="1"/>
    <xf numFmtId="0" fontId="10" fillId="0" borderId="7" xfId="0" applyFont="1" applyBorder="1" applyAlignment="1">
      <alignment horizontal="center" vertical="center"/>
    </xf>
    <xf numFmtId="0" fontId="10" fillId="0" borderId="7" xfId="2" applyNumberFormat="1" applyFont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4" fillId="0" borderId="0" xfId="0" applyFont="1">
      <alignment vertical="center"/>
    </xf>
    <xf numFmtId="0" fontId="1" fillId="8" borderId="7" xfId="3" applyFont="1" applyFill="1" applyBorder="1" applyAlignment="1">
      <alignment horizontal="center" vertical="center"/>
    </xf>
    <xf numFmtId="0" fontId="15" fillId="8" borderId="7" xfId="3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41" fontId="15" fillId="0" borderId="7" xfId="1" applyFont="1" applyFill="1" applyBorder="1" applyAlignment="1">
      <alignment horizontal="right" vertical="center"/>
    </xf>
    <xf numFmtId="41" fontId="0" fillId="0" borderId="7" xfId="1" applyFont="1" applyFill="1" applyBorder="1" applyAlignment="1">
      <alignment horizontal="right" vertical="center"/>
    </xf>
    <xf numFmtId="41" fontId="15" fillId="8" borderId="7" xfId="1" applyFont="1" applyFill="1" applyBorder="1" applyAlignment="1">
      <alignment horizontal="right" vertical="center"/>
    </xf>
    <xf numFmtId="41" fontId="0" fillId="8" borderId="7" xfId="1" applyFont="1" applyFill="1" applyBorder="1" applyAlignment="1">
      <alignment horizontal="right" vertical="center"/>
    </xf>
    <xf numFmtId="41" fontId="16" fillId="8" borderId="7" xfId="1" applyFont="1" applyFill="1" applyBorder="1" applyAlignment="1">
      <alignment horizontal="right" vertical="center"/>
    </xf>
    <xf numFmtId="0" fontId="12" fillId="9" borderId="8" xfId="0" applyFont="1" applyFill="1" applyBorder="1" applyAlignment="1">
      <alignment horizontal="center" vertical="center"/>
    </xf>
    <xf numFmtId="0" fontId="12" fillId="9" borderId="9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center" vertical="center"/>
    </xf>
    <xf numFmtId="41" fontId="16" fillId="7" borderId="7" xfId="1" applyFont="1" applyFill="1" applyBorder="1" applyAlignment="1">
      <alignment horizontal="right" vertical="center"/>
    </xf>
    <xf numFmtId="41" fontId="15" fillId="7" borderId="7" xfId="1" applyFont="1" applyFill="1" applyBorder="1" applyAlignment="1">
      <alignment horizontal="right" vertical="center"/>
    </xf>
    <xf numFmtId="0" fontId="0" fillId="0" borderId="0" xfId="0" applyAlignment="1"/>
    <xf numFmtId="0" fontId="17" fillId="10" borderId="0" xfId="0" applyFont="1" applyFill="1" applyAlignment="1">
      <alignment horizontal="center" vertical="center"/>
    </xf>
    <xf numFmtId="177" fontId="0" fillId="0" borderId="0" xfId="0" applyNumberFormat="1" applyAlignment="1"/>
    <xf numFmtId="0" fontId="0" fillId="11" borderId="7" xfId="0" applyFill="1" applyBorder="1" applyAlignment="1">
      <alignment horizontal="center"/>
    </xf>
    <xf numFmtId="0" fontId="13" fillId="0" borderId="0" xfId="0" applyFont="1" applyAlignment="1"/>
    <xf numFmtId="0" fontId="13" fillId="0" borderId="7" xfId="0" applyFont="1" applyBorder="1" applyAlignment="1">
      <alignment horizontal="center"/>
    </xf>
    <xf numFmtId="178" fontId="13" fillId="0" borderId="7" xfId="0" applyNumberFormat="1" applyFont="1" applyBorder="1" applyAlignment="1"/>
    <xf numFmtId="177" fontId="0" fillId="0" borderId="7" xfId="0" applyNumberFormat="1" applyBorder="1" applyAlignment="1">
      <alignment horizontal="center"/>
    </xf>
    <xf numFmtId="0" fontId="13" fillId="7" borderId="7" xfId="0" applyFont="1" applyFill="1" applyBorder="1" applyAlignment="1">
      <alignment horizontal="center"/>
    </xf>
    <xf numFmtId="178" fontId="13" fillId="7" borderId="7" xfId="0" applyNumberFormat="1" applyFont="1" applyFill="1" applyBorder="1" applyAlignment="1"/>
    <xf numFmtId="0" fontId="18" fillId="1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19" fillId="12" borderId="7" xfId="0" applyFont="1" applyFill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41" fontId="19" fillId="0" borderId="7" xfId="1" applyFont="1" applyBorder="1" applyAlignment="1">
      <alignment horizontal="center" vertical="center"/>
    </xf>
    <xf numFmtId="41" fontId="19" fillId="0" borderId="7" xfId="1" applyFont="1" applyBorder="1" applyAlignment="1">
      <alignment vertical="center"/>
    </xf>
    <xf numFmtId="0" fontId="19" fillId="12" borderId="7" xfId="0" applyFont="1" applyFill="1" applyBorder="1" applyAlignment="1">
      <alignment horizontal="center" vertical="center"/>
    </xf>
    <xf numFmtId="41" fontId="19" fillId="12" borderId="7" xfId="0" applyNumberFormat="1" applyFont="1" applyFill="1" applyBorder="1">
      <alignment vertical="center"/>
    </xf>
    <xf numFmtId="0" fontId="8" fillId="0" borderId="7" xfId="0" applyFont="1" applyBorder="1" applyAlignment="1">
      <alignment horizontal="center" vertical="center"/>
    </xf>
    <xf numFmtId="49" fontId="7" fillId="3" borderId="7" xfId="0" applyNumberFormat="1" applyFont="1" applyFill="1" applyBorder="1" applyAlignment="1">
      <alignment horizontal="center" vertical="center"/>
    </xf>
    <xf numFmtId="0" fontId="7" fillId="3" borderId="7" xfId="0" applyFont="1" applyFill="1" applyBorder="1">
      <alignment vertical="center"/>
    </xf>
    <xf numFmtId="49" fontId="7" fillId="0" borderId="7" xfId="0" applyNumberFormat="1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49" fontId="7" fillId="4" borderId="7" xfId="0" applyNumberFormat="1" applyFont="1" applyFill="1" applyBorder="1" applyAlignment="1">
      <alignment horizontal="center" vertical="center"/>
    </xf>
    <xf numFmtId="0" fontId="7" fillId="4" borderId="7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/>
    </xf>
    <xf numFmtId="176" fontId="10" fillId="0" borderId="7" xfId="1" applyNumberFormat="1" applyFont="1" applyBorder="1" applyAlignment="1">
      <alignment horizontal="right" vertical="center"/>
    </xf>
    <xf numFmtId="0" fontId="0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/>
    </xf>
    <xf numFmtId="6" fontId="0" fillId="0" borderId="7" xfId="0" applyNumberFormat="1" applyBorder="1">
      <alignment vertical="center"/>
    </xf>
    <xf numFmtId="0" fontId="0" fillId="7" borderId="7" xfId="0" applyFont="1" applyFill="1" applyBorder="1" applyAlignment="1">
      <alignment horizontal="center" vertical="center"/>
    </xf>
  </cellXfs>
  <cellStyles count="4">
    <cellStyle name="강조색3" xfId="3" builtinId="37"/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0372895"/>
        <c:axId val="780372479"/>
      </c:barChart>
      <c:catAx>
        <c:axId val="780372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80372479"/>
        <c:crosses val="autoZero"/>
        <c:auto val="1"/>
        <c:lblAlgn val="ctr"/>
        <c:lblOffset val="100"/>
        <c:noMultiLvlLbl val="0"/>
      </c:catAx>
      <c:valAx>
        <c:axId val="780372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78037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13</xdr:row>
      <xdr:rowOff>176212</xdr:rowOff>
    </xdr:from>
    <xdr:to>
      <xdr:col>11</xdr:col>
      <xdr:colOff>285750</xdr:colOff>
      <xdr:row>14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4419332E-A0FB-4CAD-8C1A-2085BEDBAA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5B9D-96FB-44D9-9620-72C07D39FDFE}">
  <dimension ref="A1:K18"/>
  <sheetViews>
    <sheetView workbookViewId="0">
      <selection activeCell="E15" sqref="E15"/>
    </sheetView>
  </sheetViews>
  <sheetFormatPr defaultRowHeight="16.5" x14ac:dyDescent="0.3"/>
  <cols>
    <col min="1" max="1" width="15.875" customWidth="1"/>
    <col min="2" max="3" width="13.875" customWidth="1"/>
    <col min="7" max="7" width="11.875" bestFit="1" customWidth="1"/>
  </cols>
  <sheetData>
    <row r="1" spans="1:11" x14ac:dyDescent="0.3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3" spans="1:11" x14ac:dyDescent="0.3">
      <c r="A3" s="55" t="s">
        <v>2</v>
      </c>
      <c r="B3" s="55" t="s">
        <v>3</v>
      </c>
      <c r="C3" s="55" t="s">
        <v>4</v>
      </c>
      <c r="D3" s="55" t="s">
        <v>5</v>
      </c>
      <c r="E3" s="55" t="s">
        <v>6</v>
      </c>
      <c r="G3" s="55" t="s">
        <v>2</v>
      </c>
      <c r="H3" s="55" t="s">
        <v>3</v>
      </c>
      <c r="I3" s="55" t="s">
        <v>4</v>
      </c>
      <c r="J3" s="55" t="s">
        <v>5</v>
      </c>
      <c r="K3" s="55" t="s">
        <v>6</v>
      </c>
    </row>
    <row r="4" spans="1:11" x14ac:dyDescent="0.3">
      <c r="A4" s="56">
        <v>201623024</v>
      </c>
      <c r="B4" s="62" t="s">
        <v>68</v>
      </c>
      <c r="C4" s="57">
        <v>67</v>
      </c>
      <c r="D4" s="57">
        <v>76</v>
      </c>
      <c r="E4" s="57">
        <f>SUM(C4:D4)</f>
        <v>143</v>
      </c>
      <c r="G4" s="60">
        <v>201623024</v>
      </c>
      <c r="H4" s="62" t="s">
        <v>68</v>
      </c>
      <c r="I4" s="61">
        <v>80</v>
      </c>
      <c r="J4" s="61">
        <v>75</v>
      </c>
      <c r="K4" s="61">
        <f>SUM(I4:J4)</f>
        <v>155</v>
      </c>
    </row>
    <row r="5" spans="1:11" x14ac:dyDescent="0.3">
      <c r="A5" s="58">
        <v>201623029</v>
      </c>
      <c r="B5" s="62" t="s">
        <v>69</v>
      </c>
      <c r="C5" s="59">
        <v>98</v>
      </c>
      <c r="D5" s="59">
        <v>95</v>
      </c>
      <c r="E5" s="59">
        <f t="shared" ref="E5:E9" si="0">SUM(C5:D5)</f>
        <v>193</v>
      </c>
      <c r="G5" s="58">
        <v>201623029</v>
      </c>
      <c r="H5" s="62" t="s">
        <v>69</v>
      </c>
      <c r="I5" s="59">
        <v>88</v>
      </c>
      <c r="J5" s="59">
        <v>100</v>
      </c>
      <c r="K5" s="59">
        <f t="shared" ref="K5:K9" si="1">SUM(I5:J5)</f>
        <v>188</v>
      </c>
    </row>
    <row r="6" spans="1:11" x14ac:dyDescent="0.3">
      <c r="A6" s="56">
        <v>201623030</v>
      </c>
      <c r="B6" s="62" t="s">
        <v>70</v>
      </c>
      <c r="C6" s="57">
        <v>88</v>
      </c>
      <c r="D6" s="57">
        <v>56</v>
      </c>
      <c r="E6" s="57">
        <f t="shared" si="0"/>
        <v>144</v>
      </c>
      <c r="G6" s="60">
        <v>201623030</v>
      </c>
      <c r="H6" s="62" t="s">
        <v>70</v>
      </c>
      <c r="I6" s="61">
        <v>75</v>
      </c>
      <c r="J6" s="61">
        <v>65</v>
      </c>
      <c r="K6" s="61">
        <f t="shared" si="1"/>
        <v>140</v>
      </c>
    </row>
    <row r="7" spans="1:11" x14ac:dyDescent="0.3">
      <c r="A7" s="58">
        <v>201631010</v>
      </c>
      <c r="B7" s="62" t="s">
        <v>71</v>
      </c>
      <c r="C7" s="59">
        <v>83</v>
      </c>
      <c r="D7" s="59">
        <v>78</v>
      </c>
      <c r="E7" s="59">
        <f t="shared" si="0"/>
        <v>161</v>
      </c>
      <c r="G7" s="58">
        <v>201631010</v>
      </c>
      <c r="H7" s="62" t="s">
        <v>71</v>
      </c>
      <c r="I7" s="59">
        <v>77</v>
      </c>
      <c r="J7" s="59">
        <v>68</v>
      </c>
      <c r="K7" s="59">
        <f t="shared" si="1"/>
        <v>145</v>
      </c>
    </row>
    <row r="8" spans="1:11" x14ac:dyDescent="0.3">
      <c r="A8" s="56">
        <v>201631013</v>
      </c>
      <c r="B8" s="62" t="s">
        <v>72</v>
      </c>
      <c r="C8" s="57">
        <v>65</v>
      </c>
      <c r="D8" s="57">
        <v>77</v>
      </c>
      <c r="E8" s="57">
        <f t="shared" si="0"/>
        <v>142</v>
      </c>
      <c r="G8" s="60">
        <v>201631013</v>
      </c>
      <c r="H8" s="62" t="s">
        <v>72</v>
      </c>
      <c r="I8" s="61">
        <v>88</v>
      </c>
      <c r="J8" s="61">
        <v>77</v>
      </c>
      <c r="K8" s="61">
        <f t="shared" si="1"/>
        <v>165</v>
      </c>
    </row>
    <row r="9" spans="1:11" x14ac:dyDescent="0.3">
      <c r="A9" s="58">
        <v>201631028</v>
      </c>
      <c r="B9" s="62" t="s">
        <v>73</v>
      </c>
      <c r="C9" s="59">
        <v>85</v>
      </c>
      <c r="D9" s="59">
        <v>92</v>
      </c>
      <c r="E9" s="59">
        <f t="shared" si="0"/>
        <v>177</v>
      </c>
      <c r="G9" s="58">
        <v>201631028</v>
      </c>
      <c r="H9" s="62" t="s">
        <v>73</v>
      </c>
      <c r="I9" s="59">
        <v>75</v>
      </c>
      <c r="J9" s="59">
        <v>80</v>
      </c>
      <c r="K9" s="59">
        <f t="shared" si="1"/>
        <v>155</v>
      </c>
    </row>
    <row r="11" spans="1:11" x14ac:dyDescent="0.3">
      <c r="A11" s="2" t="s">
        <v>0</v>
      </c>
      <c r="B11" s="3"/>
      <c r="C11" s="4"/>
      <c r="D11" s="5"/>
      <c r="E11" s="5"/>
    </row>
    <row r="12" spans="1:11" x14ac:dyDescent="0.3">
      <c r="A12" s="6" t="s">
        <v>2</v>
      </c>
      <c r="B12" s="7" t="s">
        <v>4</v>
      </c>
      <c r="C12" s="8" t="s">
        <v>5</v>
      </c>
    </row>
    <row r="13" spans="1:11" x14ac:dyDescent="0.3">
      <c r="A13" s="9">
        <v>201623024</v>
      </c>
      <c r="B13" s="10">
        <v>73.5</v>
      </c>
      <c r="C13" s="11">
        <v>75.5</v>
      </c>
      <c r="E13" s="12"/>
    </row>
    <row r="14" spans="1:11" x14ac:dyDescent="0.3">
      <c r="A14" s="9">
        <v>201623029</v>
      </c>
      <c r="B14" s="10">
        <v>93</v>
      </c>
      <c r="C14" s="11">
        <v>97.5</v>
      </c>
    </row>
    <row r="15" spans="1:11" x14ac:dyDescent="0.3">
      <c r="A15" s="9">
        <v>201623030</v>
      </c>
      <c r="B15" s="10">
        <v>81.5</v>
      </c>
      <c r="C15" s="11">
        <v>60.5</v>
      </c>
    </row>
    <row r="16" spans="1:11" x14ac:dyDescent="0.3">
      <c r="A16" s="9">
        <v>201631010</v>
      </c>
      <c r="B16" s="10">
        <v>80</v>
      </c>
      <c r="C16" s="11">
        <v>73</v>
      </c>
    </row>
    <row r="17" spans="1:3" x14ac:dyDescent="0.3">
      <c r="A17" s="9">
        <v>201631013</v>
      </c>
      <c r="B17" s="10">
        <v>76.5</v>
      </c>
      <c r="C17" s="11">
        <v>77</v>
      </c>
    </row>
    <row r="18" spans="1:3" x14ac:dyDescent="0.3">
      <c r="A18" s="13">
        <v>201631028</v>
      </c>
      <c r="B18" s="14">
        <v>80</v>
      </c>
      <c r="C18" s="15">
        <v>86</v>
      </c>
    </row>
  </sheetData>
  <dataConsolidate function="average" leftLabels="1" topLabels="1">
    <dataRefs count="2">
      <dataRef ref="A3:E9" sheet="통합"/>
      <dataRef ref="G3:K9" sheet="통합"/>
    </dataRefs>
  </dataConsolidate>
  <mergeCells count="3">
    <mergeCell ref="A1:E1"/>
    <mergeCell ref="G1:K1"/>
    <mergeCell ref="A11:C1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E065-EDC2-4BC6-AFC2-F9F66C16C81A}">
  <dimension ref="B2:J12"/>
  <sheetViews>
    <sheetView workbookViewId="0">
      <selection activeCell="C6" sqref="C6"/>
    </sheetView>
  </sheetViews>
  <sheetFormatPr defaultRowHeight="16.5" x14ac:dyDescent="0.3"/>
  <cols>
    <col min="2" max="2" width="16.5" bestFit="1" customWidth="1"/>
    <col min="3" max="3" width="11.875" bestFit="1" customWidth="1"/>
    <col min="6" max="6" width="9.25" bestFit="1" customWidth="1"/>
  </cols>
  <sheetData>
    <row r="2" spans="2:10" x14ac:dyDescent="0.3">
      <c r="B2" t="s">
        <v>7</v>
      </c>
      <c r="E2" t="s">
        <v>8</v>
      </c>
    </row>
    <row r="3" spans="2:10" x14ac:dyDescent="0.3">
      <c r="B3" s="16" t="s">
        <v>9</v>
      </c>
      <c r="C3" s="17">
        <v>20000000</v>
      </c>
    </row>
    <row r="4" spans="2:10" x14ac:dyDescent="0.15">
      <c r="B4" s="16" t="s">
        <v>10</v>
      </c>
      <c r="C4" s="18">
        <v>0.05</v>
      </c>
      <c r="G4" t="s">
        <v>11</v>
      </c>
    </row>
    <row r="5" spans="2:10" x14ac:dyDescent="0.3">
      <c r="B5" s="16" t="s">
        <v>11</v>
      </c>
      <c r="C5" s="17">
        <v>5</v>
      </c>
      <c r="F5" s="69">
        <f>PMT($C$4/12,$C$5 *12,-$C$3)</f>
        <v>377424.67288021866</v>
      </c>
      <c r="G5" s="16">
        <v>2</v>
      </c>
      <c r="H5" s="16">
        <v>3</v>
      </c>
      <c r="I5" s="16">
        <v>4</v>
      </c>
      <c r="J5" s="16">
        <v>5</v>
      </c>
    </row>
    <row r="6" spans="2:10" x14ac:dyDescent="0.15">
      <c r="B6" s="16" t="s">
        <v>12</v>
      </c>
      <c r="C6" s="17">
        <f>PMT($C$4/12,$C$5 *12,-$C$3)</f>
        <v>377424.67288021866</v>
      </c>
      <c r="E6" t="s">
        <v>13</v>
      </c>
      <c r="F6" s="18">
        <v>0.03</v>
      </c>
      <c r="G6" s="16">
        <f t="dataTable" ref="G6:J12" dt2D="1" dtr="1" r1="C5" r2="C4"/>
        <v>859624.23959112214</v>
      </c>
      <c r="H6" s="16">
        <v>581624.19261304662</v>
      </c>
      <c r="I6" s="16">
        <v>442686.53978623025</v>
      </c>
      <c r="J6" s="16">
        <v>359373.81328126276</v>
      </c>
    </row>
    <row r="7" spans="2:10" x14ac:dyDescent="0.15">
      <c r="F7" s="18">
        <v>0.04</v>
      </c>
      <c r="G7" s="16">
        <v>868498.44341548102</v>
      </c>
      <c r="H7" s="16">
        <v>590479.70013687364</v>
      </c>
      <c r="I7" s="16">
        <v>451581.09283379954</v>
      </c>
      <c r="J7" s="16">
        <v>368330.44110532705</v>
      </c>
    </row>
    <row r="8" spans="2:10" x14ac:dyDescent="0.15">
      <c r="F8" s="18">
        <v>0.05</v>
      </c>
      <c r="G8" s="16">
        <v>877427.79468136886</v>
      </c>
      <c r="H8" s="16">
        <v>599417.94209330948</v>
      </c>
      <c r="I8" s="16">
        <v>460585.87141293037</v>
      </c>
      <c r="J8" s="16">
        <v>377424.67288021866</v>
      </c>
    </row>
    <row r="9" spans="2:10" x14ac:dyDescent="0.15">
      <c r="F9" s="18">
        <v>0.06</v>
      </c>
      <c r="G9" s="16">
        <v>886412.20505513786</v>
      </c>
      <c r="H9" s="16">
        <v>608438.74903110217</v>
      </c>
      <c r="I9" s="16">
        <v>469700.58095871232</v>
      </c>
      <c r="J9" s="16">
        <v>386656.03058855823</v>
      </c>
    </row>
    <row r="10" spans="2:10" x14ac:dyDescent="0.15">
      <c r="F10" s="18">
        <v>7.0000000000000007E-2</v>
      </c>
      <c r="G10" s="16">
        <v>895451.58206290833</v>
      </c>
      <c r="H10" s="16">
        <v>617541.93730743881</v>
      </c>
      <c r="I10" s="16">
        <v>478924.89324885816</v>
      </c>
      <c r="J10" s="16">
        <v>396023.97080699075</v>
      </c>
    </row>
    <row r="11" spans="2:10" x14ac:dyDescent="0.15">
      <c r="F11" s="18">
        <v>0.08</v>
      </c>
      <c r="G11" s="16">
        <v>904545.82912368304</v>
      </c>
      <c r="H11" s="16">
        <v>626727.309228617</v>
      </c>
      <c r="I11" s="16">
        <v>488258.44683004968</v>
      </c>
      <c r="J11" s="16">
        <v>405527.88576827361</v>
      </c>
    </row>
    <row r="12" spans="2:10" x14ac:dyDescent="0.15">
      <c r="F12" s="18">
        <v>0.09</v>
      </c>
      <c r="G12" s="16">
        <v>913694.84558346181</v>
      </c>
      <c r="H12" s="16">
        <v>635994.65319881367</v>
      </c>
      <c r="I12" s="16">
        <v>497700.84747868421</v>
      </c>
      <c r="J12" s="16">
        <v>415167.10452708014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4AAE-2939-4A99-8330-81FF4281C5BE}">
  <dimension ref="A2:E1048563"/>
  <sheetViews>
    <sheetView workbookViewId="0">
      <selection activeCell="C5" sqref="C5"/>
    </sheetView>
  </sheetViews>
  <sheetFormatPr defaultRowHeight="16.5" x14ac:dyDescent="0.3"/>
  <cols>
    <col min="2" max="2" width="9.375" bestFit="1" customWidth="1"/>
    <col min="3" max="3" width="15" style="63" customWidth="1"/>
    <col min="5" max="5" width="12.75" customWidth="1"/>
  </cols>
  <sheetData>
    <row r="2" spans="2:5" x14ac:dyDescent="0.3">
      <c r="B2" s="64" t="s">
        <v>75</v>
      </c>
      <c r="C2" s="64" t="s">
        <v>74</v>
      </c>
      <c r="D2" s="65" t="s">
        <v>14</v>
      </c>
      <c r="E2" s="65" t="s">
        <v>15</v>
      </c>
    </row>
    <row r="3" spans="2:5" x14ac:dyDescent="0.3">
      <c r="B3" s="19" t="s">
        <v>79</v>
      </c>
      <c r="C3" s="62" t="s">
        <v>69</v>
      </c>
      <c r="D3" s="20" t="s">
        <v>16</v>
      </c>
      <c r="E3" s="66">
        <v>215</v>
      </c>
    </row>
    <row r="4" spans="2:5" x14ac:dyDescent="0.3">
      <c r="B4" s="19" t="s">
        <v>79</v>
      </c>
      <c r="C4" s="62" t="s">
        <v>68</v>
      </c>
      <c r="D4" s="20" t="s">
        <v>18</v>
      </c>
      <c r="E4" s="66">
        <v>45</v>
      </c>
    </row>
    <row r="5" spans="2:5" x14ac:dyDescent="0.3">
      <c r="B5" s="19" t="s">
        <v>78</v>
      </c>
      <c r="C5" s="62" t="s">
        <v>69</v>
      </c>
      <c r="D5" s="20" t="s">
        <v>17</v>
      </c>
      <c r="E5" s="66">
        <v>97</v>
      </c>
    </row>
    <row r="6" spans="2:5" x14ac:dyDescent="0.3">
      <c r="B6" s="19" t="s">
        <v>78</v>
      </c>
      <c r="C6" s="62" t="s">
        <v>68</v>
      </c>
      <c r="D6" s="20" t="s">
        <v>17</v>
      </c>
      <c r="E6" s="66">
        <v>305</v>
      </c>
    </row>
    <row r="7" spans="2:5" x14ac:dyDescent="0.3">
      <c r="B7" s="19" t="s">
        <v>77</v>
      </c>
      <c r="C7" s="62" t="s">
        <v>73</v>
      </c>
      <c r="D7" s="20" t="s">
        <v>16</v>
      </c>
      <c r="E7" s="66">
        <v>201</v>
      </c>
    </row>
    <row r="8" spans="2:5" x14ac:dyDescent="0.3">
      <c r="B8" s="19" t="s">
        <v>77</v>
      </c>
      <c r="C8" s="62" t="s">
        <v>69</v>
      </c>
      <c r="D8" s="20" t="s">
        <v>16</v>
      </c>
      <c r="E8" s="66">
        <v>84</v>
      </c>
    </row>
    <row r="9" spans="2:5" x14ac:dyDescent="0.3">
      <c r="B9" s="19" t="s">
        <v>76</v>
      </c>
      <c r="C9" s="62" t="s">
        <v>72</v>
      </c>
      <c r="D9" s="20" t="s">
        <v>18</v>
      </c>
      <c r="E9" s="66">
        <v>415</v>
      </c>
    </row>
    <row r="10" spans="2:5" x14ac:dyDescent="0.3">
      <c r="B10" s="19" t="s">
        <v>76</v>
      </c>
      <c r="C10" s="62" t="s">
        <v>68</v>
      </c>
      <c r="D10" s="20" t="s">
        <v>16</v>
      </c>
      <c r="E10" s="66">
        <v>397.99999999999994</v>
      </c>
    </row>
    <row r="1048561" spans="1:1" x14ac:dyDescent="0.3">
      <c r="A1048561" t="s">
        <v>91</v>
      </c>
    </row>
    <row r="1048562" spans="1:1" x14ac:dyDescent="0.3">
      <c r="A1048562" t="s">
        <v>92</v>
      </c>
    </row>
    <row r="1048563" spans="1:1" x14ac:dyDescent="0.3">
      <c r="A1048563" t="s">
        <v>93</v>
      </c>
    </row>
  </sheetData>
  <sortState xmlns:xlrd2="http://schemas.microsoft.com/office/spreadsheetml/2017/richdata2" ref="B3:E10">
    <sortCondition ref="B3:B10"/>
    <sortCondition ref="C3:C10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A3047-C5D0-4C6F-B2DA-BA74DB612CEB}">
  <dimension ref="B2:G13"/>
  <sheetViews>
    <sheetView workbookViewId="0">
      <selection activeCell="C5" sqref="C5"/>
    </sheetView>
  </sheetViews>
  <sheetFormatPr defaultRowHeight="16.5" x14ac:dyDescent="0.3"/>
  <sheetData>
    <row r="2" spans="2:7" ht="24.75" x14ac:dyDescent="0.3">
      <c r="B2" s="31" t="s">
        <v>19</v>
      </c>
      <c r="C2" s="32"/>
      <c r="D2" s="32"/>
      <c r="E2" s="32"/>
      <c r="F2" s="32"/>
      <c r="G2" s="33"/>
    </row>
    <row r="3" spans="2:7" x14ac:dyDescent="0.15">
      <c r="B3" s="21"/>
      <c r="C3" s="22"/>
    </row>
    <row r="4" spans="2:7" x14ac:dyDescent="0.3">
      <c r="B4" s="23" t="s">
        <v>20</v>
      </c>
      <c r="C4" s="24" t="s">
        <v>21</v>
      </c>
      <c r="D4" s="24" t="s">
        <v>22</v>
      </c>
      <c r="E4" s="24" t="s">
        <v>23</v>
      </c>
      <c r="F4" s="24" t="s">
        <v>6</v>
      </c>
      <c r="G4" s="25" t="s">
        <v>24</v>
      </c>
    </row>
    <row r="5" spans="2:7" x14ac:dyDescent="0.3">
      <c r="B5" s="62" t="s">
        <v>57</v>
      </c>
      <c r="C5" s="35">
        <v>50</v>
      </c>
      <c r="D5" s="26">
        <v>60</v>
      </c>
      <c r="E5" s="26">
        <v>75</v>
      </c>
      <c r="F5" s="26">
        <f>SUM(C5:E5)</f>
        <v>185</v>
      </c>
      <c r="G5" s="27">
        <f>AVERAGE(C5:E5)</f>
        <v>61.666666666666664</v>
      </c>
    </row>
    <row r="6" spans="2:7" x14ac:dyDescent="0.3">
      <c r="B6" s="62" t="s">
        <v>69</v>
      </c>
      <c r="C6" s="26">
        <v>60</v>
      </c>
      <c r="D6" s="26">
        <v>65</v>
      </c>
      <c r="E6" s="26">
        <v>89</v>
      </c>
      <c r="F6" s="26">
        <f t="shared" ref="F6:F12" si="0">SUM(C6:E6)</f>
        <v>214</v>
      </c>
      <c r="G6" s="27">
        <f t="shared" ref="G6:G11" si="1">AVERAGE(C6:E6)</f>
        <v>71.333333333333329</v>
      </c>
    </row>
    <row r="7" spans="2:7" x14ac:dyDescent="0.3">
      <c r="B7" s="62" t="s">
        <v>70</v>
      </c>
      <c r="C7" s="26">
        <v>75</v>
      </c>
      <c r="D7" s="26">
        <v>85</v>
      </c>
      <c r="E7" s="26">
        <v>93</v>
      </c>
      <c r="F7" s="26">
        <f t="shared" si="0"/>
        <v>253</v>
      </c>
      <c r="G7" s="27">
        <f t="shared" si="1"/>
        <v>84.333333333333329</v>
      </c>
    </row>
    <row r="8" spans="2:7" x14ac:dyDescent="0.3">
      <c r="B8" s="62" t="s">
        <v>71</v>
      </c>
      <c r="C8" s="26">
        <v>70</v>
      </c>
      <c r="D8" s="26">
        <v>75</v>
      </c>
      <c r="E8" s="26">
        <v>84</v>
      </c>
      <c r="F8" s="26">
        <f t="shared" si="0"/>
        <v>229</v>
      </c>
      <c r="G8" s="27">
        <f t="shared" si="1"/>
        <v>76.333333333333329</v>
      </c>
    </row>
    <row r="9" spans="2:7" x14ac:dyDescent="0.3">
      <c r="B9" s="62" t="s">
        <v>72</v>
      </c>
      <c r="C9" s="26">
        <v>85</v>
      </c>
      <c r="D9" s="26">
        <v>60</v>
      </c>
      <c r="E9" s="26">
        <v>78</v>
      </c>
      <c r="F9" s="26">
        <f t="shared" si="0"/>
        <v>223</v>
      </c>
      <c r="G9" s="27">
        <f t="shared" si="1"/>
        <v>74.333333333333329</v>
      </c>
    </row>
    <row r="10" spans="2:7" x14ac:dyDescent="0.3">
      <c r="B10" s="62" t="s">
        <v>73</v>
      </c>
      <c r="C10" s="26">
        <v>80</v>
      </c>
      <c r="D10" s="26">
        <v>75</v>
      </c>
      <c r="E10" s="26">
        <v>92</v>
      </c>
      <c r="F10" s="26">
        <f t="shared" si="0"/>
        <v>247</v>
      </c>
      <c r="G10" s="27">
        <f t="shared" si="1"/>
        <v>82.333333333333329</v>
      </c>
    </row>
    <row r="11" spans="2:7" x14ac:dyDescent="0.3">
      <c r="B11" s="62" t="s">
        <v>80</v>
      </c>
      <c r="C11" s="26">
        <v>90</v>
      </c>
      <c r="D11" s="26">
        <v>85</v>
      </c>
      <c r="E11" s="26">
        <v>88</v>
      </c>
      <c r="F11" s="26">
        <f t="shared" si="0"/>
        <v>263</v>
      </c>
      <c r="G11" s="27">
        <f t="shared" si="1"/>
        <v>87.666666666666671</v>
      </c>
    </row>
    <row r="12" spans="2:7" x14ac:dyDescent="0.3">
      <c r="B12" s="24" t="s">
        <v>25</v>
      </c>
      <c r="C12" s="28">
        <f>SUM(C5:C11)</f>
        <v>510</v>
      </c>
      <c r="D12" s="28">
        <f t="shared" ref="D12:E12" si="2">SUM(D5:D11)</f>
        <v>505</v>
      </c>
      <c r="E12" s="28">
        <f t="shared" si="2"/>
        <v>599</v>
      </c>
      <c r="F12" s="28">
        <f t="shared" si="0"/>
        <v>1614</v>
      </c>
      <c r="G12" s="29"/>
    </row>
    <row r="13" spans="2:7" x14ac:dyDescent="0.3">
      <c r="B13" s="24" t="s">
        <v>26</v>
      </c>
      <c r="C13" s="30">
        <f>AVERAGE(C5:C11)</f>
        <v>72.857142857142861</v>
      </c>
      <c r="D13" s="30">
        <f t="shared" ref="D13:G13" si="3">AVERAGE(D5:D11)</f>
        <v>72.142857142857139</v>
      </c>
      <c r="E13" s="30">
        <f t="shared" si="3"/>
        <v>85.571428571428569</v>
      </c>
      <c r="F13" s="30"/>
      <c r="G13" s="34">
        <f t="shared" si="3"/>
        <v>76.857142857142847</v>
      </c>
    </row>
  </sheetData>
  <mergeCells count="1">
    <mergeCell ref="B2:G2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58159-D853-4888-AFDC-9C62AA849532}">
  <dimension ref="A1:K1048575"/>
  <sheetViews>
    <sheetView workbookViewId="0">
      <selection activeCell="F9" sqref="F9"/>
    </sheetView>
  </sheetViews>
  <sheetFormatPr defaultRowHeight="16.5" x14ac:dyDescent="0.3"/>
  <sheetData>
    <row r="1" spans="1:11" ht="18.75" x14ac:dyDescent="0.3">
      <c r="A1" s="36"/>
      <c r="B1" s="37" t="s">
        <v>27</v>
      </c>
      <c r="C1" s="37"/>
      <c r="D1" s="37"/>
      <c r="E1" s="37"/>
      <c r="F1" s="37"/>
      <c r="G1" s="37"/>
      <c r="H1" s="37"/>
      <c r="I1" s="36"/>
      <c r="J1" s="36"/>
      <c r="K1" s="36"/>
    </row>
    <row r="2" spans="1:11" x14ac:dyDescent="0.3">
      <c r="A2" s="36"/>
      <c r="B2" s="36"/>
      <c r="C2" s="36"/>
      <c r="D2" s="36"/>
      <c r="E2" s="36"/>
      <c r="F2" s="36"/>
      <c r="G2" s="36"/>
      <c r="H2" s="38"/>
      <c r="I2" s="36"/>
      <c r="J2" s="36"/>
      <c r="K2" s="36"/>
    </row>
    <row r="3" spans="1:11" x14ac:dyDescent="0.3">
      <c r="A3" s="36"/>
      <c r="B3" s="39" t="s">
        <v>28</v>
      </c>
      <c r="C3" s="39" t="s">
        <v>29</v>
      </c>
      <c r="D3" s="39" t="s">
        <v>30</v>
      </c>
      <c r="E3" s="39" t="s">
        <v>31</v>
      </c>
      <c r="F3" s="39" t="s">
        <v>32</v>
      </c>
      <c r="G3" s="39" t="s">
        <v>24</v>
      </c>
      <c r="H3" s="39" t="s">
        <v>33</v>
      </c>
      <c r="I3" s="36"/>
      <c r="J3" s="36"/>
      <c r="K3" s="36"/>
    </row>
    <row r="4" spans="1:11" x14ac:dyDescent="0.15">
      <c r="A4" s="40"/>
      <c r="B4" s="67" t="s">
        <v>68</v>
      </c>
      <c r="C4" s="41" t="s">
        <v>34</v>
      </c>
      <c r="D4" s="41">
        <v>91</v>
      </c>
      <c r="E4" s="41">
        <v>86</v>
      </c>
      <c r="F4" s="41">
        <v>63</v>
      </c>
      <c r="G4" s="42">
        <f t="shared" ref="G4:G12" si="0">AVERAGE(D4:F4)</f>
        <v>80</v>
      </c>
      <c r="H4" s="42">
        <f t="shared" ref="H4:H12" si="1">IF(G4&gt;=80,G4+$K$9,IF(G4&gt;=70,G4+$K$10,IF(G4&gt;=60,G4+$K$11,G4+$K$12)))</f>
        <v>82</v>
      </c>
      <c r="I4" s="40"/>
      <c r="J4" s="40"/>
      <c r="K4" s="40"/>
    </row>
    <row r="5" spans="1:11" x14ac:dyDescent="0.15">
      <c r="A5" s="40"/>
      <c r="B5" s="67" t="s">
        <v>69</v>
      </c>
      <c r="C5" s="41" t="s">
        <v>35</v>
      </c>
      <c r="D5" s="41">
        <v>76</v>
      </c>
      <c r="E5" s="41">
        <v>72</v>
      </c>
      <c r="F5" s="41">
        <v>84</v>
      </c>
      <c r="G5" s="42">
        <f t="shared" si="0"/>
        <v>77.333333333333329</v>
      </c>
      <c r="H5" s="42">
        <f t="shared" si="1"/>
        <v>78.833333333333329</v>
      </c>
      <c r="I5" s="40"/>
      <c r="J5" s="40"/>
      <c r="K5" s="40"/>
    </row>
    <row r="6" spans="1:11" x14ac:dyDescent="0.15">
      <c r="A6" s="40"/>
      <c r="B6" s="67" t="s">
        <v>70</v>
      </c>
      <c r="C6" s="41" t="s">
        <v>36</v>
      </c>
      <c r="D6" s="41">
        <v>88</v>
      </c>
      <c r="E6" s="41">
        <v>66</v>
      </c>
      <c r="F6" s="41">
        <v>70</v>
      </c>
      <c r="G6" s="42">
        <f t="shared" si="0"/>
        <v>74.666666666666671</v>
      </c>
      <c r="H6" s="42">
        <f t="shared" si="1"/>
        <v>76.166666666666671</v>
      </c>
      <c r="I6" s="40"/>
      <c r="J6" s="40"/>
      <c r="K6" s="40"/>
    </row>
    <row r="7" spans="1:11" x14ac:dyDescent="0.15">
      <c r="A7" s="40"/>
      <c r="B7" s="67" t="s">
        <v>71</v>
      </c>
      <c r="C7" s="41" t="s">
        <v>37</v>
      </c>
      <c r="D7" s="41">
        <v>80</v>
      </c>
      <c r="E7" s="41">
        <v>70</v>
      </c>
      <c r="F7" s="41">
        <v>88</v>
      </c>
      <c r="G7" s="42">
        <f t="shared" si="0"/>
        <v>79.333333333333329</v>
      </c>
      <c r="H7" s="42">
        <f t="shared" si="1"/>
        <v>80.833333333333329</v>
      </c>
      <c r="I7" s="40"/>
      <c r="J7" s="40"/>
      <c r="K7" s="40"/>
    </row>
    <row r="8" spans="1:11" x14ac:dyDescent="0.3">
      <c r="A8" s="40"/>
      <c r="B8" s="67" t="s">
        <v>72</v>
      </c>
      <c r="C8" s="41" t="s">
        <v>38</v>
      </c>
      <c r="D8" s="41">
        <v>73</v>
      </c>
      <c r="E8" s="41">
        <v>82</v>
      </c>
      <c r="F8" s="41">
        <v>95</v>
      </c>
      <c r="G8" s="42">
        <f t="shared" si="0"/>
        <v>83.333333333333329</v>
      </c>
      <c r="H8" s="42">
        <f t="shared" si="1"/>
        <v>85.333333333333329</v>
      </c>
      <c r="I8" s="40"/>
      <c r="J8" s="36" t="s">
        <v>39</v>
      </c>
      <c r="K8" s="36"/>
    </row>
    <row r="9" spans="1:11" x14ac:dyDescent="0.3">
      <c r="A9" s="40"/>
      <c r="B9" s="70" t="s">
        <v>81</v>
      </c>
      <c r="C9" s="41" t="s">
        <v>40</v>
      </c>
      <c r="D9" s="44">
        <v>64</v>
      </c>
      <c r="E9" s="41">
        <v>90</v>
      </c>
      <c r="F9" s="41">
        <v>46</v>
      </c>
      <c r="G9" s="42">
        <f t="shared" si="0"/>
        <v>66.666666666666671</v>
      </c>
      <c r="H9" s="45">
        <f t="shared" si="1"/>
        <v>67.666666666666671</v>
      </c>
      <c r="I9" s="40"/>
      <c r="J9" s="39" t="s">
        <v>41</v>
      </c>
      <c r="K9" s="43">
        <v>2</v>
      </c>
    </row>
    <row r="10" spans="1:11" x14ac:dyDescent="0.3">
      <c r="A10" s="40"/>
      <c r="B10" s="67" t="s">
        <v>80</v>
      </c>
      <c r="C10" s="41" t="s">
        <v>42</v>
      </c>
      <c r="D10" s="41">
        <v>69</v>
      </c>
      <c r="E10" s="41">
        <v>87</v>
      </c>
      <c r="F10" s="41">
        <v>83</v>
      </c>
      <c r="G10" s="42">
        <f t="shared" si="0"/>
        <v>79.666666666666671</v>
      </c>
      <c r="H10" s="42">
        <f t="shared" si="1"/>
        <v>81.166666666666671</v>
      </c>
      <c r="I10" s="40"/>
      <c r="J10" s="39" t="s">
        <v>43</v>
      </c>
      <c r="K10" s="43">
        <v>1.5</v>
      </c>
    </row>
    <row r="11" spans="1:11" x14ac:dyDescent="0.3">
      <c r="A11" s="40"/>
      <c r="B11" s="68" t="s">
        <v>49</v>
      </c>
      <c r="C11" s="41" t="s">
        <v>44</v>
      </c>
      <c r="D11" s="41">
        <v>71</v>
      </c>
      <c r="E11" s="41">
        <v>84</v>
      </c>
      <c r="F11" s="41">
        <v>71</v>
      </c>
      <c r="G11" s="42">
        <f t="shared" si="0"/>
        <v>75.333333333333329</v>
      </c>
      <c r="H11" s="42">
        <f t="shared" si="1"/>
        <v>76.833333333333329</v>
      </c>
      <c r="I11" s="40"/>
      <c r="J11" s="39" t="s">
        <v>45</v>
      </c>
      <c r="K11" s="43">
        <v>1</v>
      </c>
    </row>
    <row r="12" spans="1:11" x14ac:dyDescent="0.3">
      <c r="A12" s="40"/>
      <c r="B12" s="68" t="s">
        <v>46</v>
      </c>
      <c r="C12" s="41" t="s">
        <v>47</v>
      </c>
      <c r="D12" s="41">
        <v>75</v>
      </c>
      <c r="E12" s="41">
        <v>79</v>
      </c>
      <c r="F12" s="41">
        <v>64</v>
      </c>
      <c r="G12" s="42">
        <f t="shared" si="0"/>
        <v>72.666666666666671</v>
      </c>
      <c r="H12" s="42">
        <f t="shared" si="1"/>
        <v>74.166666666666671</v>
      </c>
      <c r="I12" s="40"/>
      <c r="J12" s="39" t="s">
        <v>48</v>
      </c>
      <c r="K12" s="43">
        <v>-0.5</v>
      </c>
    </row>
    <row r="13" spans="1:11" x14ac:dyDescent="0.15">
      <c r="A13" s="40"/>
      <c r="B13" s="40"/>
      <c r="C13" s="40"/>
      <c r="D13" s="40"/>
      <c r="E13" s="40"/>
      <c r="F13" s="40"/>
      <c r="G13" s="40"/>
      <c r="H13" s="40"/>
      <c r="I13" s="40"/>
      <c r="J13" s="40"/>
      <c r="K13" s="40"/>
    </row>
    <row r="14" spans="1:11" x14ac:dyDescent="0.3">
      <c r="A14" s="36"/>
      <c r="H14" s="40"/>
      <c r="I14" s="40"/>
      <c r="J14" s="40"/>
      <c r="K14" s="40"/>
    </row>
    <row r="15" spans="1:11" x14ac:dyDescent="0.3">
      <c r="A15" s="36"/>
      <c r="H15" s="40"/>
      <c r="I15" s="40"/>
      <c r="J15" s="40"/>
      <c r="K15" s="40"/>
    </row>
    <row r="16" spans="1:11" x14ac:dyDescent="0.3">
      <c r="A16" s="36"/>
      <c r="H16" s="40"/>
      <c r="I16" s="40"/>
      <c r="J16" s="40"/>
      <c r="K16" s="40"/>
    </row>
    <row r="17" spans="1:11" x14ac:dyDescent="0.3">
      <c r="A17" s="36"/>
      <c r="H17" s="40"/>
      <c r="I17" s="40"/>
      <c r="J17" s="40"/>
      <c r="K17" s="40"/>
    </row>
    <row r="18" spans="1:11" x14ac:dyDescent="0.3">
      <c r="A18" s="36"/>
      <c r="H18" s="40"/>
      <c r="I18" s="40"/>
      <c r="J18" s="40"/>
      <c r="K18" s="40"/>
    </row>
    <row r="1048571" spans="1:6" x14ac:dyDescent="0.3">
      <c r="A1048571" t="s">
        <v>82</v>
      </c>
    </row>
    <row r="1048572" spans="1:6" x14ac:dyDescent="0.3">
      <c r="A1048572" t="s">
        <v>50</v>
      </c>
    </row>
    <row r="1048573" spans="1:6" x14ac:dyDescent="0.3">
      <c r="A1048573" t="s">
        <v>83</v>
      </c>
      <c r="C1048573" t="s">
        <v>84</v>
      </c>
      <c r="F1048573" t="s">
        <v>85</v>
      </c>
    </row>
    <row r="1048574" spans="1:6" x14ac:dyDescent="0.3">
      <c r="A1048574" t="s">
        <v>86</v>
      </c>
    </row>
    <row r="1048575" spans="1:6" x14ac:dyDescent="0.3">
      <c r="A1048575" t="s">
        <v>87</v>
      </c>
    </row>
  </sheetData>
  <mergeCells count="1">
    <mergeCell ref="B1:H1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9848-9E8C-4885-A110-75A1BB194C3E}">
  <dimension ref="A1:F1048554"/>
  <sheetViews>
    <sheetView tabSelected="1" workbookViewId="0">
      <selection activeCell="H3" sqref="H3"/>
    </sheetView>
  </sheetViews>
  <sheetFormatPr defaultRowHeight="16.5" x14ac:dyDescent="0.3"/>
  <cols>
    <col min="1" max="1" width="15.25" bestFit="1" customWidth="1"/>
    <col min="2" max="3" width="9.625" bestFit="1" customWidth="1"/>
    <col min="4" max="6" width="12.625" bestFit="1" customWidth="1"/>
  </cols>
  <sheetData>
    <row r="1" spans="1:6" ht="26.25" x14ac:dyDescent="0.3">
      <c r="A1" s="46" t="s">
        <v>51</v>
      </c>
      <c r="B1" s="46"/>
      <c r="C1" s="46"/>
      <c r="D1" s="46"/>
      <c r="E1" s="46"/>
      <c r="F1" s="46"/>
    </row>
    <row r="2" spans="1:6" x14ac:dyDescent="0.3">
      <c r="A2" s="47"/>
      <c r="B2" s="47"/>
      <c r="C2" s="47"/>
      <c r="D2" s="47"/>
      <c r="E2" s="47"/>
      <c r="F2" s="47"/>
    </row>
    <row r="3" spans="1:6" ht="17.25" x14ac:dyDescent="0.3">
      <c r="A3" s="48" t="s">
        <v>20</v>
      </c>
      <c r="B3" s="48" t="s">
        <v>52</v>
      </c>
      <c r="C3" s="48" t="s">
        <v>53</v>
      </c>
      <c r="D3" s="48" t="s">
        <v>54</v>
      </c>
      <c r="E3" s="48" t="s">
        <v>55</v>
      </c>
      <c r="F3" s="48" t="s">
        <v>56</v>
      </c>
    </row>
    <row r="4" spans="1:6" ht="17.25" x14ac:dyDescent="0.3">
      <c r="A4" s="49" t="s">
        <v>57</v>
      </c>
      <c r="B4" s="50" t="s">
        <v>58</v>
      </c>
      <c r="C4" s="50">
        <v>15</v>
      </c>
      <c r="D4" s="51">
        <v>370000</v>
      </c>
      <c r="E4" s="52">
        <v>203500.00000000003</v>
      </c>
      <c r="F4" s="51">
        <f t="shared" ref="F4:F11" si="0">D4+E4</f>
        <v>573500</v>
      </c>
    </row>
    <row r="5" spans="1:6" ht="17.25" x14ac:dyDescent="0.3">
      <c r="A5" s="49" t="s">
        <v>59</v>
      </c>
      <c r="B5" s="50" t="s">
        <v>60</v>
      </c>
      <c r="C5" s="50">
        <v>13</v>
      </c>
      <c r="D5" s="51">
        <v>330000</v>
      </c>
      <c r="E5" s="52">
        <v>165000</v>
      </c>
      <c r="F5" s="51">
        <f t="shared" si="0"/>
        <v>495000</v>
      </c>
    </row>
    <row r="6" spans="1:6" ht="17.25" x14ac:dyDescent="0.3">
      <c r="A6" s="49" t="s">
        <v>61</v>
      </c>
      <c r="B6" s="50" t="s">
        <v>62</v>
      </c>
      <c r="C6" s="50">
        <v>13</v>
      </c>
      <c r="D6" s="51">
        <v>180000</v>
      </c>
      <c r="E6" s="52">
        <v>72000</v>
      </c>
      <c r="F6" s="51">
        <f t="shared" si="0"/>
        <v>252000</v>
      </c>
    </row>
    <row r="7" spans="1:6" ht="17.25" x14ac:dyDescent="0.3">
      <c r="A7" s="49" t="s">
        <v>63</v>
      </c>
      <c r="B7" s="50" t="s">
        <v>62</v>
      </c>
      <c r="C7" s="50">
        <v>10</v>
      </c>
      <c r="D7" s="51">
        <v>190000</v>
      </c>
      <c r="E7" s="52">
        <v>76000</v>
      </c>
      <c r="F7" s="51">
        <f t="shared" si="0"/>
        <v>266000</v>
      </c>
    </row>
    <row r="8" spans="1:6" ht="17.25" x14ac:dyDescent="0.3">
      <c r="A8" s="49" t="s">
        <v>64</v>
      </c>
      <c r="B8" s="50" t="s">
        <v>58</v>
      </c>
      <c r="C8" s="50">
        <v>11</v>
      </c>
      <c r="D8" s="51">
        <v>365000</v>
      </c>
      <c r="E8" s="52">
        <v>200750.00000000003</v>
      </c>
      <c r="F8" s="51">
        <f t="shared" si="0"/>
        <v>565750</v>
      </c>
    </row>
    <row r="9" spans="1:6" ht="17.25" x14ac:dyDescent="0.3">
      <c r="A9" s="49" t="s">
        <v>65</v>
      </c>
      <c r="B9" s="50" t="s">
        <v>62</v>
      </c>
      <c r="C9" s="50">
        <v>5</v>
      </c>
      <c r="D9" s="51">
        <v>150000</v>
      </c>
      <c r="E9" s="52">
        <v>52500</v>
      </c>
      <c r="F9" s="51">
        <f t="shared" si="0"/>
        <v>202500</v>
      </c>
    </row>
    <row r="10" spans="1:6" ht="17.25" x14ac:dyDescent="0.3">
      <c r="A10" s="49" t="s">
        <v>66</v>
      </c>
      <c r="B10" s="50" t="s">
        <v>60</v>
      </c>
      <c r="C10" s="50">
        <v>9</v>
      </c>
      <c r="D10" s="51">
        <v>330000</v>
      </c>
      <c r="E10" s="52">
        <v>132000</v>
      </c>
      <c r="F10" s="51">
        <f t="shared" si="0"/>
        <v>462000</v>
      </c>
    </row>
    <row r="11" spans="1:6" ht="17.25" x14ac:dyDescent="0.3">
      <c r="A11" s="50" t="s">
        <v>67</v>
      </c>
      <c r="B11" s="50" t="s">
        <v>58</v>
      </c>
      <c r="C11" s="50">
        <v>11</v>
      </c>
      <c r="D11" s="51">
        <v>360000</v>
      </c>
      <c r="E11" s="52">
        <v>180000</v>
      </c>
      <c r="F11" s="51">
        <f t="shared" si="0"/>
        <v>540000</v>
      </c>
    </row>
    <row r="12" spans="1:6" ht="17.25" x14ac:dyDescent="0.3">
      <c r="A12" s="53" t="s">
        <v>6</v>
      </c>
      <c r="B12" s="53"/>
      <c r="C12" s="53"/>
      <c r="D12" s="54">
        <f>SUM(D4:D11)</f>
        <v>2275000</v>
      </c>
      <c r="E12" s="54">
        <f>SUM(E4:E11)</f>
        <v>1081750</v>
      </c>
      <c r="F12" s="54">
        <f>SUM(F4:F11)</f>
        <v>3356750</v>
      </c>
    </row>
    <row r="1048552" spans="1:1" x14ac:dyDescent="0.3">
      <c r="A1048552" t="s">
        <v>88</v>
      </c>
    </row>
    <row r="1048553" spans="1:1" x14ac:dyDescent="0.3">
      <c r="A1048553" t="s">
        <v>89</v>
      </c>
    </row>
    <row r="1048554" spans="1:1" x14ac:dyDescent="0.3">
      <c r="A1048554" t="s">
        <v>90</v>
      </c>
    </row>
  </sheetData>
  <mergeCells count="2">
    <mergeCell ref="A1:F1"/>
    <mergeCell ref="A12:C12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 지정된 범위</vt:lpstr>
      </vt:variant>
      <vt:variant>
        <vt:i4>2</vt:i4>
      </vt:variant>
    </vt:vector>
  </HeadingPairs>
  <TitlesOfParts>
    <vt:vector size="8" baseType="lpstr">
      <vt:lpstr>통합</vt:lpstr>
      <vt:lpstr>표</vt:lpstr>
      <vt:lpstr>부분합</vt:lpstr>
      <vt:lpstr>목표값</vt:lpstr>
      <vt:lpstr>시나리오</vt:lpstr>
      <vt:lpstr>피벗</vt:lpstr>
      <vt:lpstr>국어점수</vt:lpstr>
      <vt:lpstr>최종점수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2024-02-03T12:39:29Z</dcterms:created>
  <dcterms:modified xsi:type="dcterms:W3CDTF">2024-02-03T19:35:44Z</dcterms:modified>
</cp:coreProperties>
</file>