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afrindte/Library/CloudStorage/OneDrive-TUM/Dokumente/8_Nerden/platform_simulation/"/>
    </mc:Choice>
  </mc:AlternateContent>
  <xr:revisionPtr revIDLastSave="0" documentId="13_ncr:1_{020A2F25-8FF5-C04A-B019-647B869B0E2D}" xr6:coauthVersionLast="47" xr6:coauthVersionMax="47" xr10:uidLastSave="{00000000-0000-0000-0000-000000000000}"/>
  <bookViews>
    <workbookView xWindow="3500" yWindow="740" windowWidth="25900" windowHeight="16920" xr2:uid="{4F26B177-7557-5249-A583-C417859B119F}"/>
  </bookViews>
  <sheets>
    <sheet name="tracking" sheetId="1" r:id="rId1"/>
    <sheet name="data_generated" sheetId="2" r:id="rId2"/>
    <sheet name="algo_trained" sheetId="3" r:id="rId3"/>
    <sheet name="tested" sheetId="4" r:id="rId4"/>
    <sheet name="simulated" sheetId="5" r:id="rId5"/>
  </sheets>
  <definedNames>
    <definedName name="_xlnm._FilterDatabase" localSheetId="0" hidden="1">tracking!$A$1:$R$76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6" i="1" l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76" i="1"/>
  <c r="J76" i="1" s="1"/>
  <c r="A75" i="1"/>
  <c r="O75" i="1" s="1"/>
  <c r="N75" i="1" s="1"/>
  <c r="A74" i="1"/>
  <c r="L74" i="1" s="1"/>
  <c r="K74" i="1" s="1"/>
  <c r="A73" i="1"/>
  <c r="M73" i="1" s="1"/>
  <c r="A72" i="1"/>
  <c r="M72" i="1" s="1"/>
  <c r="A71" i="1"/>
  <c r="I71" i="1" s="1"/>
  <c r="A70" i="1"/>
  <c r="L70" i="1" s="1"/>
  <c r="K70" i="1" s="1"/>
  <c r="A69" i="1"/>
  <c r="J69" i="1" s="1"/>
  <c r="A68" i="1"/>
  <c r="L68" i="1" s="1"/>
  <c r="K68" i="1" s="1"/>
  <c r="A67" i="1"/>
  <c r="O67" i="1" s="1"/>
  <c r="N67" i="1" s="1"/>
  <c r="A66" i="1"/>
  <c r="L66" i="1" s="1"/>
  <c r="K66" i="1" s="1"/>
  <c r="A65" i="1"/>
  <c r="M65" i="1" s="1"/>
  <c r="A64" i="1"/>
  <c r="M64" i="1" s="1"/>
  <c r="A63" i="1"/>
  <c r="I63" i="1" s="1"/>
  <c r="A62" i="1"/>
  <c r="L62" i="1" s="1"/>
  <c r="K62" i="1" s="1"/>
  <c r="A61" i="1"/>
  <c r="J61" i="1" s="1"/>
  <c r="A60" i="1"/>
  <c r="J60" i="1" s="1"/>
  <c r="A59" i="1"/>
  <c r="O59" i="1" s="1"/>
  <c r="N59" i="1" s="1"/>
  <c r="A58" i="1"/>
  <c r="L58" i="1" s="1"/>
  <c r="K58" i="1" s="1"/>
  <c r="A57" i="1"/>
  <c r="M57" i="1" s="1"/>
  <c r="A56" i="1"/>
  <c r="M56" i="1" s="1"/>
  <c r="A55" i="1"/>
  <c r="I55" i="1" s="1"/>
  <c r="A54" i="1"/>
  <c r="L54" i="1" s="1"/>
  <c r="K54" i="1" s="1"/>
  <c r="A53" i="1"/>
  <c r="J53" i="1" s="1"/>
  <c r="A52" i="1"/>
  <c r="J52" i="1" s="1"/>
  <c r="A51" i="1"/>
  <c r="O51" i="1" s="1"/>
  <c r="N51" i="1" s="1"/>
  <c r="A50" i="1"/>
  <c r="L50" i="1" s="1"/>
  <c r="K50" i="1" s="1"/>
  <c r="A49" i="1"/>
  <c r="M49" i="1" s="1"/>
  <c r="A48" i="1"/>
  <c r="M48" i="1" s="1"/>
  <c r="A47" i="1"/>
  <c r="I47" i="1" s="1"/>
  <c r="A46" i="1"/>
  <c r="L46" i="1" s="1"/>
  <c r="K46" i="1" s="1"/>
  <c r="A45" i="1"/>
  <c r="J45" i="1" s="1"/>
  <c r="A44" i="1"/>
  <c r="J44" i="1" s="1"/>
  <c r="A43" i="1"/>
  <c r="O43" i="1" s="1"/>
  <c r="N43" i="1" s="1"/>
  <c r="A42" i="1"/>
  <c r="L42" i="1" s="1"/>
  <c r="K42" i="1" s="1"/>
  <c r="A41" i="1"/>
  <c r="M41" i="1" s="1"/>
  <c r="A40" i="1"/>
  <c r="M40" i="1" s="1"/>
  <c r="A39" i="1"/>
  <c r="I39" i="1" s="1"/>
  <c r="A38" i="1"/>
  <c r="L38" i="1" s="1"/>
  <c r="K38" i="1" s="1"/>
  <c r="A37" i="1"/>
  <c r="J37" i="1" s="1"/>
  <c r="A36" i="1"/>
  <c r="J36" i="1" s="1"/>
  <c r="A35" i="1"/>
  <c r="O35" i="1" s="1"/>
  <c r="N35" i="1" s="1"/>
  <c r="A34" i="1"/>
  <c r="L34" i="1" s="1"/>
  <c r="K34" i="1" s="1"/>
  <c r="A33" i="1"/>
  <c r="M33" i="1" s="1"/>
  <c r="A32" i="1"/>
  <c r="M32" i="1" s="1"/>
  <c r="A31" i="1"/>
  <c r="I31" i="1" s="1"/>
  <c r="A30" i="1"/>
  <c r="L30" i="1" s="1"/>
  <c r="K30" i="1" s="1"/>
  <c r="A29" i="1"/>
  <c r="J29" i="1" s="1"/>
  <c r="A28" i="1"/>
  <c r="J28" i="1" s="1"/>
  <c r="A27" i="1"/>
  <c r="O27" i="1" s="1"/>
  <c r="N27" i="1" s="1"/>
  <c r="A26" i="1"/>
  <c r="L26" i="1" s="1"/>
  <c r="K26" i="1" s="1"/>
  <c r="A25" i="1"/>
  <c r="M25" i="1" s="1"/>
  <c r="A24" i="1"/>
  <c r="M24" i="1" s="1"/>
  <c r="A23" i="1"/>
  <c r="I23" i="1" s="1"/>
  <c r="A22" i="1"/>
  <c r="L22" i="1" s="1"/>
  <c r="K22" i="1" s="1"/>
  <c r="A21" i="1"/>
  <c r="J21" i="1" s="1"/>
  <c r="A20" i="1"/>
  <c r="J20" i="1" s="1"/>
  <c r="A19" i="1"/>
  <c r="O19" i="1" s="1"/>
  <c r="N19" i="1" s="1"/>
  <c r="A18" i="1"/>
  <c r="L18" i="1" s="1"/>
  <c r="K18" i="1" s="1"/>
  <c r="A17" i="1"/>
  <c r="M17" i="1" s="1"/>
  <c r="A16" i="1"/>
  <c r="M16" i="1" s="1"/>
  <c r="A15" i="1"/>
  <c r="I15" i="1" s="1"/>
  <c r="A14" i="1"/>
  <c r="L14" i="1" s="1"/>
  <c r="K14" i="1" s="1"/>
  <c r="A13" i="1"/>
  <c r="J13" i="1" s="1"/>
  <c r="A12" i="1"/>
  <c r="J12" i="1" s="1"/>
  <c r="A11" i="1"/>
  <c r="O11" i="1" s="1"/>
  <c r="N11" i="1" s="1"/>
  <c r="A10" i="1"/>
  <c r="L10" i="1" s="1"/>
  <c r="K10" i="1" s="1"/>
  <c r="A9" i="1"/>
  <c r="M9" i="1" s="1"/>
  <c r="A8" i="1"/>
  <c r="M8" i="1" s="1"/>
  <c r="A7" i="1"/>
  <c r="I7" i="1" s="1"/>
  <c r="A6" i="1"/>
  <c r="L6" i="1" s="1"/>
  <c r="K6" i="1" s="1"/>
  <c r="A5" i="1"/>
  <c r="J5" i="1" s="1"/>
  <c r="A4" i="1"/>
  <c r="J4" i="1" s="1"/>
  <c r="A3" i="1"/>
  <c r="O3" i="1" s="1"/>
  <c r="N3" i="1" s="1"/>
  <c r="A2" i="1"/>
  <c r="L2" i="1" s="1"/>
  <c r="K2" i="1" s="1"/>
  <c r="H13" i="1" l="1"/>
  <c r="H29" i="1"/>
  <c r="H45" i="1"/>
  <c r="H61" i="1"/>
  <c r="I13" i="1"/>
  <c r="I29" i="1"/>
  <c r="I45" i="1"/>
  <c r="I61" i="1"/>
  <c r="H14" i="1"/>
  <c r="H30" i="1"/>
  <c r="H46" i="1"/>
  <c r="H62" i="1"/>
  <c r="H5" i="1"/>
  <c r="H21" i="1"/>
  <c r="H37" i="1"/>
  <c r="H53" i="1"/>
  <c r="G53" i="1" s="1"/>
  <c r="H69" i="1"/>
  <c r="I5" i="1"/>
  <c r="I21" i="1"/>
  <c r="I37" i="1"/>
  <c r="I53" i="1"/>
  <c r="I69" i="1"/>
  <c r="H6" i="1"/>
  <c r="H22" i="1"/>
  <c r="H38" i="1"/>
  <c r="H54" i="1"/>
  <c r="H70" i="1"/>
  <c r="J7" i="1"/>
  <c r="J15" i="1"/>
  <c r="J23" i="1"/>
  <c r="J31" i="1"/>
  <c r="J39" i="1"/>
  <c r="J47" i="1"/>
  <c r="J55" i="1"/>
  <c r="J63" i="1"/>
  <c r="J71" i="1"/>
  <c r="H8" i="1"/>
  <c r="H16" i="1"/>
  <c r="H24" i="1"/>
  <c r="H32" i="1"/>
  <c r="H40" i="1"/>
  <c r="H48" i="1"/>
  <c r="H56" i="1"/>
  <c r="H64" i="1"/>
  <c r="H72" i="1"/>
  <c r="I8" i="1"/>
  <c r="I16" i="1"/>
  <c r="I24" i="1"/>
  <c r="I32" i="1"/>
  <c r="I40" i="1"/>
  <c r="I48" i="1"/>
  <c r="I56" i="1"/>
  <c r="I64" i="1"/>
  <c r="I72" i="1"/>
  <c r="J8" i="1"/>
  <c r="J16" i="1"/>
  <c r="J24" i="1"/>
  <c r="J32" i="1"/>
  <c r="J40" i="1"/>
  <c r="J48" i="1"/>
  <c r="J56" i="1"/>
  <c r="J64" i="1"/>
  <c r="J72" i="1"/>
  <c r="I2" i="1"/>
  <c r="I10" i="1"/>
  <c r="I18" i="1"/>
  <c r="I26" i="1"/>
  <c r="I34" i="1"/>
  <c r="I42" i="1"/>
  <c r="I50" i="1"/>
  <c r="I58" i="1"/>
  <c r="I66" i="1"/>
  <c r="I74" i="1"/>
  <c r="J2" i="1"/>
  <c r="J10" i="1"/>
  <c r="J18" i="1"/>
  <c r="J26" i="1"/>
  <c r="J34" i="1"/>
  <c r="J42" i="1"/>
  <c r="J50" i="1"/>
  <c r="J58" i="1"/>
  <c r="J66" i="1"/>
  <c r="J74" i="1"/>
  <c r="H3" i="1"/>
  <c r="H43" i="1"/>
  <c r="H51" i="1"/>
  <c r="I19" i="1"/>
  <c r="I75" i="1"/>
  <c r="J3" i="1"/>
  <c r="I6" i="1"/>
  <c r="H9" i="1"/>
  <c r="J11" i="1"/>
  <c r="I14" i="1"/>
  <c r="H17" i="1"/>
  <c r="J19" i="1"/>
  <c r="I22" i="1"/>
  <c r="H25" i="1"/>
  <c r="J27" i="1"/>
  <c r="I30" i="1"/>
  <c r="H33" i="1"/>
  <c r="J35" i="1"/>
  <c r="I38" i="1"/>
  <c r="H41" i="1"/>
  <c r="J43" i="1"/>
  <c r="I46" i="1"/>
  <c r="H49" i="1"/>
  <c r="J51" i="1"/>
  <c r="I54" i="1"/>
  <c r="H57" i="1"/>
  <c r="J59" i="1"/>
  <c r="I62" i="1"/>
  <c r="H65" i="1"/>
  <c r="J67" i="1"/>
  <c r="I70" i="1"/>
  <c r="H73" i="1"/>
  <c r="J75" i="1"/>
  <c r="H67" i="1"/>
  <c r="I43" i="1"/>
  <c r="H4" i="1"/>
  <c r="J6" i="1"/>
  <c r="I9" i="1"/>
  <c r="H12" i="1"/>
  <c r="J14" i="1"/>
  <c r="I17" i="1"/>
  <c r="H20" i="1"/>
  <c r="J22" i="1"/>
  <c r="I25" i="1"/>
  <c r="H28" i="1"/>
  <c r="J30" i="1"/>
  <c r="I33" i="1"/>
  <c r="H36" i="1"/>
  <c r="J38" i="1"/>
  <c r="I41" i="1"/>
  <c r="H44" i="1"/>
  <c r="J46" i="1"/>
  <c r="I49" i="1"/>
  <c r="H52" i="1"/>
  <c r="J54" i="1"/>
  <c r="I57" i="1"/>
  <c r="H60" i="1"/>
  <c r="J62" i="1"/>
  <c r="I65" i="1"/>
  <c r="H68" i="1"/>
  <c r="J70" i="1"/>
  <c r="I73" i="1"/>
  <c r="H76" i="1"/>
  <c r="I35" i="1"/>
  <c r="I51" i="1"/>
  <c r="I4" i="1"/>
  <c r="H7" i="1"/>
  <c r="J9" i="1"/>
  <c r="I12" i="1"/>
  <c r="H15" i="1"/>
  <c r="J17" i="1"/>
  <c r="I20" i="1"/>
  <c r="H23" i="1"/>
  <c r="J25" i="1"/>
  <c r="I28" i="1"/>
  <c r="H31" i="1"/>
  <c r="J33" i="1"/>
  <c r="I36" i="1"/>
  <c r="H39" i="1"/>
  <c r="J41" i="1"/>
  <c r="I44" i="1"/>
  <c r="H47" i="1"/>
  <c r="J49" i="1"/>
  <c r="I52" i="1"/>
  <c r="H55" i="1"/>
  <c r="J57" i="1"/>
  <c r="I60" i="1"/>
  <c r="H63" i="1"/>
  <c r="J65" i="1"/>
  <c r="I68" i="1"/>
  <c r="H71" i="1"/>
  <c r="J73" i="1"/>
  <c r="I76" i="1"/>
  <c r="H11" i="1"/>
  <c r="H19" i="1"/>
  <c r="H27" i="1"/>
  <c r="H35" i="1"/>
  <c r="H59" i="1"/>
  <c r="H75" i="1"/>
  <c r="I3" i="1"/>
  <c r="I11" i="1"/>
  <c r="I27" i="1"/>
  <c r="I59" i="1"/>
  <c r="I67" i="1"/>
  <c r="H2" i="1"/>
  <c r="H10" i="1"/>
  <c r="H18" i="1"/>
  <c r="H26" i="1"/>
  <c r="H34" i="1"/>
  <c r="H42" i="1"/>
  <c r="H50" i="1"/>
  <c r="H58" i="1"/>
  <c r="H66" i="1"/>
  <c r="J68" i="1"/>
  <c r="H74" i="1"/>
  <c r="O32" i="1"/>
  <c r="N32" i="1" s="1"/>
  <c r="Q24" i="1"/>
  <c r="P24" i="1" s="1"/>
  <c r="Q26" i="1"/>
  <c r="P26" i="1" s="1"/>
  <c r="O16" i="1"/>
  <c r="N16" i="1" s="1"/>
  <c r="Q40" i="1"/>
  <c r="P40" i="1" s="1"/>
  <c r="Q42" i="1"/>
  <c r="P42" i="1" s="1"/>
  <c r="L24" i="1"/>
  <c r="K24" i="1" s="1"/>
  <c r="O48" i="1"/>
  <c r="N48" i="1" s="1"/>
  <c r="Q56" i="1"/>
  <c r="P56" i="1" s="1"/>
  <c r="L15" i="1"/>
  <c r="K15" i="1" s="1"/>
  <c r="L48" i="1"/>
  <c r="K48" i="1" s="1"/>
  <c r="O64" i="1"/>
  <c r="N64" i="1" s="1"/>
  <c r="Q58" i="1"/>
  <c r="P58" i="1" s="1"/>
  <c r="L63" i="1"/>
  <c r="K63" i="1" s="1"/>
  <c r="Q8" i="1"/>
  <c r="P8" i="1" s="1"/>
  <c r="Q72" i="1"/>
  <c r="P72" i="1" s="1"/>
  <c r="Q10" i="1"/>
  <c r="P10" i="1" s="1"/>
  <c r="Q74" i="1"/>
  <c r="P74" i="1" s="1"/>
  <c r="M38" i="1"/>
  <c r="L64" i="1"/>
  <c r="K64" i="1" s="1"/>
  <c r="O8" i="1"/>
  <c r="N8" i="1" s="1"/>
  <c r="O24" i="1"/>
  <c r="N24" i="1" s="1"/>
  <c r="O40" i="1"/>
  <c r="N40" i="1" s="1"/>
  <c r="O56" i="1"/>
  <c r="N56" i="1" s="1"/>
  <c r="O72" i="1"/>
  <c r="N72" i="1" s="1"/>
  <c r="Q16" i="1"/>
  <c r="P16" i="1" s="1"/>
  <c r="Q32" i="1"/>
  <c r="P32" i="1" s="1"/>
  <c r="Q48" i="1"/>
  <c r="P48" i="1" s="1"/>
  <c r="Q64" i="1"/>
  <c r="P64" i="1" s="1"/>
  <c r="M2" i="1"/>
  <c r="L39" i="1"/>
  <c r="K39" i="1" s="1"/>
  <c r="M66" i="1"/>
  <c r="O9" i="1"/>
  <c r="N9" i="1" s="1"/>
  <c r="O25" i="1"/>
  <c r="N25" i="1" s="1"/>
  <c r="O41" i="1"/>
  <c r="N41" i="1" s="1"/>
  <c r="O57" i="1"/>
  <c r="N57" i="1" s="1"/>
  <c r="O73" i="1"/>
  <c r="N73" i="1" s="1"/>
  <c r="Q17" i="1"/>
  <c r="P17" i="1" s="1"/>
  <c r="Q33" i="1"/>
  <c r="P33" i="1" s="1"/>
  <c r="Q49" i="1"/>
  <c r="P49" i="1" s="1"/>
  <c r="Q65" i="1"/>
  <c r="P65" i="1" s="1"/>
  <c r="M10" i="1"/>
  <c r="M39" i="1"/>
  <c r="M74" i="1"/>
  <c r="O14" i="1"/>
  <c r="N14" i="1" s="1"/>
  <c r="O30" i="1"/>
  <c r="N30" i="1" s="1"/>
  <c r="O46" i="1"/>
  <c r="N46" i="1" s="1"/>
  <c r="O62" i="1"/>
  <c r="N62" i="1" s="1"/>
  <c r="Q2" i="1"/>
  <c r="P2" i="1" s="1"/>
  <c r="Q18" i="1"/>
  <c r="P18" i="1" s="1"/>
  <c r="Q34" i="1"/>
  <c r="P34" i="1" s="1"/>
  <c r="Q50" i="1"/>
  <c r="P50" i="1" s="1"/>
  <c r="Q66" i="1"/>
  <c r="P66" i="1" s="1"/>
  <c r="M14" i="1"/>
  <c r="L40" i="1"/>
  <c r="K40" i="1" s="1"/>
  <c r="O15" i="1"/>
  <c r="N15" i="1" s="1"/>
  <c r="O31" i="1"/>
  <c r="N31" i="1" s="1"/>
  <c r="O47" i="1"/>
  <c r="N47" i="1" s="1"/>
  <c r="O63" i="1"/>
  <c r="N63" i="1" s="1"/>
  <c r="Q3" i="1"/>
  <c r="P3" i="1" s="1"/>
  <c r="Q19" i="1"/>
  <c r="P19" i="1" s="1"/>
  <c r="Q35" i="1"/>
  <c r="P35" i="1" s="1"/>
  <c r="Q51" i="1"/>
  <c r="P51" i="1" s="1"/>
  <c r="Q67" i="1"/>
  <c r="P67" i="1" s="1"/>
  <c r="M23" i="1"/>
  <c r="M50" i="1"/>
  <c r="O17" i="1"/>
  <c r="N17" i="1" s="1"/>
  <c r="O33" i="1"/>
  <c r="N33" i="1" s="1"/>
  <c r="O49" i="1"/>
  <c r="N49" i="1" s="1"/>
  <c r="O65" i="1"/>
  <c r="N65" i="1" s="1"/>
  <c r="Q9" i="1"/>
  <c r="P9" i="1" s="1"/>
  <c r="Q25" i="1"/>
  <c r="P25" i="1" s="1"/>
  <c r="Q41" i="1"/>
  <c r="P41" i="1" s="1"/>
  <c r="Q57" i="1"/>
  <c r="P57" i="1" s="1"/>
  <c r="Q73" i="1"/>
  <c r="P73" i="1" s="1"/>
  <c r="O6" i="1"/>
  <c r="N6" i="1" s="1"/>
  <c r="O22" i="1"/>
  <c r="N22" i="1" s="1"/>
  <c r="O38" i="1"/>
  <c r="N38" i="1" s="1"/>
  <c r="O54" i="1"/>
  <c r="N54" i="1" s="1"/>
  <c r="O70" i="1"/>
  <c r="N70" i="1" s="1"/>
  <c r="M26" i="1"/>
  <c r="M63" i="1"/>
  <c r="O7" i="1"/>
  <c r="N7" i="1" s="1"/>
  <c r="O23" i="1"/>
  <c r="N23" i="1" s="1"/>
  <c r="O39" i="1"/>
  <c r="N39" i="1" s="1"/>
  <c r="O55" i="1"/>
  <c r="N55" i="1" s="1"/>
  <c r="O71" i="1"/>
  <c r="N71" i="1" s="1"/>
  <c r="Q11" i="1"/>
  <c r="P11" i="1" s="1"/>
  <c r="Q27" i="1"/>
  <c r="P27" i="1" s="1"/>
  <c r="Q43" i="1"/>
  <c r="P43" i="1" s="1"/>
  <c r="Q59" i="1"/>
  <c r="P59" i="1" s="1"/>
  <c r="Q75" i="1"/>
  <c r="P75" i="1" s="1"/>
  <c r="M6" i="1"/>
  <c r="L16" i="1"/>
  <c r="K16" i="1" s="1"/>
  <c r="L31" i="1"/>
  <c r="K31" i="1" s="1"/>
  <c r="M42" i="1"/>
  <c r="M55" i="1"/>
  <c r="M70" i="1"/>
  <c r="O2" i="1"/>
  <c r="N2" i="1" s="1"/>
  <c r="O10" i="1"/>
  <c r="N10" i="1" s="1"/>
  <c r="O18" i="1"/>
  <c r="N18" i="1" s="1"/>
  <c r="O26" i="1"/>
  <c r="N26" i="1" s="1"/>
  <c r="O34" i="1"/>
  <c r="N34" i="1" s="1"/>
  <c r="O42" i="1"/>
  <c r="N42" i="1" s="1"/>
  <c r="O50" i="1"/>
  <c r="N50" i="1" s="1"/>
  <c r="O58" i="1"/>
  <c r="N58" i="1" s="1"/>
  <c r="O66" i="1"/>
  <c r="N66" i="1" s="1"/>
  <c r="O74" i="1"/>
  <c r="N74" i="1" s="1"/>
  <c r="Q4" i="1"/>
  <c r="P4" i="1" s="1"/>
  <c r="Q12" i="1"/>
  <c r="P12" i="1" s="1"/>
  <c r="Q20" i="1"/>
  <c r="P20" i="1" s="1"/>
  <c r="Q28" i="1"/>
  <c r="P28" i="1" s="1"/>
  <c r="Q36" i="1"/>
  <c r="P36" i="1" s="1"/>
  <c r="Q44" i="1"/>
  <c r="P44" i="1" s="1"/>
  <c r="Q52" i="1"/>
  <c r="P52" i="1" s="1"/>
  <c r="Q60" i="1"/>
  <c r="P60" i="1" s="1"/>
  <c r="Q68" i="1"/>
  <c r="P68" i="1" s="1"/>
  <c r="Q76" i="1"/>
  <c r="P76" i="1" s="1"/>
  <c r="M54" i="1"/>
  <c r="G21" i="1"/>
  <c r="L7" i="1"/>
  <c r="K7" i="1" s="1"/>
  <c r="M18" i="1"/>
  <c r="M31" i="1"/>
  <c r="M46" i="1"/>
  <c r="L56" i="1"/>
  <c r="K56" i="1" s="1"/>
  <c r="L71" i="1"/>
  <c r="K71" i="1" s="1"/>
  <c r="Q5" i="1"/>
  <c r="P5" i="1" s="1"/>
  <c r="Q13" i="1"/>
  <c r="P13" i="1" s="1"/>
  <c r="Q21" i="1"/>
  <c r="P21" i="1" s="1"/>
  <c r="Q29" i="1"/>
  <c r="P29" i="1" s="1"/>
  <c r="Q37" i="1"/>
  <c r="P37" i="1" s="1"/>
  <c r="Q45" i="1"/>
  <c r="P45" i="1" s="1"/>
  <c r="Q53" i="1"/>
  <c r="P53" i="1" s="1"/>
  <c r="Q61" i="1"/>
  <c r="P61" i="1" s="1"/>
  <c r="Q69" i="1"/>
  <c r="P69" i="1" s="1"/>
  <c r="M7" i="1"/>
  <c r="M22" i="1"/>
  <c r="L32" i="1"/>
  <c r="K32" i="1" s="1"/>
  <c r="L47" i="1"/>
  <c r="K47" i="1" s="1"/>
  <c r="M58" i="1"/>
  <c r="M71" i="1"/>
  <c r="O4" i="1"/>
  <c r="N4" i="1" s="1"/>
  <c r="O12" i="1"/>
  <c r="N12" i="1" s="1"/>
  <c r="O20" i="1"/>
  <c r="N20" i="1" s="1"/>
  <c r="O28" i="1"/>
  <c r="N28" i="1" s="1"/>
  <c r="O36" i="1"/>
  <c r="N36" i="1" s="1"/>
  <c r="O44" i="1"/>
  <c r="N44" i="1" s="1"/>
  <c r="O52" i="1"/>
  <c r="N52" i="1" s="1"/>
  <c r="O60" i="1"/>
  <c r="N60" i="1" s="1"/>
  <c r="O68" i="1"/>
  <c r="N68" i="1" s="1"/>
  <c r="O76" i="1"/>
  <c r="N76" i="1" s="1"/>
  <c r="Q6" i="1"/>
  <c r="P6" i="1" s="1"/>
  <c r="Q14" i="1"/>
  <c r="P14" i="1" s="1"/>
  <c r="Q22" i="1"/>
  <c r="P22" i="1" s="1"/>
  <c r="Q30" i="1"/>
  <c r="P30" i="1" s="1"/>
  <c r="Q38" i="1"/>
  <c r="P38" i="1" s="1"/>
  <c r="Q46" i="1"/>
  <c r="P46" i="1" s="1"/>
  <c r="Q54" i="1"/>
  <c r="P54" i="1" s="1"/>
  <c r="Q62" i="1"/>
  <c r="P62" i="1" s="1"/>
  <c r="Q70" i="1"/>
  <c r="P70" i="1" s="1"/>
  <c r="M15" i="1"/>
  <c r="M30" i="1"/>
  <c r="L55" i="1"/>
  <c r="K55" i="1" s="1"/>
  <c r="G48" i="1"/>
  <c r="L8" i="1"/>
  <c r="K8" i="1" s="1"/>
  <c r="L23" i="1"/>
  <c r="K23" i="1" s="1"/>
  <c r="M34" i="1"/>
  <c r="M47" i="1"/>
  <c r="M62" i="1"/>
  <c r="L72" i="1"/>
  <c r="K72" i="1" s="1"/>
  <c r="O5" i="1"/>
  <c r="N5" i="1" s="1"/>
  <c r="O13" i="1"/>
  <c r="N13" i="1" s="1"/>
  <c r="O21" i="1"/>
  <c r="N21" i="1" s="1"/>
  <c r="O29" i="1"/>
  <c r="N29" i="1" s="1"/>
  <c r="O37" i="1"/>
  <c r="N37" i="1" s="1"/>
  <c r="O45" i="1"/>
  <c r="N45" i="1" s="1"/>
  <c r="O53" i="1"/>
  <c r="N53" i="1" s="1"/>
  <c r="O61" i="1"/>
  <c r="N61" i="1" s="1"/>
  <c r="O69" i="1"/>
  <c r="N69" i="1" s="1"/>
  <c r="Q7" i="1"/>
  <c r="P7" i="1" s="1"/>
  <c r="Q15" i="1"/>
  <c r="P15" i="1" s="1"/>
  <c r="Q23" i="1"/>
  <c r="P23" i="1" s="1"/>
  <c r="Q31" i="1"/>
  <c r="P31" i="1" s="1"/>
  <c r="Q39" i="1"/>
  <c r="P39" i="1" s="1"/>
  <c r="Q47" i="1"/>
  <c r="P47" i="1" s="1"/>
  <c r="Q55" i="1"/>
  <c r="P55" i="1" s="1"/>
  <c r="Q63" i="1"/>
  <c r="P63" i="1" s="1"/>
  <c r="Q71" i="1"/>
  <c r="P71" i="1" s="1"/>
  <c r="M3" i="1"/>
  <c r="L3" i="1"/>
  <c r="K3" i="1" s="1"/>
  <c r="M11" i="1"/>
  <c r="L11" i="1"/>
  <c r="K11" i="1" s="1"/>
  <c r="L19" i="1"/>
  <c r="K19" i="1" s="1"/>
  <c r="M19" i="1"/>
  <c r="L27" i="1"/>
  <c r="K27" i="1" s="1"/>
  <c r="M27" i="1"/>
  <c r="L35" i="1"/>
  <c r="K35" i="1" s="1"/>
  <c r="M35" i="1"/>
  <c r="L43" i="1"/>
  <c r="K43" i="1" s="1"/>
  <c r="M43" i="1"/>
  <c r="L51" i="1"/>
  <c r="K51" i="1" s="1"/>
  <c r="M51" i="1"/>
  <c r="L59" i="1"/>
  <c r="K59" i="1" s="1"/>
  <c r="M59" i="1"/>
  <c r="L67" i="1"/>
  <c r="K67" i="1" s="1"/>
  <c r="M67" i="1"/>
  <c r="L75" i="1"/>
  <c r="K75" i="1" s="1"/>
  <c r="M75" i="1"/>
  <c r="G5" i="1"/>
  <c r="L4" i="1"/>
  <c r="K4" i="1" s="1"/>
  <c r="L44" i="1"/>
  <c r="K44" i="1" s="1"/>
  <c r="L76" i="1"/>
  <c r="K76" i="1" s="1"/>
  <c r="L28" i="1"/>
  <c r="K28" i="1" s="1"/>
  <c r="M4" i="1"/>
  <c r="M12" i="1"/>
  <c r="M20" i="1"/>
  <c r="M28" i="1"/>
  <c r="M36" i="1"/>
  <c r="M44" i="1"/>
  <c r="M52" i="1"/>
  <c r="M60" i="1"/>
  <c r="M68" i="1"/>
  <c r="M76" i="1"/>
  <c r="L12" i="1"/>
  <c r="K12" i="1" s="1"/>
  <c r="L20" i="1"/>
  <c r="K20" i="1" s="1"/>
  <c r="L36" i="1"/>
  <c r="K36" i="1" s="1"/>
  <c r="L52" i="1"/>
  <c r="K52" i="1" s="1"/>
  <c r="L60" i="1"/>
  <c r="K60" i="1" s="1"/>
  <c r="L5" i="1"/>
  <c r="K5" i="1" s="1"/>
  <c r="L9" i="1"/>
  <c r="K9" i="1" s="1"/>
  <c r="L13" i="1"/>
  <c r="K13" i="1" s="1"/>
  <c r="L17" i="1"/>
  <c r="K17" i="1" s="1"/>
  <c r="L21" i="1"/>
  <c r="K21" i="1" s="1"/>
  <c r="L25" i="1"/>
  <c r="K25" i="1" s="1"/>
  <c r="L29" i="1"/>
  <c r="K29" i="1" s="1"/>
  <c r="L33" i="1"/>
  <c r="K33" i="1" s="1"/>
  <c r="L37" i="1"/>
  <c r="K37" i="1" s="1"/>
  <c r="L41" i="1"/>
  <c r="K41" i="1" s="1"/>
  <c r="L45" i="1"/>
  <c r="K45" i="1" s="1"/>
  <c r="L49" i="1"/>
  <c r="K49" i="1" s="1"/>
  <c r="L53" i="1"/>
  <c r="K53" i="1" s="1"/>
  <c r="L57" i="1"/>
  <c r="K57" i="1" s="1"/>
  <c r="L61" i="1"/>
  <c r="K61" i="1" s="1"/>
  <c r="L65" i="1"/>
  <c r="K65" i="1" s="1"/>
  <c r="L69" i="1"/>
  <c r="K69" i="1" s="1"/>
  <c r="L73" i="1"/>
  <c r="K73" i="1" s="1"/>
  <c r="M5" i="1"/>
  <c r="M13" i="1"/>
  <c r="M21" i="1"/>
  <c r="M29" i="1"/>
  <c r="M37" i="1"/>
  <c r="M45" i="1"/>
  <c r="M53" i="1"/>
  <c r="M61" i="1"/>
  <c r="M69" i="1"/>
  <c r="G24" i="1" l="1"/>
  <c r="G42" i="1"/>
  <c r="G16" i="1"/>
  <c r="G32" i="1"/>
  <c r="G8" i="1"/>
  <c r="G64" i="1"/>
  <c r="G13" i="1"/>
  <c r="G37" i="1"/>
  <c r="G69" i="1"/>
  <c r="G45" i="1"/>
  <c r="G40" i="1"/>
  <c r="G22" i="1"/>
  <c r="G27" i="1"/>
  <c r="G33" i="1"/>
  <c r="G29" i="1"/>
  <c r="G61" i="1"/>
  <c r="G7" i="1"/>
  <c r="G74" i="1"/>
  <c r="G10" i="1"/>
  <c r="G47" i="1"/>
  <c r="G57" i="1"/>
  <c r="G36" i="1"/>
  <c r="G62" i="1"/>
  <c r="G9" i="1"/>
  <c r="G50" i="1"/>
  <c r="G59" i="1"/>
  <c r="G56" i="1"/>
  <c r="G14" i="1"/>
  <c r="G2" i="1"/>
  <c r="G38" i="1"/>
  <c r="G55" i="1"/>
  <c r="G65" i="1"/>
  <c r="G44" i="1"/>
  <c r="G25" i="1"/>
  <c r="G46" i="1"/>
  <c r="G43" i="1"/>
  <c r="G11" i="1"/>
  <c r="G18" i="1"/>
  <c r="G73" i="1"/>
  <c r="G6" i="1"/>
  <c r="G41" i="1"/>
  <c r="G20" i="1"/>
  <c r="G72" i="1"/>
  <c r="G58" i="1"/>
  <c r="G30" i="1"/>
  <c r="G54" i="1"/>
  <c r="G75" i="1"/>
  <c r="G66" i="1"/>
  <c r="G71" i="1"/>
  <c r="G60" i="1"/>
  <c r="G17" i="1"/>
  <c r="G70" i="1"/>
  <c r="G19" i="1"/>
  <c r="G12" i="1"/>
  <c r="G76" i="1"/>
  <c r="G63" i="1"/>
  <c r="G52" i="1"/>
  <c r="G3" i="1"/>
  <c r="G31" i="1"/>
  <c r="G34" i="1"/>
  <c r="G39" i="1"/>
  <c r="G49" i="1"/>
  <c r="G28" i="1"/>
  <c r="G67" i="1"/>
  <c r="G51" i="1"/>
  <c r="G23" i="1"/>
  <c r="G26" i="1"/>
  <c r="G15" i="1"/>
  <c r="G68" i="1"/>
  <c r="G4" i="1"/>
  <c r="G35" i="1"/>
</calcChain>
</file>

<file path=xl/sharedStrings.xml><?xml version="1.0" encoding="utf-8"?>
<sst xmlns="http://schemas.openxmlformats.org/spreadsheetml/2006/main" count="554" uniqueCount="80">
  <si>
    <t>price setter</t>
  </si>
  <si>
    <t>patience</t>
  </si>
  <si>
    <t>ratio</t>
  </si>
  <si>
    <t>env_name</t>
  </si>
  <si>
    <t>centralized</t>
  </si>
  <si>
    <t>decentralized</t>
  </si>
  <si>
    <t>hybrid</t>
  </si>
  <si>
    <t>0.1</t>
  </si>
  <si>
    <t>0.5</t>
  </si>
  <si>
    <t>data generated</t>
  </si>
  <si>
    <t>training</t>
  </si>
  <si>
    <t>validation</t>
  </si>
  <si>
    <t>testing</t>
  </si>
  <si>
    <t>centralized_p100_r0.1</t>
  </si>
  <si>
    <t>centralized_p100_r1</t>
  </si>
  <si>
    <t>centralized_p100_r10</t>
  </si>
  <si>
    <t>centralized_p10_r0.1</t>
  </si>
  <si>
    <t>centralized_p10_r1</t>
  </si>
  <si>
    <t>centralized_p10_r10</t>
  </si>
  <si>
    <t>centralized_p1_r0.1</t>
  </si>
  <si>
    <t>centralized_p1_r1</t>
  </si>
  <si>
    <t>centralized_p1_r10</t>
  </si>
  <si>
    <t>decentralized_p100_r0.1</t>
  </si>
  <si>
    <t>decentralized_p100_r0.5</t>
  </si>
  <si>
    <t>decentralized_p100_r1</t>
  </si>
  <si>
    <t>decentralized_p100_r10</t>
  </si>
  <si>
    <t>decentralized_p100_r2</t>
  </si>
  <si>
    <t>decentralized_p10_r0.1</t>
  </si>
  <si>
    <t>decentralized_p10_r0.5</t>
  </si>
  <si>
    <t>decentralized_p10_r1</t>
  </si>
  <si>
    <t>decentralized_p10_r10</t>
  </si>
  <si>
    <t>decentralized_p10_r2</t>
  </si>
  <si>
    <t>decentralized_p1_r0.1</t>
  </si>
  <si>
    <t>decentralized_p1_r0.5</t>
  </si>
  <si>
    <t>decentralized_p1_r1</t>
  </si>
  <si>
    <t>decentralized_p1_r10</t>
  </si>
  <si>
    <t>decentralized_p1_r2</t>
  </si>
  <si>
    <t>decentralized_p50_r0.1</t>
  </si>
  <si>
    <t>decentralized_p50_r0.5</t>
  </si>
  <si>
    <t>decentralized_p50_r1</t>
  </si>
  <si>
    <t>decentralized_p50_r10</t>
  </si>
  <si>
    <t>decentralized_p50_r2</t>
  </si>
  <si>
    <t>decentralized_p5_r0.1</t>
  </si>
  <si>
    <t>decentralized_p5_r0.5</t>
  </si>
  <si>
    <t>decentralized_p5_r1</t>
  </si>
  <si>
    <t>decentralized_p5_r10</t>
  </si>
  <si>
    <t>decentralized_p5_r2</t>
  </si>
  <si>
    <t>hybrid_p100_r0.1</t>
  </si>
  <si>
    <t>hybrid_p100_r0.5</t>
  </si>
  <si>
    <t>hybrid_p100_r1</t>
  </si>
  <si>
    <t>hybrid_p100_r10</t>
  </si>
  <si>
    <t>hybrid_p100_r2</t>
  </si>
  <si>
    <t>hybrid_p10_r0.1</t>
  </si>
  <si>
    <t>hybrid_p10_r0.5</t>
  </si>
  <si>
    <t>hybrid_p10_r1</t>
  </si>
  <si>
    <t>hybrid_p10_r10</t>
  </si>
  <si>
    <t>hybrid_p10_r2</t>
  </si>
  <si>
    <t>hybrid_p1_r0.1</t>
  </si>
  <si>
    <t>hybrid_p1_r0.5</t>
  </si>
  <si>
    <t>hybrid_p1_r1</t>
  </si>
  <si>
    <t>hybrid_p1_r10</t>
  </si>
  <si>
    <t>hybrid_p1_r2</t>
  </si>
  <si>
    <t>hybrid_p50_r1</t>
  </si>
  <si>
    <t>hybrid_p50_r2</t>
  </si>
  <si>
    <t>hybrid_p5_r0.1</t>
  </si>
  <si>
    <t>hybrid_p5_r0.5</t>
  </si>
  <si>
    <t>hybrid_p5_r1</t>
  </si>
  <si>
    <t>hybrid_p5_r2</t>
  </si>
  <si>
    <t>algo trained</t>
  </si>
  <si>
    <t>timesteps</t>
  </si>
  <si>
    <t>t_saved</t>
  </si>
  <si>
    <t>relevant</t>
  </si>
  <si>
    <t>tested</t>
  </si>
  <si>
    <t>simulated</t>
  </si>
  <si>
    <t>drl</t>
  </si>
  <si>
    <t>heuristic</t>
  </si>
  <si>
    <t>optimal</t>
  </si>
  <si>
    <t>semi-optimal</t>
  </si>
  <si>
    <t>no_sim_runs</t>
  </si>
  <si>
    <t>no_test_rationales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</si>
</sst>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1" xfId="0" applyFont="1" applyFill="1" applyBorder="1"/>
    <xf numFmtId="0" fontId="0" fillId="0" borderId="0" xfId="0" applyAlignment="1">
      <alignment horizont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3433C-DB91-D244-9E85-23D5641AA8C3}">
  <sheetPr filterMode="1"/>
  <dimension ref="A1:R76"/>
  <sheetViews>
    <sheetView tabSelected="1" workbookViewId="0">
      <selection activeCell="S26" sqref="S26"/>
    </sheetView>
  </sheetViews>
  <sheetFormatPr baseColWidth="10" defaultRowHeight="16" outlineLevelCol="1" x14ac:dyDescent="0.2"/>
  <cols>
    <col min="1" max="1" width="21.5" bestFit="1" customWidth="1"/>
    <col min="2" max="2" width="12.33203125" bestFit="1" customWidth="1"/>
    <col min="7" max="7" width="13.5" bestFit="1" customWidth="1"/>
    <col min="8" max="10" width="10.83203125" hidden="1" customWidth="1" outlineLevel="1"/>
    <col min="11" max="11" width="10.83203125" collapsed="1"/>
    <col min="12" max="13" width="11.5" hidden="1" customWidth="1" outlineLevel="1"/>
    <col min="14" max="14" width="10.83203125" collapsed="1"/>
    <col min="15" max="15" width="10.83203125" hidden="1" customWidth="1" outlineLevel="1"/>
    <col min="16" max="16" width="10.83203125" collapsed="1"/>
    <col min="17" max="17" width="10.83203125" hidden="1" customWidth="1" outlineLevel="1"/>
    <col min="18" max="18" width="10.83203125" collapsed="1"/>
  </cols>
  <sheetData>
    <row r="1" spans="1:17" x14ac:dyDescent="0.2">
      <c r="A1" s="2" t="s">
        <v>3</v>
      </c>
      <c r="B1" s="2" t="s">
        <v>0</v>
      </c>
      <c r="C1" s="2" t="s">
        <v>1</v>
      </c>
      <c r="D1" s="2" t="s">
        <v>2</v>
      </c>
      <c r="E1" s="2" t="s">
        <v>71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68</v>
      </c>
      <c r="L1" s="3" t="s">
        <v>69</v>
      </c>
      <c r="M1" s="3" t="s">
        <v>70</v>
      </c>
      <c r="N1" s="3" t="s">
        <v>72</v>
      </c>
      <c r="O1" s="3" t="s">
        <v>79</v>
      </c>
      <c r="P1" s="3" t="s">
        <v>73</v>
      </c>
      <c r="Q1" s="3" t="s">
        <v>78</v>
      </c>
    </row>
    <row r="2" spans="1:17" x14ac:dyDescent="0.2">
      <c r="A2" t="str">
        <f>B2&amp;"_p"&amp;C2&amp;"_r"&amp;D2</f>
        <v>centralized_p1_r0.1</v>
      </c>
      <c r="B2" t="s">
        <v>4</v>
      </c>
      <c r="C2">
        <v>1</v>
      </c>
      <c r="D2" s="1" t="s">
        <v>7</v>
      </c>
      <c r="E2" s="4" t="str">
        <f>IF(AND(OR(C2=1,C2=10,C2=100),OR(D2="0.1",D2=1,D2=10)),"x","")</f>
        <v>x</v>
      </c>
      <c r="G2" s="4" t="str">
        <f>_xlfn.IFNA(IF(AND(H2&gt;=20,I2&gt;=5,J2&gt;=5),"x","o"),"")</f>
        <v>x</v>
      </c>
      <c r="H2">
        <f>INDEX(data_generated!B$1:B$60,MATCH($A2,data_generated!$A$1:$A$60,0))</f>
        <v>20</v>
      </c>
      <c r="I2">
        <f>INDEX(data_generated!C$1:C$60,MATCH($A2,data_generated!$A$1:$A$60,0))</f>
        <v>5</v>
      </c>
      <c r="J2">
        <f>INDEX(data_generated!D$1:D$60,MATCH($A2,data_generated!$A$1:$A$60,0))</f>
        <v>5</v>
      </c>
      <c r="K2" s="4" t="str">
        <f>_xlfn.IFNA(IF(L2=300000,"x","o"),"")</f>
        <v>x</v>
      </c>
      <c r="L2" s="5">
        <f>INDEX(algo_trained!B$1:B$75,MATCH($A2,algo_trained!$A$1:$A$75,0))</f>
        <v>300000</v>
      </c>
      <c r="M2" s="5">
        <f>INDEX(algo_trained!C$1:C$75,MATCH($A2,algo_trained!$A$1:$A$75,0))</f>
        <v>205000</v>
      </c>
      <c r="N2" s="4" t="str">
        <f>IF(O2&gt;=3,"x","")</f>
        <v>x</v>
      </c>
      <c r="O2">
        <f>COUNTIFS(tested!$A$1:$A$225,$A2)</f>
        <v>3</v>
      </c>
      <c r="P2" s="4" t="str">
        <f>IF(Q2&gt;=20,"x","")</f>
        <v>x</v>
      </c>
      <c r="Q2">
        <f>SUMIFS(simulated!$C$1:$C$150,simulated!$A$1:$A$150,$A2)</f>
        <v>20</v>
      </c>
    </row>
    <row r="3" spans="1:17" hidden="1" x14ac:dyDescent="0.2">
      <c r="A3" t="str">
        <f t="shared" ref="A3:A66" si="0">B3&amp;"_p"&amp;C3&amp;"_r"&amp;D3</f>
        <v>centralized_p5_r0.1</v>
      </c>
      <c r="B3" t="s">
        <v>4</v>
      </c>
      <c r="C3">
        <v>5</v>
      </c>
      <c r="D3" s="1" t="s">
        <v>7</v>
      </c>
      <c r="E3" s="4" t="str">
        <f t="shared" ref="E3:E66" si="1">IF(AND(OR(C3=1,C3=10,C3=100),OR(D3="0.1",D3=1,D3=10)),"x","")</f>
        <v/>
      </c>
      <c r="G3" s="4" t="str">
        <f t="shared" ref="G3:G66" si="2">_xlfn.IFNA(IF(AND(H3&gt;=20,I3&gt;=5,J3&gt;=5),"x","o"),"")</f>
        <v/>
      </c>
      <c r="H3" t="e">
        <f>INDEX(data_generated!B$1:B$60,MATCH($A3,data_generated!$A$1:$A$60,0))</f>
        <v>#N/A</v>
      </c>
      <c r="I3" t="e">
        <f>INDEX(data_generated!C$1:C$60,MATCH($A3,data_generated!$A$1:$A$60,0))</f>
        <v>#N/A</v>
      </c>
      <c r="J3" t="e">
        <f>INDEX(data_generated!D$1:D$60,MATCH($A3,data_generated!$A$1:$A$60,0))</f>
        <v>#N/A</v>
      </c>
      <c r="K3" s="4" t="str">
        <f t="shared" ref="K3:K66" si="3">_xlfn.IFNA(IF(L3=300000,"x","o"),"")</f>
        <v/>
      </c>
      <c r="L3" s="5" t="e">
        <f>INDEX(algo_trained!B$1:B$75,MATCH($A3,algo_trained!$A$1:$A$75,0))</f>
        <v>#N/A</v>
      </c>
      <c r="M3" s="5" t="e">
        <f>INDEX(algo_trained!C$1:C$75,MATCH($A3,algo_trained!$A$1:$A$75,0))</f>
        <v>#N/A</v>
      </c>
      <c r="N3" s="4" t="str">
        <f t="shared" ref="N3:N66" si="4">IF(O3&gt;=3,"x","")</f>
        <v/>
      </c>
      <c r="O3">
        <f>COUNTIFS(tested!$A$1:$A$225,$A3)</f>
        <v>0</v>
      </c>
      <c r="P3" s="4" t="str">
        <f t="shared" ref="P3:P66" si="5">IF(Q3&gt;=20,"x","")</f>
        <v/>
      </c>
      <c r="Q3">
        <f>SUMIFS(simulated!$C$1:$C$150,simulated!$A$1:$A$150,$A3)</f>
        <v>0</v>
      </c>
    </row>
    <row r="4" spans="1:17" x14ac:dyDescent="0.2">
      <c r="A4" t="str">
        <f t="shared" si="0"/>
        <v>centralized_p10_r0.1</v>
      </c>
      <c r="B4" t="s">
        <v>4</v>
      </c>
      <c r="C4">
        <v>10</v>
      </c>
      <c r="D4" s="1" t="s">
        <v>7</v>
      </c>
      <c r="E4" s="4" t="str">
        <f t="shared" si="1"/>
        <v>x</v>
      </c>
      <c r="G4" s="4" t="str">
        <f t="shared" si="2"/>
        <v>x</v>
      </c>
      <c r="H4">
        <f>INDEX(data_generated!B$1:B$60,MATCH($A4,data_generated!$A$1:$A$60,0))</f>
        <v>20</v>
      </c>
      <c r="I4">
        <f>INDEX(data_generated!C$1:C$60,MATCH($A4,data_generated!$A$1:$A$60,0))</f>
        <v>5</v>
      </c>
      <c r="J4">
        <f>INDEX(data_generated!D$1:D$60,MATCH($A4,data_generated!$A$1:$A$60,0))</f>
        <v>5</v>
      </c>
      <c r="K4" s="4" t="str">
        <f t="shared" si="3"/>
        <v>x</v>
      </c>
      <c r="L4" s="5">
        <f>INDEX(algo_trained!B$1:B$75,MATCH($A4,algo_trained!$A$1:$A$75,0))</f>
        <v>300000</v>
      </c>
      <c r="M4" s="5">
        <f>INDEX(algo_trained!C$1:C$75,MATCH($A4,algo_trained!$A$1:$A$75,0))</f>
        <v>35000</v>
      </c>
      <c r="N4" s="4" t="str">
        <f t="shared" si="4"/>
        <v>x</v>
      </c>
      <c r="O4">
        <f>COUNTIFS(tested!$A$1:$A$225,$A4)</f>
        <v>3</v>
      </c>
      <c r="P4" s="4" t="str">
        <f t="shared" si="5"/>
        <v>x</v>
      </c>
      <c r="Q4">
        <f>SUMIFS(simulated!$C$1:$C$150,simulated!$A$1:$A$150,$A4)</f>
        <v>20</v>
      </c>
    </row>
    <row r="5" spans="1:17" hidden="1" x14ac:dyDescent="0.2">
      <c r="A5" t="str">
        <f t="shared" si="0"/>
        <v>centralized_p50_r0.1</v>
      </c>
      <c r="B5" t="s">
        <v>4</v>
      </c>
      <c r="C5">
        <v>50</v>
      </c>
      <c r="D5" s="1" t="s">
        <v>7</v>
      </c>
      <c r="E5" s="4" t="str">
        <f t="shared" si="1"/>
        <v/>
      </c>
      <c r="G5" s="4" t="str">
        <f t="shared" si="2"/>
        <v/>
      </c>
      <c r="H5" t="e">
        <f>INDEX(data_generated!B$1:B$60,MATCH($A5,data_generated!$A$1:$A$60,0))</f>
        <v>#N/A</v>
      </c>
      <c r="I5" t="e">
        <f>INDEX(data_generated!C$1:C$60,MATCH($A5,data_generated!$A$1:$A$60,0))</f>
        <v>#N/A</v>
      </c>
      <c r="J5" t="e">
        <f>INDEX(data_generated!D$1:D$60,MATCH($A5,data_generated!$A$1:$A$60,0))</f>
        <v>#N/A</v>
      </c>
      <c r="K5" s="4" t="str">
        <f t="shared" si="3"/>
        <v/>
      </c>
      <c r="L5" s="5" t="e">
        <f>INDEX(algo_trained!B$1:B$75,MATCH($A5,algo_trained!$A$1:$A$75,0))</f>
        <v>#N/A</v>
      </c>
      <c r="M5" s="5" t="e">
        <f>INDEX(algo_trained!C$1:C$75,MATCH($A5,algo_trained!$A$1:$A$75,0))</f>
        <v>#N/A</v>
      </c>
      <c r="N5" s="4" t="str">
        <f t="shared" si="4"/>
        <v/>
      </c>
      <c r="O5">
        <f>COUNTIFS(tested!$A$1:$A$225,$A5)</f>
        <v>0</v>
      </c>
      <c r="P5" s="4" t="str">
        <f t="shared" si="5"/>
        <v/>
      </c>
      <c r="Q5">
        <f>SUMIFS(simulated!$C$1:$C$150,simulated!$A$1:$A$150,$A5)</f>
        <v>0</v>
      </c>
    </row>
    <row r="6" spans="1:17" x14ac:dyDescent="0.2">
      <c r="A6" t="str">
        <f t="shared" si="0"/>
        <v>centralized_p100_r0.1</v>
      </c>
      <c r="B6" t="s">
        <v>4</v>
      </c>
      <c r="C6">
        <v>100</v>
      </c>
      <c r="D6" s="1" t="s">
        <v>7</v>
      </c>
      <c r="E6" s="4" t="str">
        <f t="shared" si="1"/>
        <v>x</v>
      </c>
      <c r="G6" s="4" t="str">
        <f t="shared" si="2"/>
        <v>x</v>
      </c>
      <c r="H6">
        <f>INDEX(data_generated!B$1:B$60,MATCH($A6,data_generated!$A$1:$A$60,0))</f>
        <v>20</v>
      </c>
      <c r="I6">
        <f>INDEX(data_generated!C$1:C$60,MATCH($A6,data_generated!$A$1:$A$60,0))</f>
        <v>5</v>
      </c>
      <c r="J6">
        <f>INDEX(data_generated!D$1:D$60,MATCH($A6,data_generated!$A$1:$A$60,0))</f>
        <v>5</v>
      </c>
      <c r="K6" s="4" t="str">
        <f t="shared" si="3"/>
        <v>x</v>
      </c>
      <c r="L6" s="5">
        <f>INDEX(algo_trained!B$1:B$75,MATCH($A6,algo_trained!$A$1:$A$75,0))</f>
        <v>300000</v>
      </c>
      <c r="M6" s="5">
        <f>INDEX(algo_trained!C$1:C$75,MATCH($A6,algo_trained!$A$1:$A$75,0))</f>
        <v>45000</v>
      </c>
      <c r="N6" s="4" t="str">
        <f t="shared" si="4"/>
        <v>x</v>
      </c>
      <c r="O6">
        <f>COUNTIFS(tested!$A$1:$A$225,$A6)</f>
        <v>3</v>
      </c>
      <c r="P6" s="4" t="str">
        <f t="shared" si="5"/>
        <v>x</v>
      </c>
      <c r="Q6">
        <f>SUMIFS(simulated!$C$1:$C$150,simulated!$A$1:$A$150,$A6)</f>
        <v>20</v>
      </c>
    </row>
    <row r="7" spans="1:17" hidden="1" x14ac:dyDescent="0.2">
      <c r="A7" t="str">
        <f t="shared" si="0"/>
        <v>centralized_p1_r0.5</v>
      </c>
      <c r="B7" t="s">
        <v>4</v>
      </c>
      <c r="C7">
        <v>1</v>
      </c>
      <c r="D7" s="1" t="s">
        <v>8</v>
      </c>
      <c r="E7" s="4" t="str">
        <f t="shared" si="1"/>
        <v/>
      </c>
      <c r="G7" s="4" t="str">
        <f t="shared" si="2"/>
        <v/>
      </c>
      <c r="H7" t="e">
        <f>INDEX(data_generated!B$1:B$60,MATCH($A7,data_generated!$A$1:$A$60,0))</f>
        <v>#N/A</v>
      </c>
      <c r="I7" t="e">
        <f>INDEX(data_generated!C$1:C$60,MATCH($A7,data_generated!$A$1:$A$60,0))</f>
        <v>#N/A</v>
      </c>
      <c r="J7" t="e">
        <f>INDEX(data_generated!D$1:D$60,MATCH($A7,data_generated!$A$1:$A$60,0))</f>
        <v>#N/A</v>
      </c>
      <c r="K7" s="4" t="str">
        <f t="shared" si="3"/>
        <v/>
      </c>
      <c r="L7" s="5" t="e">
        <f>INDEX(algo_trained!B$1:B$75,MATCH($A7,algo_trained!$A$1:$A$75,0))</f>
        <v>#N/A</v>
      </c>
      <c r="M7" s="5" t="e">
        <f>INDEX(algo_trained!C$1:C$75,MATCH($A7,algo_trained!$A$1:$A$75,0))</f>
        <v>#N/A</v>
      </c>
      <c r="N7" s="4" t="str">
        <f t="shared" si="4"/>
        <v/>
      </c>
      <c r="O7">
        <f>COUNTIFS(tested!$A$1:$A$225,$A7)</f>
        <v>0</v>
      </c>
      <c r="P7" s="4" t="str">
        <f t="shared" si="5"/>
        <v/>
      </c>
      <c r="Q7">
        <f>SUMIFS(simulated!$C$1:$C$150,simulated!$A$1:$A$150,$A7)</f>
        <v>0</v>
      </c>
    </row>
    <row r="8" spans="1:17" hidden="1" x14ac:dyDescent="0.2">
      <c r="A8" t="str">
        <f t="shared" si="0"/>
        <v>centralized_p5_r0.5</v>
      </c>
      <c r="B8" t="s">
        <v>4</v>
      </c>
      <c r="C8">
        <v>5</v>
      </c>
      <c r="D8" s="1" t="s">
        <v>8</v>
      </c>
      <c r="E8" s="4" t="str">
        <f t="shared" si="1"/>
        <v/>
      </c>
      <c r="G8" s="4" t="str">
        <f t="shared" si="2"/>
        <v/>
      </c>
      <c r="H8" t="e">
        <f>INDEX(data_generated!B$1:B$60,MATCH($A8,data_generated!$A$1:$A$60,0))</f>
        <v>#N/A</v>
      </c>
      <c r="I8" t="e">
        <f>INDEX(data_generated!C$1:C$60,MATCH($A8,data_generated!$A$1:$A$60,0))</f>
        <v>#N/A</v>
      </c>
      <c r="J8" t="e">
        <f>INDEX(data_generated!D$1:D$60,MATCH($A8,data_generated!$A$1:$A$60,0))</f>
        <v>#N/A</v>
      </c>
      <c r="K8" s="4" t="str">
        <f t="shared" si="3"/>
        <v/>
      </c>
      <c r="L8" s="5" t="e">
        <f>INDEX(algo_trained!B$1:B$75,MATCH($A8,algo_trained!$A$1:$A$75,0))</f>
        <v>#N/A</v>
      </c>
      <c r="M8" s="5" t="e">
        <f>INDEX(algo_trained!C$1:C$75,MATCH($A8,algo_trained!$A$1:$A$75,0))</f>
        <v>#N/A</v>
      </c>
      <c r="N8" s="4" t="str">
        <f t="shared" si="4"/>
        <v/>
      </c>
      <c r="O8">
        <f>COUNTIFS(tested!$A$1:$A$225,$A8)</f>
        <v>0</v>
      </c>
      <c r="P8" s="4" t="str">
        <f t="shared" si="5"/>
        <v/>
      </c>
      <c r="Q8">
        <f>SUMIFS(simulated!$C$1:$C$150,simulated!$A$1:$A$150,$A8)</f>
        <v>0</v>
      </c>
    </row>
    <row r="9" spans="1:17" hidden="1" x14ac:dyDescent="0.2">
      <c r="A9" t="str">
        <f t="shared" si="0"/>
        <v>centralized_p10_r0.5</v>
      </c>
      <c r="B9" t="s">
        <v>4</v>
      </c>
      <c r="C9">
        <v>10</v>
      </c>
      <c r="D9" s="1" t="s">
        <v>8</v>
      </c>
      <c r="E9" s="4" t="str">
        <f t="shared" si="1"/>
        <v/>
      </c>
      <c r="G9" s="4" t="str">
        <f t="shared" si="2"/>
        <v/>
      </c>
      <c r="H9" t="e">
        <f>INDEX(data_generated!B$1:B$60,MATCH($A9,data_generated!$A$1:$A$60,0))</f>
        <v>#N/A</v>
      </c>
      <c r="I9" t="e">
        <f>INDEX(data_generated!C$1:C$60,MATCH($A9,data_generated!$A$1:$A$60,0))</f>
        <v>#N/A</v>
      </c>
      <c r="J9" t="e">
        <f>INDEX(data_generated!D$1:D$60,MATCH($A9,data_generated!$A$1:$A$60,0))</f>
        <v>#N/A</v>
      </c>
      <c r="K9" s="4" t="str">
        <f t="shared" si="3"/>
        <v/>
      </c>
      <c r="L9" s="5" t="e">
        <f>INDEX(algo_trained!B$1:B$75,MATCH($A9,algo_trained!$A$1:$A$75,0))</f>
        <v>#N/A</v>
      </c>
      <c r="M9" s="5" t="e">
        <f>INDEX(algo_trained!C$1:C$75,MATCH($A9,algo_trained!$A$1:$A$75,0))</f>
        <v>#N/A</v>
      </c>
      <c r="N9" s="4" t="str">
        <f t="shared" si="4"/>
        <v/>
      </c>
      <c r="O9">
        <f>COUNTIFS(tested!$A$1:$A$225,$A9)</f>
        <v>0</v>
      </c>
      <c r="P9" s="4" t="str">
        <f t="shared" si="5"/>
        <v/>
      </c>
      <c r="Q9">
        <f>SUMIFS(simulated!$C$1:$C$150,simulated!$A$1:$A$150,$A9)</f>
        <v>0</v>
      </c>
    </row>
    <row r="10" spans="1:17" hidden="1" x14ac:dyDescent="0.2">
      <c r="A10" t="str">
        <f t="shared" si="0"/>
        <v>centralized_p50_r0.5</v>
      </c>
      <c r="B10" t="s">
        <v>4</v>
      </c>
      <c r="C10">
        <v>50</v>
      </c>
      <c r="D10" s="1" t="s">
        <v>8</v>
      </c>
      <c r="E10" s="4" t="str">
        <f t="shared" si="1"/>
        <v/>
      </c>
      <c r="G10" s="4" t="str">
        <f t="shared" si="2"/>
        <v/>
      </c>
      <c r="H10" t="e">
        <f>INDEX(data_generated!B$1:B$60,MATCH($A10,data_generated!$A$1:$A$60,0))</f>
        <v>#N/A</v>
      </c>
      <c r="I10" t="e">
        <f>INDEX(data_generated!C$1:C$60,MATCH($A10,data_generated!$A$1:$A$60,0))</f>
        <v>#N/A</v>
      </c>
      <c r="J10" t="e">
        <f>INDEX(data_generated!D$1:D$60,MATCH($A10,data_generated!$A$1:$A$60,0))</f>
        <v>#N/A</v>
      </c>
      <c r="K10" s="4" t="str">
        <f t="shared" si="3"/>
        <v/>
      </c>
      <c r="L10" s="5" t="e">
        <f>INDEX(algo_trained!B$1:B$75,MATCH($A10,algo_trained!$A$1:$A$75,0))</f>
        <v>#N/A</v>
      </c>
      <c r="M10" s="5" t="e">
        <f>INDEX(algo_trained!C$1:C$75,MATCH($A10,algo_trained!$A$1:$A$75,0))</f>
        <v>#N/A</v>
      </c>
      <c r="N10" s="4" t="str">
        <f t="shared" si="4"/>
        <v/>
      </c>
      <c r="O10">
        <f>COUNTIFS(tested!$A$1:$A$225,$A10)</f>
        <v>0</v>
      </c>
      <c r="P10" s="4" t="str">
        <f t="shared" si="5"/>
        <v/>
      </c>
      <c r="Q10">
        <f>SUMIFS(simulated!$C$1:$C$150,simulated!$A$1:$A$150,$A10)</f>
        <v>0</v>
      </c>
    </row>
    <row r="11" spans="1:17" hidden="1" x14ac:dyDescent="0.2">
      <c r="A11" t="str">
        <f t="shared" si="0"/>
        <v>centralized_p100_r0.5</v>
      </c>
      <c r="B11" t="s">
        <v>4</v>
      </c>
      <c r="C11">
        <v>100</v>
      </c>
      <c r="D11" s="1" t="s">
        <v>8</v>
      </c>
      <c r="E11" s="4" t="str">
        <f t="shared" si="1"/>
        <v/>
      </c>
      <c r="G11" s="4" t="str">
        <f t="shared" si="2"/>
        <v/>
      </c>
      <c r="H11" t="e">
        <f>INDEX(data_generated!B$1:B$60,MATCH($A11,data_generated!$A$1:$A$60,0))</f>
        <v>#N/A</v>
      </c>
      <c r="I11" t="e">
        <f>INDEX(data_generated!C$1:C$60,MATCH($A11,data_generated!$A$1:$A$60,0))</f>
        <v>#N/A</v>
      </c>
      <c r="J11" t="e">
        <f>INDEX(data_generated!D$1:D$60,MATCH($A11,data_generated!$A$1:$A$60,0))</f>
        <v>#N/A</v>
      </c>
      <c r="K11" s="4" t="str">
        <f t="shared" si="3"/>
        <v/>
      </c>
      <c r="L11" s="5" t="e">
        <f>INDEX(algo_trained!B$1:B$75,MATCH($A11,algo_trained!$A$1:$A$75,0))</f>
        <v>#N/A</v>
      </c>
      <c r="M11" s="5" t="e">
        <f>INDEX(algo_trained!C$1:C$75,MATCH($A11,algo_trained!$A$1:$A$75,0))</f>
        <v>#N/A</v>
      </c>
      <c r="N11" s="4" t="str">
        <f t="shared" si="4"/>
        <v/>
      </c>
      <c r="O11">
        <f>COUNTIFS(tested!$A$1:$A$225,$A11)</f>
        <v>0</v>
      </c>
      <c r="P11" s="4" t="str">
        <f t="shared" si="5"/>
        <v/>
      </c>
      <c r="Q11">
        <f>SUMIFS(simulated!$C$1:$C$150,simulated!$A$1:$A$150,$A11)</f>
        <v>0</v>
      </c>
    </row>
    <row r="12" spans="1:17" x14ac:dyDescent="0.2">
      <c r="A12" t="str">
        <f t="shared" si="0"/>
        <v>centralized_p1_r1</v>
      </c>
      <c r="B12" t="s">
        <v>4</v>
      </c>
      <c r="C12">
        <v>1</v>
      </c>
      <c r="D12" s="1">
        <v>1</v>
      </c>
      <c r="E12" s="4" t="str">
        <f t="shared" si="1"/>
        <v>x</v>
      </c>
      <c r="G12" s="4" t="str">
        <f t="shared" si="2"/>
        <v>x</v>
      </c>
      <c r="H12">
        <f>INDEX(data_generated!B$1:B$60,MATCH($A12,data_generated!$A$1:$A$60,0))</f>
        <v>20</v>
      </c>
      <c r="I12">
        <f>INDEX(data_generated!C$1:C$60,MATCH($A12,data_generated!$A$1:$A$60,0))</f>
        <v>5</v>
      </c>
      <c r="J12">
        <f>INDEX(data_generated!D$1:D$60,MATCH($A12,data_generated!$A$1:$A$60,0))</f>
        <v>5</v>
      </c>
      <c r="K12" s="4" t="str">
        <f t="shared" si="3"/>
        <v>x</v>
      </c>
      <c r="L12" s="5">
        <f>INDEX(algo_trained!B$1:B$75,MATCH($A12,algo_trained!$A$1:$A$75,0))</f>
        <v>300000</v>
      </c>
      <c r="M12" s="5">
        <f>INDEX(algo_trained!C$1:C$75,MATCH($A12,algo_trained!$A$1:$A$75,0))</f>
        <v>5000</v>
      </c>
      <c r="N12" s="4" t="str">
        <f t="shared" si="4"/>
        <v>x</v>
      </c>
      <c r="O12">
        <f>COUNTIFS(tested!$A$1:$A$225,$A12)</f>
        <v>3</v>
      </c>
      <c r="P12" s="4" t="str">
        <f t="shared" si="5"/>
        <v>x</v>
      </c>
      <c r="Q12">
        <f>SUMIFS(simulated!$C$1:$C$150,simulated!$A$1:$A$150,$A12)</f>
        <v>20</v>
      </c>
    </row>
    <row r="13" spans="1:17" hidden="1" x14ac:dyDescent="0.2">
      <c r="A13" t="str">
        <f t="shared" si="0"/>
        <v>centralized_p5_r1</v>
      </c>
      <c r="B13" t="s">
        <v>4</v>
      </c>
      <c r="C13">
        <v>5</v>
      </c>
      <c r="D13" s="1">
        <v>1</v>
      </c>
      <c r="E13" s="4" t="str">
        <f t="shared" si="1"/>
        <v/>
      </c>
      <c r="G13" s="4" t="str">
        <f t="shared" si="2"/>
        <v/>
      </c>
      <c r="H13" t="e">
        <f>INDEX(data_generated!B$1:B$60,MATCH($A13,data_generated!$A$1:$A$60,0))</f>
        <v>#N/A</v>
      </c>
      <c r="I13" t="e">
        <f>INDEX(data_generated!C$1:C$60,MATCH($A13,data_generated!$A$1:$A$60,0))</f>
        <v>#N/A</v>
      </c>
      <c r="J13" t="e">
        <f>INDEX(data_generated!D$1:D$60,MATCH($A13,data_generated!$A$1:$A$60,0))</f>
        <v>#N/A</v>
      </c>
      <c r="K13" s="4" t="str">
        <f t="shared" si="3"/>
        <v/>
      </c>
      <c r="L13" s="5" t="e">
        <f>INDEX(algo_trained!B$1:B$75,MATCH($A13,algo_trained!$A$1:$A$75,0))</f>
        <v>#N/A</v>
      </c>
      <c r="M13" s="5" t="e">
        <f>INDEX(algo_trained!C$1:C$75,MATCH($A13,algo_trained!$A$1:$A$75,0))</f>
        <v>#N/A</v>
      </c>
      <c r="N13" s="4" t="str">
        <f t="shared" si="4"/>
        <v/>
      </c>
      <c r="O13">
        <f>COUNTIFS(tested!$A$1:$A$225,$A13)</f>
        <v>0</v>
      </c>
      <c r="P13" s="4" t="str">
        <f t="shared" si="5"/>
        <v/>
      </c>
      <c r="Q13">
        <f>SUMIFS(simulated!$C$1:$C$150,simulated!$A$1:$A$150,$A13)</f>
        <v>0</v>
      </c>
    </row>
    <row r="14" spans="1:17" x14ac:dyDescent="0.2">
      <c r="A14" t="str">
        <f t="shared" si="0"/>
        <v>centralized_p10_r1</v>
      </c>
      <c r="B14" t="s">
        <v>4</v>
      </c>
      <c r="C14">
        <v>10</v>
      </c>
      <c r="D14" s="1">
        <v>1</v>
      </c>
      <c r="E14" s="4" t="str">
        <f t="shared" si="1"/>
        <v>x</v>
      </c>
      <c r="G14" s="4" t="str">
        <f t="shared" si="2"/>
        <v>x</v>
      </c>
      <c r="H14">
        <f>INDEX(data_generated!B$1:B$60,MATCH($A14,data_generated!$A$1:$A$60,0))</f>
        <v>20</v>
      </c>
      <c r="I14">
        <f>INDEX(data_generated!C$1:C$60,MATCH($A14,data_generated!$A$1:$A$60,0))</f>
        <v>5</v>
      </c>
      <c r="J14">
        <f>INDEX(data_generated!D$1:D$60,MATCH($A14,data_generated!$A$1:$A$60,0))</f>
        <v>5</v>
      </c>
      <c r="K14" s="4" t="str">
        <f t="shared" si="3"/>
        <v>x</v>
      </c>
      <c r="L14" s="5">
        <f>INDEX(algo_trained!B$1:B$75,MATCH($A14,algo_trained!$A$1:$A$75,0))</f>
        <v>300000</v>
      </c>
      <c r="M14" s="5">
        <f>INDEX(algo_trained!C$1:C$75,MATCH($A14,algo_trained!$A$1:$A$75,0))</f>
        <v>45000</v>
      </c>
      <c r="N14" s="4" t="str">
        <f t="shared" si="4"/>
        <v>x</v>
      </c>
      <c r="O14">
        <f>COUNTIFS(tested!$A$1:$A$225,$A14)</f>
        <v>3</v>
      </c>
      <c r="P14" s="4" t="str">
        <f t="shared" si="5"/>
        <v>x</v>
      </c>
      <c r="Q14">
        <f>SUMIFS(simulated!$C$1:$C$150,simulated!$A$1:$A$150,$A14)</f>
        <v>20</v>
      </c>
    </row>
    <row r="15" spans="1:17" hidden="1" x14ac:dyDescent="0.2">
      <c r="A15" t="str">
        <f t="shared" si="0"/>
        <v>centralized_p50_r1</v>
      </c>
      <c r="B15" t="s">
        <v>4</v>
      </c>
      <c r="C15">
        <v>50</v>
      </c>
      <c r="D15" s="1">
        <v>1</v>
      </c>
      <c r="E15" s="4" t="str">
        <f t="shared" si="1"/>
        <v/>
      </c>
      <c r="G15" s="4" t="str">
        <f t="shared" si="2"/>
        <v/>
      </c>
      <c r="H15" t="e">
        <f>INDEX(data_generated!B$1:B$60,MATCH($A15,data_generated!$A$1:$A$60,0))</f>
        <v>#N/A</v>
      </c>
      <c r="I15" t="e">
        <f>INDEX(data_generated!C$1:C$60,MATCH($A15,data_generated!$A$1:$A$60,0))</f>
        <v>#N/A</v>
      </c>
      <c r="J15" t="e">
        <f>INDEX(data_generated!D$1:D$60,MATCH($A15,data_generated!$A$1:$A$60,0))</f>
        <v>#N/A</v>
      </c>
      <c r="K15" s="4" t="str">
        <f t="shared" si="3"/>
        <v/>
      </c>
      <c r="L15" s="5" t="e">
        <f>INDEX(algo_trained!B$1:B$75,MATCH($A15,algo_trained!$A$1:$A$75,0))</f>
        <v>#N/A</v>
      </c>
      <c r="M15" s="5" t="e">
        <f>INDEX(algo_trained!C$1:C$75,MATCH($A15,algo_trained!$A$1:$A$75,0))</f>
        <v>#N/A</v>
      </c>
      <c r="N15" s="4" t="str">
        <f t="shared" si="4"/>
        <v/>
      </c>
      <c r="O15">
        <f>COUNTIFS(tested!$A$1:$A$225,$A15)</f>
        <v>0</v>
      </c>
      <c r="P15" s="4" t="str">
        <f t="shared" si="5"/>
        <v/>
      </c>
      <c r="Q15">
        <f>SUMIFS(simulated!$C$1:$C$150,simulated!$A$1:$A$150,$A15)</f>
        <v>0</v>
      </c>
    </row>
    <row r="16" spans="1:17" x14ac:dyDescent="0.2">
      <c r="A16" t="str">
        <f t="shared" si="0"/>
        <v>centralized_p100_r1</v>
      </c>
      <c r="B16" t="s">
        <v>4</v>
      </c>
      <c r="C16">
        <v>100</v>
      </c>
      <c r="D16" s="1">
        <v>1</v>
      </c>
      <c r="E16" s="4" t="str">
        <f t="shared" si="1"/>
        <v>x</v>
      </c>
      <c r="G16" s="4" t="str">
        <f t="shared" si="2"/>
        <v>x</v>
      </c>
      <c r="H16">
        <f>INDEX(data_generated!B$1:B$60,MATCH($A16,data_generated!$A$1:$A$60,0))</f>
        <v>20</v>
      </c>
      <c r="I16">
        <f>INDEX(data_generated!C$1:C$60,MATCH($A16,data_generated!$A$1:$A$60,0))</f>
        <v>5</v>
      </c>
      <c r="J16">
        <f>INDEX(data_generated!D$1:D$60,MATCH($A16,data_generated!$A$1:$A$60,0))</f>
        <v>5</v>
      </c>
      <c r="K16" s="4" t="str">
        <f t="shared" si="3"/>
        <v>x</v>
      </c>
      <c r="L16" s="5">
        <f>INDEX(algo_trained!B$1:B$75,MATCH($A16,algo_trained!$A$1:$A$75,0))</f>
        <v>300000</v>
      </c>
      <c r="M16" s="5">
        <f>INDEX(algo_trained!C$1:C$75,MATCH($A16,algo_trained!$A$1:$A$75,0))</f>
        <v>260000</v>
      </c>
      <c r="N16" s="4" t="str">
        <f t="shared" si="4"/>
        <v>x</v>
      </c>
      <c r="O16">
        <f>COUNTIFS(tested!$A$1:$A$225,$A16)</f>
        <v>3</v>
      </c>
      <c r="P16" s="4" t="str">
        <f t="shared" si="5"/>
        <v>x</v>
      </c>
      <c r="Q16">
        <f>SUMIFS(simulated!$C$1:$C$150,simulated!$A$1:$A$150,$A16)</f>
        <v>20</v>
      </c>
    </row>
    <row r="17" spans="1:17" hidden="1" x14ac:dyDescent="0.2">
      <c r="A17" t="str">
        <f t="shared" si="0"/>
        <v>centralized_p1_r2</v>
      </c>
      <c r="B17" t="s">
        <v>4</v>
      </c>
      <c r="C17">
        <v>1</v>
      </c>
      <c r="D17" s="1">
        <v>2</v>
      </c>
      <c r="E17" s="4" t="str">
        <f t="shared" si="1"/>
        <v/>
      </c>
      <c r="G17" s="4" t="str">
        <f t="shared" si="2"/>
        <v/>
      </c>
      <c r="H17" t="e">
        <f>INDEX(data_generated!B$1:B$60,MATCH($A17,data_generated!$A$1:$A$60,0))</f>
        <v>#N/A</v>
      </c>
      <c r="I17" t="e">
        <f>INDEX(data_generated!C$1:C$60,MATCH($A17,data_generated!$A$1:$A$60,0))</f>
        <v>#N/A</v>
      </c>
      <c r="J17" t="e">
        <f>INDEX(data_generated!D$1:D$60,MATCH($A17,data_generated!$A$1:$A$60,0))</f>
        <v>#N/A</v>
      </c>
      <c r="K17" s="4" t="str">
        <f t="shared" si="3"/>
        <v/>
      </c>
      <c r="L17" s="5" t="e">
        <f>INDEX(algo_trained!B$1:B$75,MATCH($A17,algo_trained!$A$1:$A$75,0))</f>
        <v>#N/A</v>
      </c>
      <c r="M17" s="5" t="e">
        <f>INDEX(algo_trained!C$1:C$75,MATCH($A17,algo_trained!$A$1:$A$75,0))</f>
        <v>#N/A</v>
      </c>
      <c r="N17" s="4" t="str">
        <f t="shared" si="4"/>
        <v/>
      </c>
      <c r="O17">
        <f>COUNTIFS(tested!$A$1:$A$225,$A17)</f>
        <v>0</v>
      </c>
      <c r="P17" s="4" t="str">
        <f t="shared" si="5"/>
        <v/>
      </c>
      <c r="Q17">
        <f>SUMIFS(simulated!$C$1:$C$150,simulated!$A$1:$A$150,$A17)</f>
        <v>0</v>
      </c>
    </row>
    <row r="18" spans="1:17" hidden="1" x14ac:dyDescent="0.2">
      <c r="A18" t="str">
        <f t="shared" si="0"/>
        <v>centralized_p5_r2</v>
      </c>
      <c r="B18" t="s">
        <v>4</v>
      </c>
      <c r="C18">
        <v>5</v>
      </c>
      <c r="D18" s="1">
        <v>2</v>
      </c>
      <c r="E18" s="4" t="str">
        <f t="shared" si="1"/>
        <v/>
      </c>
      <c r="G18" s="4" t="str">
        <f t="shared" si="2"/>
        <v/>
      </c>
      <c r="H18" t="e">
        <f>INDEX(data_generated!B$1:B$60,MATCH($A18,data_generated!$A$1:$A$60,0))</f>
        <v>#N/A</v>
      </c>
      <c r="I18" t="e">
        <f>INDEX(data_generated!C$1:C$60,MATCH($A18,data_generated!$A$1:$A$60,0))</f>
        <v>#N/A</v>
      </c>
      <c r="J18" t="e">
        <f>INDEX(data_generated!D$1:D$60,MATCH($A18,data_generated!$A$1:$A$60,0))</f>
        <v>#N/A</v>
      </c>
      <c r="K18" s="4" t="str">
        <f t="shared" si="3"/>
        <v/>
      </c>
      <c r="L18" s="5" t="e">
        <f>INDEX(algo_trained!B$1:B$75,MATCH($A18,algo_trained!$A$1:$A$75,0))</f>
        <v>#N/A</v>
      </c>
      <c r="M18" s="5" t="e">
        <f>INDEX(algo_trained!C$1:C$75,MATCH($A18,algo_trained!$A$1:$A$75,0))</f>
        <v>#N/A</v>
      </c>
      <c r="N18" s="4" t="str">
        <f t="shared" si="4"/>
        <v/>
      </c>
      <c r="O18">
        <f>COUNTIFS(tested!$A$1:$A$225,$A18)</f>
        <v>0</v>
      </c>
      <c r="P18" s="4" t="str">
        <f t="shared" si="5"/>
        <v/>
      </c>
      <c r="Q18">
        <f>SUMIFS(simulated!$C$1:$C$150,simulated!$A$1:$A$150,$A18)</f>
        <v>0</v>
      </c>
    </row>
    <row r="19" spans="1:17" hidden="1" x14ac:dyDescent="0.2">
      <c r="A19" t="str">
        <f t="shared" si="0"/>
        <v>centralized_p10_r2</v>
      </c>
      <c r="B19" t="s">
        <v>4</v>
      </c>
      <c r="C19">
        <v>10</v>
      </c>
      <c r="D19" s="1">
        <v>2</v>
      </c>
      <c r="E19" s="4" t="str">
        <f t="shared" si="1"/>
        <v/>
      </c>
      <c r="G19" s="4" t="str">
        <f t="shared" si="2"/>
        <v/>
      </c>
      <c r="H19" t="e">
        <f>INDEX(data_generated!B$1:B$60,MATCH($A19,data_generated!$A$1:$A$60,0))</f>
        <v>#N/A</v>
      </c>
      <c r="I19" t="e">
        <f>INDEX(data_generated!C$1:C$60,MATCH($A19,data_generated!$A$1:$A$60,0))</f>
        <v>#N/A</v>
      </c>
      <c r="J19" t="e">
        <f>INDEX(data_generated!D$1:D$60,MATCH($A19,data_generated!$A$1:$A$60,0))</f>
        <v>#N/A</v>
      </c>
      <c r="K19" s="4" t="str">
        <f t="shared" si="3"/>
        <v/>
      </c>
      <c r="L19" s="5" t="e">
        <f>INDEX(algo_trained!B$1:B$75,MATCH($A19,algo_trained!$A$1:$A$75,0))</f>
        <v>#N/A</v>
      </c>
      <c r="M19" s="5" t="e">
        <f>INDEX(algo_trained!C$1:C$75,MATCH($A19,algo_trained!$A$1:$A$75,0))</f>
        <v>#N/A</v>
      </c>
      <c r="N19" s="4" t="str">
        <f t="shared" si="4"/>
        <v/>
      </c>
      <c r="O19">
        <f>COUNTIFS(tested!$A$1:$A$225,$A19)</f>
        <v>0</v>
      </c>
      <c r="P19" s="4" t="str">
        <f t="shared" si="5"/>
        <v/>
      </c>
      <c r="Q19">
        <f>SUMIFS(simulated!$C$1:$C$150,simulated!$A$1:$A$150,$A19)</f>
        <v>0</v>
      </c>
    </row>
    <row r="20" spans="1:17" hidden="1" x14ac:dyDescent="0.2">
      <c r="A20" t="str">
        <f t="shared" si="0"/>
        <v>centralized_p50_r2</v>
      </c>
      <c r="B20" t="s">
        <v>4</v>
      </c>
      <c r="C20">
        <v>50</v>
      </c>
      <c r="D20" s="1">
        <v>2</v>
      </c>
      <c r="E20" s="4" t="str">
        <f t="shared" si="1"/>
        <v/>
      </c>
      <c r="G20" s="4" t="str">
        <f t="shared" si="2"/>
        <v/>
      </c>
      <c r="H20" t="e">
        <f>INDEX(data_generated!B$1:B$60,MATCH($A20,data_generated!$A$1:$A$60,0))</f>
        <v>#N/A</v>
      </c>
      <c r="I20" t="e">
        <f>INDEX(data_generated!C$1:C$60,MATCH($A20,data_generated!$A$1:$A$60,0))</f>
        <v>#N/A</v>
      </c>
      <c r="J20" t="e">
        <f>INDEX(data_generated!D$1:D$60,MATCH($A20,data_generated!$A$1:$A$60,0))</f>
        <v>#N/A</v>
      </c>
      <c r="K20" s="4" t="str">
        <f t="shared" si="3"/>
        <v/>
      </c>
      <c r="L20" s="5" t="e">
        <f>INDEX(algo_trained!B$1:B$75,MATCH($A20,algo_trained!$A$1:$A$75,0))</f>
        <v>#N/A</v>
      </c>
      <c r="M20" s="5" t="e">
        <f>INDEX(algo_trained!C$1:C$75,MATCH($A20,algo_trained!$A$1:$A$75,0))</f>
        <v>#N/A</v>
      </c>
      <c r="N20" s="4" t="str">
        <f t="shared" si="4"/>
        <v/>
      </c>
      <c r="O20">
        <f>COUNTIFS(tested!$A$1:$A$225,$A20)</f>
        <v>0</v>
      </c>
      <c r="P20" s="4" t="str">
        <f t="shared" si="5"/>
        <v/>
      </c>
      <c r="Q20">
        <f>SUMIFS(simulated!$C$1:$C$150,simulated!$A$1:$A$150,$A20)</f>
        <v>0</v>
      </c>
    </row>
    <row r="21" spans="1:17" hidden="1" x14ac:dyDescent="0.2">
      <c r="A21" t="str">
        <f t="shared" si="0"/>
        <v>centralized_p100_r2</v>
      </c>
      <c r="B21" t="s">
        <v>4</v>
      </c>
      <c r="C21">
        <v>100</v>
      </c>
      <c r="D21" s="1">
        <v>2</v>
      </c>
      <c r="E21" s="4" t="str">
        <f t="shared" si="1"/>
        <v/>
      </c>
      <c r="G21" s="4" t="str">
        <f t="shared" si="2"/>
        <v/>
      </c>
      <c r="H21" t="e">
        <f>INDEX(data_generated!B$1:B$60,MATCH($A21,data_generated!$A$1:$A$60,0))</f>
        <v>#N/A</v>
      </c>
      <c r="I21" t="e">
        <f>INDEX(data_generated!C$1:C$60,MATCH($A21,data_generated!$A$1:$A$60,0))</f>
        <v>#N/A</v>
      </c>
      <c r="J21" t="e">
        <f>INDEX(data_generated!D$1:D$60,MATCH($A21,data_generated!$A$1:$A$60,0))</f>
        <v>#N/A</v>
      </c>
      <c r="K21" s="4" t="str">
        <f t="shared" si="3"/>
        <v/>
      </c>
      <c r="L21" s="5" t="e">
        <f>INDEX(algo_trained!B$1:B$75,MATCH($A21,algo_trained!$A$1:$A$75,0))</f>
        <v>#N/A</v>
      </c>
      <c r="M21" s="5" t="e">
        <f>INDEX(algo_trained!C$1:C$75,MATCH($A21,algo_trained!$A$1:$A$75,0))</f>
        <v>#N/A</v>
      </c>
      <c r="N21" s="4" t="str">
        <f t="shared" si="4"/>
        <v/>
      </c>
      <c r="O21">
        <f>COUNTIFS(tested!$A$1:$A$225,$A21)</f>
        <v>0</v>
      </c>
      <c r="P21" s="4" t="str">
        <f t="shared" si="5"/>
        <v/>
      </c>
      <c r="Q21">
        <f>SUMIFS(simulated!$C$1:$C$150,simulated!$A$1:$A$150,$A21)</f>
        <v>0</v>
      </c>
    </row>
    <row r="22" spans="1:17" x14ac:dyDescent="0.2">
      <c r="A22" t="str">
        <f t="shared" si="0"/>
        <v>centralized_p1_r10</v>
      </c>
      <c r="B22" t="s">
        <v>4</v>
      </c>
      <c r="C22">
        <v>1</v>
      </c>
      <c r="D22" s="1">
        <v>10</v>
      </c>
      <c r="E22" s="4" t="str">
        <f t="shared" si="1"/>
        <v>x</v>
      </c>
      <c r="G22" s="4" t="str">
        <f t="shared" si="2"/>
        <v>x</v>
      </c>
      <c r="H22">
        <f>INDEX(data_generated!B$1:B$60,MATCH($A22,data_generated!$A$1:$A$60,0))</f>
        <v>20</v>
      </c>
      <c r="I22">
        <f>INDEX(data_generated!C$1:C$60,MATCH($A22,data_generated!$A$1:$A$60,0))</f>
        <v>5</v>
      </c>
      <c r="J22">
        <f>INDEX(data_generated!D$1:D$60,MATCH($A22,data_generated!$A$1:$A$60,0))</f>
        <v>5</v>
      </c>
      <c r="K22" s="4" t="str">
        <f t="shared" si="3"/>
        <v>x</v>
      </c>
      <c r="L22" s="5">
        <f>INDEX(algo_trained!B$1:B$75,MATCH($A22,algo_trained!$A$1:$A$75,0))</f>
        <v>300000</v>
      </c>
      <c r="M22" s="5">
        <f>INDEX(algo_trained!C$1:C$75,MATCH($A22,algo_trained!$A$1:$A$75,0))</f>
        <v>80000</v>
      </c>
      <c r="N22" s="4" t="str">
        <f t="shared" si="4"/>
        <v>x</v>
      </c>
      <c r="O22">
        <f>COUNTIFS(tested!$A$1:$A$225,$A22)</f>
        <v>3</v>
      </c>
      <c r="P22" s="4" t="str">
        <f t="shared" si="5"/>
        <v>x</v>
      </c>
      <c r="Q22">
        <f>SUMIFS(simulated!$C$1:$C$150,simulated!$A$1:$A$150,$A22)</f>
        <v>20</v>
      </c>
    </row>
    <row r="23" spans="1:17" hidden="1" x14ac:dyDescent="0.2">
      <c r="A23" t="str">
        <f t="shared" si="0"/>
        <v>centralized_p5_r10</v>
      </c>
      <c r="B23" t="s">
        <v>4</v>
      </c>
      <c r="C23">
        <v>5</v>
      </c>
      <c r="D23" s="1">
        <v>10</v>
      </c>
      <c r="E23" s="4" t="str">
        <f t="shared" si="1"/>
        <v/>
      </c>
      <c r="G23" s="4" t="str">
        <f t="shared" si="2"/>
        <v/>
      </c>
      <c r="H23" t="e">
        <f>INDEX(data_generated!B$1:B$60,MATCH($A23,data_generated!$A$1:$A$60,0))</f>
        <v>#N/A</v>
      </c>
      <c r="I23" t="e">
        <f>INDEX(data_generated!C$1:C$60,MATCH($A23,data_generated!$A$1:$A$60,0))</f>
        <v>#N/A</v>
      </c>
      <c r="J23" t="e">
        <f>INDEX(data_generated!D$1:D$60,MATCH($A23,data_generated!$A$1:$A$60,0))</f>
        <v>#N/A</v>
      </c>
      <c r="K23" s="4" t="str">
        <f t="shared" si="3"/>
        <v/>
      </c>
      <c r="L23" s="5" t="e">
        <f>INDEX(algo_trained!B$1:B$75,MATCH($A23,algo_trained!$A$1:$A$75,0))</f>
        <v>#N/A</v>
      </c>
      <c r="M23" s="5" t="e">
        <f>INDEX(algo_trained!C$1:C$75,MATCH($A23,algo_trained!$A$1:$A$75,0))</f>
        <v>#N/A</v>
      </c>
      <c r="N23" s="4" t="str">
        <f t="shared" si="4"/>
        <v/>
      </c>
      <c r="O23">
        <f>COUNTIFS(tested!$A$1:$A$225,$A23)</f>
        <v>0</v>
      </c>
      <c r="P23" s="4" t="str">
        <f t="shared" si="5"/>
        <v/>
      </c>
      <c r="Q23">
        <f>SUMIFS(simulated!$C$1:$C$150,simulated!$A$1:$A$150,$A23)</f>
        <v>0</v>
      </c>
    </row>
    <row r="24" spans="1:17" x14ac:dyDescent="0.2">
      <c r="A24" t="str">
        <f t="shared" si="0"/>
        <v>centralized_p10_r10</v>
      </c>
      <c r="B24" t="s">
        <v>4</v>
      </c>
      <c r="C24">
        <v>10</v>
      </c>
      <c r="D24" s="1">
        <v>10</v>
      </c>
      <c r="E24" s="4" t="str">
        <f t="shared" si="1"/>
        <v>x</v>
      </c>
      <c r="G24" s="4" t="str">
        <f t="shared" si="2"/>
        <v>x</v>
      </c>
      <c r="H24">
        <f>INDEX(data_generated!B$1:B$60,MATCH($A24,data_generated!$A$1:$A$60,0))</f>
        <v>20</v>
      </c>
      <c r="I24">
        <f>INDEX(data_generated!C$1:C$60,MATCH($A24,data_generated!$A$1:$A$60,0))</f>
        <v>5</v>
      </c>
      <c r="J24">
        <f>INDEX(data_generated!D$1:D$60,MATCH($A24,data_generated!$A$1:$A$60,0))</f>
        <v>5</v>
      </c>
      <c r="K24" s="4" t="str">
        <f t="shared" si="3"/>
        <v>x</v>
      </c>
      <c r="L24" s="5">
        <f>INDEX(algo_trained!B$1:B$75,MATCH($A24,algo_trained!$A$1:$A$75,0))</f>
        <v>300000</v>
      </c>
      <c r="M24" s="5">
        <f>INDEX(algo_trained!C$1:C$75,MATCH($A24,algo_trained!$A$1:$A$75,0))</f>
        <v>70000</v>
      </c>
      <c r="N24" s="4" t="str">
        <f t="shared" si="4"/>
        <v>x</v>
      </c>
      <c r="O24">
        <f>COUNTIFS(tested!$A$1:$A$225,$A24)</f>
        <v>3</v>
      </c>
      <c r="P24" s="4" t="str">
        <f t="shared" si="5"/>
        <v>x</v>
      </c>
      <c r="Q24">
        <f>SUMIFS(simulated!$C$1:$C$150,simulated!$A$1:$A$150,$A24)</f>
        <v>20</v>
      </c>
    </row>
    <row r="25" spans="1:17" hidden="1" x14ac:dyDescent="0.2">
      <c r="A25" t="str">
        <f t="shared" si="0"/>
        <v>centralized_p50_r10</v>
      </c>
      <c r="B25" t="s">
        <v>4</v>
      </c>
      <c r="C25">
        <v>50</v>
      </c>
      <c r="D25" s="1">
        <v>10</v>
      </c>
      <c r="E25" s="4" t="str">
        <f t="shared" si="1"/>
        <v/>
      </c>
      <c r="G25" s="4" t="str">
        <f t="shared" si="2"/>
        <v/>
      </c>
      <c r="H25" t="e">
        <f>INDEX(data_generated!B$1:B$60,MATCH($A25,data_generated!$A$1:$A$60,0))</f>
        <v>#N/A</v>
      </c>
      <c r="I25" t="e">
        <f>INDEX(data_generated!C$1:C$60,MATCH($A25,data_generated!$A$1:$A$60,0))</f>
        <v>#N/A</v>
      </c>
      <c r="J25" t="e">
        <f>INDEX(data_generated!D$1:D$60,MATCH($A25,data_generated!$A$1:$A$60,0))</f>
        <v>#N/A</v>
      </c>
      <c r="K25" s="4" t="str">
        <f t="shared" si="3"/>
        <v/>
      </c>
      <c r="L25" s="5" t="e">
        <f>INDEX(algo_trained!B$1:B$75,MATCH($A25,algo_trained!$A$1:$A$75,0))</f>
        <v>#N/A</v>
      </c>
      <c r="M25" s="5" t="e">
        <f>INDEX(algo_trained!C$1:C$75,MATCH($A25,algo_trained!$A$1:$A$75,0))</f>
        <v>#N/A</v>
      </c>
      <c r="N25" s="4" t="str">
        <f t="shared" si="4"/>
        <v/>
      </c>
      <c r="O25">
        <f>COUNTIFS(tested!$A$1:$A$225,$A25)</f>
        <v>0</v>
      </c>
      <c r="P25" s="4" t="str">
        <f t="shared" si="5"/>
        <v/>
      </c>
      <c r="Q25">
        <f>SUMIFS(simulated!$C$1:$C$150,simulated!$A$1:$A$150,$A25)</f>
        <v>0</v>
      </c>
    </row>
    <row r="26" spans="1:17" x14ac:dyDescent="0.2">
      <c r="A26" t="str">
        <f t="shared" si="0"/>
        <v>centralized_p100_r10</v>
      </c>
      <c r="B26" t="s">
        <v>4</v>
      </c>
      <c r="C26">
        <v>100</v>
      </c>
      <c r="D26" s="1">
        <v>10</v>
      </c>
      <c r="E26" s="4" t="str">
        <f t="shared" si="1"/>
        <v>x</v>
      </c>
      <c r="G26" s="4" t="str">
        <f t="shared" si="2"/>
        <v>x</v>
      </c>
      <c r="H26">
        <f>INDEX(data_generated!B$1:B$60,MATCH($A26,data_generated!$A$1:$A$60,0))</f>
        <v>20</v>
      </c>
      <c r="I26">
        <f>INDEX(data_generated!C$1:C$60,MATCH($A26,data_generated!$A$1:$A$60,0))</f>
        <v>5</v>
      </c>
      <c r="J26">
        <f>INDEX(data_generated!D$1:D$60,MATCH($A26,data_generated!$A$1:$A$60,0))</f>
        <v>5</v>
      </c>
      <c r="K26" s="4" t="str">
        <f t="shared" si="3"/>
        <v>x</v>
      </c>
      <c r="L26" s="5">
        <f>INDEX(algo_trained!B$1:B$75,MATCH($A26,algo_trained!$A$1:$A$75,0))</f>
        <v>300000</v>
      </c>
      <c r="M26" s="5">
        <f>INDEX(algo_trained!C$1:C$75,MATCH($A26,algo_trained!$A$1:$A$75,0))</f>
        <v>235000</v>
      </c>
      <c r="N26" s="4" t="str">
        <f t="shared" si="4"/>
        <v>x</v>
      </c>
      <c r="O26">
        <f>COUNTIFS(tested!$A$1:$A$225,$A26)</f>
        <v>3</v>
      </c>
      <c r="P26" s="4" t="str">
        <f t="shared" si="5"/>
        <v>x</v>
      </c>
      <c r="Q26">
        <f>SUMIFS(simulated!$C$1:$C$150,simulated!$A$1:$A$150,$A26)</f>
        <v>20</v>
      </c>
    </row>
    <row r="27" spans="1:17" x14ac:dyDescent="0.2">
      <c r="A27" t="str">
        <f t="shared" si="0"/>
        <v>hybrid_p1_r0.1</v>
      </c>
      <c r="B27" t="s">
        <v>6</v>
      </c>
      <c r="C27">
        <v>1</v>
      </c>
      <c r="D27" s="1" t="s">
        <v>7</v>
      </c>
      <c r="E27" s="4" t="str">
        <f t="shared" si="1"/>
        <v>x</v>
      </c>
      <c r="G27" s="4" t="str">
        <f t="shared" si="2"/>
        <v>x</v>
      </c>
      <c r="H27">
        <f>INDEX(data_generated!B$1:B$60,MATCH($A27,data_generated!$A$1:$A$60,0))</f>
        <v>20</v>
      </c>
      <c r="I27">
        <f>INDEX(data_generated!C$1:C$60,MATCH($A27,data_generated!$A$1:$A$60,0))</f>
        <v>5</v>
      </c>
      <c r="J27">
        <f>INDEX(data_generated!D$1:D$60,MATCH($A27,data_generated!$A$1:$A$60,0))</f>
        <v>5</v>
      </c>
      <c r="K27" s="4" t="str">
        <f t="shared" si="3"/>
        <v>x</v>
      </c>
      <c r="L27" s="5">
        <f>INDEX(algo_trained!B$1:B$75,MATCH($A27,algo_trained!$A$1:$A$75,0))</f>
        <v>300000</v>
      </c>
      <c r="M27" s="5">
        <f>INDEX(algo_trained!C$1:C$75,MATCH($A27,algo_trained!$A$1:$A$75,0))</f>
        <v>190000</v>
      </c>
      <c r="N27" s="4" t="str">
        <f t="shared" si="4"/>
        <v>x</v>
      </c>
      <c r="O27">
        <f>COUNTIFS(tested!$A$1:$A$225,$A27)</f>
        <v>3</v>
      </c>
      <c r="P27" s="4" t="str">
        <f t="shared" si="5"/>
        <v>x</v>
      </c>
      <c r="Q27">
        <f>SUMIFS(simulated!$C$1:$C$150,simulated!$A$1:$A$150,$A27)</f>
        <v>20</v>
      </c>
    </row>
    <row r="28" spans="1:17" hidden="1" x14ac:dyDescent="0.2">
      <c r="A28" t="str">
        <f t="shared" si="0"/>
        <v>hybrid_p5_r0.1</v>
      </c>
      <c r="B28" t="s">
        <v>6</v>
      </c>
      <c r="C28">
        <v>5</v>
      </c>
      <c r="D28" s="1" t="s">
        <v>7</v>
      </c>
      <c r="E28" s="4" t="str">
        <f t="shared" si="1"/>
        <v/>
      </c>
      <c r="G28" s="4" t="str">
        <f t="shared" si="2"/>
        <v>o</v>
      </c>
      <c r="H28">
        <f>INDEX(data_generated!B$1:B$60,MATCH($A28,data_generated!$A$1:$A$60,0))</f>
        <v>16</v>
      </c>
      <c r="I28">
        <f>INDEX(data_generated!C$1:C$60,MATCH($A28,data_generated!$A$1:$A$60,0))</f>
        <v>0</v>
      </c>
      <c r="J28">
        <f>INDEX(data_generated!D$1:D$60,MATCH($A28,data_generated!$A$1:$A$60,0))</f>
        <v>0</v>
      </c>
      <c r="K28" s="4" t="str">
        <f t="shared" si="3"/>
        <v/>
      </c>
      <c r="L28" s="5" t="e">
        <f>INDEX(algo_trained!B$1:B$75,MATCH($A28,algo_trained!$A$1:$A$75,0))</f>
        <v>#N/A</v>
      </c>
      <c r="M28" s="5" t="e">
        <f>INDEX(algo_trained!C$1:C$75,MATCH($A28,algo_trained!$A$1:$A$75,0))</f>
        <v>#N/A</v>
      </c>
      <c r="N28" s="4" t="str">
        <f t="shared" si="4"/>
        <v/>
      </c>
      <c r="O28">
        <f>COUNTIFS(tested!$A$1:$A$225,$A28)</f>
        <v>0</v>
      </c>
      <c r="P28" s="4" t="str">
        <f t="shared" si="5"/>
        <v/>
      </c>
      <c r="Q28">
        <f>SUMIFS(simulated!$C$1:$C$150,simulated!$A$1:$A$150,$A28)</f>
        <v>0</v>
      </c>
    </row>
    <row r="29" spans="1:17" x14ac:dyDescent="0.2">
      <c r="A29" t="str">
        <f t="shared" si="0"/>
        <v>hybrid_p10_r0.1</v>
      </c>
      <c r="B29" t="s">
        <v>6</v>
      </c>
      <c r="C29">
        <v>10</v>
      </c>
      <c r="D29" s="1" t="s">
        <v>7</v>
      </c>
      <c r="E29" s="4" t="str">
        <f t="shared" si="1"/>
        <v>x</v>
      </c>
      <c r="G29" s="4" t="str">
        <f t="shared" si="2"/>
        <v>x</v>
      </c>
      <c r="H29">
        <f>INDEX(data_generated!B$1:B$60,MATCH($A29,data_generated!$A$1:$A$60,0))</f>
        <v>20</v>
      </c>
      <c r="I29">
        <f>INDEX(data_generated!C$1:C$60,MATCH($A29,data_generated!$A$1:$A$60,0))</f>
        <v>5</v>
      </c>
      <c r="J29">
        <f>INDEX(data_generated!D$1:D$60,MATCH($A29,data_generated!$A$1:$A$60,0))</f>
        <v>5</v>
      </c>
      <c r="K29" s="4" t="str">
        <f t="shared" si="3"/>
        <v>x</v>
      </c>
      <c r="L29" s="5">
        <f>INDEX(algo_trained!B$1:B$75,MATCH($A29,algo_trained!$A$1:$A$75,0))</f>
        <v>300000</v>
      </c>
      <c r="M29" s="5">
        <f>INDEX(algo_trained!C$1:C$75,MATCH($A29,algo_trained!$A$1:$A$75,0))</f>
        <v>190000</v>
      </c>
      <c r="N29" s="4" t="str">
        <f t="shared" si="4"/>
        <v>x</v>
      </c>
      <c r="O29">
        <f>COUNTIFS(tested!$A$1:$A$225,$A29)</f>
        <v>3</v>
      </c>
      <c r="P29" s="4" t="str">
        <f t="shared" si="5"/>
        <v>x</v>
      </c>
      <c r="Q29">
        <f>SUMIFS(simulated!$C$1:$C$150,simulated!$A$1:$A$150,$A29)</f>
        <v>20</v>
      </c>
    </row>
    <row r="30" spans="1:17" hidden="1" x14ac:dyDescent="0.2">
      <c r="A30" t="str">
        <f t="shared" si="0"/>
        <v>hybrid_p50_r0.1</v>
      </c>
      <c r="B30" t="s">
        <v>6</v>
      </c>
      <c r="C30">
        <v>50</v>
      </c>
      <c r="D30" s="1" t="s">
        <v>7</v>
      </c>
      <c r="E30" s="4" t="str">
        <f t="shared" si="1"/>
        <v/>
      </c>
      <c r="G30" s="4" t="str">
        <f t="shared" si="2"/>
        <v/>
      </c>
      <c r="H30" t="e">
        <f>INDEX(data_generated!B$1:B$60,MATCH($A30,data_generated!$A$1:$A$60,0))</f>
        <v>#N/A</v>
      </c>
      <c r="I30" t="e">
        <f>INDEX(data_generated!C$1:C$60,MATCH($A30,data_generated!$A$1:$A$60,0))</f>
        <v>#N/A</v>
      </c>
      <c r="J30" t="e">
        <f>INDEX(data_generated!D$1:D$60,MATCH($A30,data_generated!$A$1:$A$60,0))</f>
        <v>#N/A</v>
      </c>
      <c r="K30" s="4" t="str">
        <f t="shared" si="3"/>
        <v/>
      </c>
      <c r="L30" s="5" t="e">
        <f>INDEX(algo_trained!B$1:B$75,MATCH($A30,algo_trained!$A$1:$A$75,0))</f>
        <v>#N/A</v>
      </c>
      <c r="M30" s="5" t="e">
        <f>INDEX(algo_trained!C$1:C$75,MATCH($A30,algo_trained!$A$1:$A$75,0))</f>
        <v>#N/A</v>
      </c>
      <c r="N30" s="4" t="str">
        <f t="shared" si="4"/>
        <v/>
      </c>
      <c r="O30">
        <f>COUNTIFS(tested!$A$1:$A$225,$A30)</f>
        <v>0</v>
      </c>
      <c r="P30" s="4" t="str">
        <f t="shared" si="5"/>
        <v/>
      </c>
      <c r="Q30">
        <f>SUMIFS(simulated!$C$1:$C$150,simulated!$A$1:$A$150,$A30)</f>
        <v>0</v>
      </c>
    </row>
    <row r="31" spans="1:17" x14ac:dyDescent="0.2">
      <c r="A31" t="str">
        <f t="shared" si="0"/>
        <v>hybrid_p100_r0.1</v>
      </c>
      <c r="B31" t="s">
        <v>6</v>
      </c>
      <c r="C31">
        <v>100</v>
      </c>
      <c r="D31" s="1" t="s">
        <v>7</v>
      </c>
      <c r="E31" s="4" t="str">
        <f t="shared" si="1"/>
        <v>x</v>
      </c>
      <c r="G31" s="4" t="str">
        <f t="shared" si="2"/>
        <v>x</v>
      </c>
      <c r="H31">
        <f>INDEX(data_generated!B$1:B$60,MATCH($A31,data_generated!$A$1:$A$60,0))</f>
        <v>31</v>
      </c>
      <c r="I31">
        <f>INDEX(data_generated!C$1:C$60,MATCH($A31,data_generated!$A$1:$A$60,0))</f>
        <v>5</v>
      </c>
      <c r="J31">
        <f>INDEX(data_generated!D$1:D$60,MATCH($A31,data_generated!$A$1:$A$60,0))</f>
        <v>5</v>
      </c>
      <c r="K31" s="4" t="str">
        <f t="shared" si="3"/>
        <v>x</v>
      </c>
      <c r="L31" s="5">
        <f>INDEX(algo_trained!B$1:B$75,MATCH($A31,algo_trained!$A$1:$A$75,0))</f>
        <v>300000</v>
      </c>
      <c r="M31" s="5">
        <f>INDEX(algo_trained!C$1:C$75,MATCH($A31,algo_trained!$A$1:$A$75,0))</f>
        <v>300000</v>
      </c>
      <c r="N31" s="4" t="str">
        <f t="shared" si="4"/>
        <v>x</v>
      </c>
      <c r="O31">
        <f>COUNTIFS(tested!$A$1:$A$225,$A31)</f>
        <v>3</v>
      </c>
      <c r="P31" s="4" t="str">
        <f t="shared" si="5"/>
        <v>x</v>
      </c>
      <c r="Q31">
        <f>SUMIFS(simulated!$C$1:$C$150,simulated!$A$1:$A$150,$A31)</f>
        <v>20</v>
      </c>
    </row>
    <row r="32" spans="1:17" hidden="1" x14ac:dyDescent="0.2">
      <c r="A32" t="str">
        <f t="shared" si="0"/>
        <v>hybrid_p1_r0.5</v>
      </c>
      <c r="B32" t="s">
        <v>6</v>
      </c>
      <c r="C32">
        <v>1</v>
      </c>
      <c r="D32" s="1" t="s">
        <v>8</v>
      </c>
      <c r="E32" s="4" t="str">
        <f t="shared" si="1"/>
        <v/>
      </c>
      <c r="G32" s="4" t="str">
        <f t="shared" si="2"/>
        <v>o</v>
      </c>
      <c r="H32">
        <f>INDEX(data_generated!B$1:B$60,MATCH($A32,data_generated!$A$1:$A$60,0))</f>
        <v>10</v>
      </c>
      <c r="I32">
        <f>INDEX(data_generated!C$1:C$60,MATCH($A32,data_generated!$A$1:$A$60,0))</f>
        <v>5</v>
      </c>
      <c r="J32">
        <f>INDEX(data_generated!D$1:D$60,MATCH($A32,data_generated!$A$1:$A$60,0))</f>
        <v>5</v>
      </c>
      <c r="K32" s="4" t="str">
        <f t="shared" si="3"/>
        <v/>
      </c>
      <c r="L32" s="5" t="e">
        <f>INDEX(algo_trained!B$1:B$75,MATCH($A32,algo_trained!$A$1:$A$75,0))</f>
        <v>#N/A</v>
      </c>
      <c r="M32" s="5" t="e">
        <f>INDEX(algo_trained!C$1:C$75,MATCH($A32,algo_trained!$A$1:$A$75,0))</f>
        <v>#N/A</v>
      </c>
      <c r="N32" s="4" t="str">
        <f t="shared" si="4"/>
        <v/>
      </c>
      <c r="O32">
        <f>COUNTIFS(tested!$A$1:$A$225,$A32)</f>
        <v>0</v>
      </c>
      <c r="P32" s="4" t="str">
        <f t="shared" si="5"/>
        <v/>
      </c>
      <c r="Q32">
        <f>SUMIFS(simulated!$C$1:$C$150,simulated!$A$1:$A$150,$A32)</f>
        <v>0</v>
      </c>
    </row>
    <row r="33" spans="1:17" hidden="1" x14ac:dyDescent="0.2">
      <c r="A33" t="str">
        <f t="shared" si="0"/>
        <v>hybrid_p5_r0.5</v>
      </c>
      <c r="B33" t="s">
        <v>6</v>
      </c>
      <c r="C33">
        <v>5</v>
      </c>
      <c r="D33" s="1" t="s">
        <v>8</v>
      </c>
      <c r="E33" s="4" t="str">
        <f t="shared" si="1"/>
        <v/>
      </c>
      <c r="G33" s="4" t="str">
        <f t="shared" si="2"/>
        <v>o</v>
      </c>
      <c r="H33">
        <f>INDEX(data_generated!B$1:B$60,MATCH($A33,data_generated!$A$1:$A$60,0))</f>
        <v>10</v>
      </c>
      <c r="I33">
        <f>INDEX(data_generated!C$1:C$60,MATCH($A33,data_generated!$A$1:$A$60,0))</f>
        <v>5</v>
      </c>
      <c r="J33">
        <f>INDEX(data_generated!D$1:D$60,MATCH($A33,data_generated!$A$1:$A$60,0))</f>
        <v>5</v>
      </c>
      <c r="K33" s="4" t="str">
        <f t="shared" si="3"/>
        <v/>
      </c>
      <c r="L33" s="5" t="e">
        <f>INDEX(algo_trained!B$1:B$75,MATCH($A33,algo_trained!$A$1:$A$75,0))</f>
        <v>#N/A</v>
      </c>
      <c r="M33" s="5" t="e">
        <f>INDEX(algo_trained!C$1:C$75,MATCH($A33,algo_trained!$A$1:$A$75,0))</f>
        <v>#N/A</v>
      </c>
      <c r="N33" s="4" t="str">
        <f t="shared" si="4"/>
        <v/>
      </c>
      <c r="O33">
        <f>COUNTIFS(tested!$A$1:$A$225,$A33)</f>
        <v>0</v>
      </c>
      <c r="P33" s="4" t="str">
        <f t="shared" si="5"/>
        <v/>
      </c>
      <c r="Q33">
        <f>SUMIFS(simulated!$C$1:$C$150,simulated!$A$1:$A$150,$A33)</f>
        <v>0</v>
      </c>
    </row>
    <row r="34" spans="1:17" hidden="1" x14ac:dyDescent="0.2">
      <c r="A34" t="str">
        <f t="shared" si="0"/>
        <v>hybrid_p10_r0.5</v>
      </c>
      <c r="B34" t="s">
        <v>6</v>
      </c>
      <c r="C34">
        <v>10</v>
      </c>
      <c r="D34" s="1" t="s">
        <v>8</v>
      </c>
      <c r="E34" s="4" t="str">
        <f t="shared" si="1"/>
        <v/>
      </c>
      <c r="G34" s="4" t="str">
        <f t="shared" si="2"/>
        <v>o</v>
      </c>
      <c r="H34">
        <f>INDEX(data_generated!B$1:B$60,MATCH($A34,data_generated!$A$1:$A$60,0))</f>
        <v>10</v>
      </c>
      <c r="I34">
        <f>INDEX(data_generated!C$1:C$60,MATCH($A34,data_generated!$A$1:$A$60,0))</f>
        <v>5</v>
      </c>
      <c r="J34">
        <f>INDEX(data_generated!D$1:D$60,MATCH($A34,data_generated!$A$1:$A$60,0))</f>
        <v>0</v>
      </c>
      <c r="K34" s="4" t="str">
        <f t="shared" si="3"/>
        <v/>
      </c>
      <c r="L34" s="5" t="e">
        <f>INDEX(algo_trained!B$1:B$75,MATCH($A34,algo_trained!$A$1:$A$75,0))</f>
        <v>#N/A</v>
      </c>
      <c r="M34" s="5" t="e">
        <f>INDEX(algo_trained!C$1:C$75,MATCH($A34,algo_trained!$A$1:$A$75,0))</f>
        <v>#N/A</v>
      </c>
      <c r="N34" s="4" t="str">
        <f t="shared" si="4"/>
        <v/>
      </c>
      <c r="O34">
        <f>COUNTIFS(tested!$A$1:$A$225,$A34)</f>
        <v>0</v>
      </c>
      <c r="P34" s="4" t="str">
        <f t="shared" si="5"/>
        <v/>
      </c>
      <c r="Q34">
        <f>SUMIFS(simulated!$C$1:$C$150,simulated!$A$1:$A$150,$A34)</f>
        <v>0</v>
      </c>
    </row>
    <row r="35" spans="1:17" hidden="1" x14ac:dyDescent="0.2">
      <c r="A35" t="str">
        <f t="shared" si="0"/>
        <v>hybrid_p50_r0.5</v>
      </c>
      <c r="B35" t="s">
        <v>6</v>
      </c>
      <c r="C35">
        <v>50</v>
      </c>
      <c r="D35" s="1" t="s">
        <v>8</v>
      </c>
      <c r="E35" s="4" t="str">
        <f t="shared" si="1"/>
        <v/>
      </c>
      <c r="G35" s="4" t="str">
        <f t="shared" si="2"/>
        <v/>
      </c>
      <c r="H35" t="e">
        <f>INDEX(data_generated!B$1:B$60,MATCH($A35,data_generated!$A$1:$A$60,0))</f>
        <v>#N/A</v>
      </c>
      <c r="I35" t="e">
        <f>INDEX(data_generated!C$1:C$60,MATCH($A35,data_generated!$A$1:$A$60,0))</f>
        <v>#N/A</v>
      </c>
      <c r="J35" t="e">
        <f>INDEX(data_generated!D$1:D$60,MATCH($A35,data_generated!$A$1:$A$60,0))</f>
        <v>#N/A</v>
      </c>
      <c r="K35" s="4" t="str">
        <f t="shared" si="3"/>
        <v/>
      </c>
      <c r="L35" s="5" t="e">
        <f>INDEX(algo_trained!B$1:B$75,MATCH($A35,algo_trained!$A$1:$A$75,0))</f>
        <v>#N/A</v>
      </c>
      <c r="M35" s="5" t="e">
        <f>INDEX(algo_trained!C$1:C$75,MATCH($A35,algo_trained!$A$1:$A$75,0))</f>
        <v>#N/A</v>
      </c>
      <c r="N35" s="4" t="str">
        <f t="shared" si="4"/>
        <v/>
      </c>
      <c r="O35">
        <f>COUNTIFS(tested!$A$1:$A$225,$A35)</f>
        <v>0</v>
      </c>
      <c r="P35" s="4" t="str">
        <f t="shared" si="5"/>
        <v/>
      </c>
      <c r="Q35">
        <f>SUMIFS(simulated!$C$1:$C$150,simulated!$A$1:$A$150,$A35)</f>
        <v>0</v>
      </c>
    </row>
    <row r="36" spans="1:17" hidden="1" x14ac:dyDescent="0.2">
      <c r="A36" t="str">
        <f t="shared" si="0"/>
        <v>hybrid_p100_r0.5</v>
      </c>
      <c r="B36" t="s">
        <v>6</v>
      </c>
      <c r="C36">
        <v>100</v>
      </c>
      <c r="D36" s="1" t="s">
        <v>8</v>
      </c>
      <c r="E36" s="4" t="str">
        <f t="shared" si="1"/>
        <v/>
      </c>
      <c r="G36" s="4" t="str">
        <f t="shared" si="2"/>
        <v>x</v>
      </c>
      <c r="H36">
        <f>INDEX(data_generated!B$1:B$60,MATCH($A36,data_generated!$A$1:$A$60,0))</f>
        <v>20</v>
      </c>
      <c r="I36">
        <f>INDEX(data_generated!C$1:C$60,MATCH($A36,data_generated!$A$1:$A$60,0))</f>
        <v>5</v>
      </c>
      <c r="J36">
        <f>INDEX(data_generated!D$1:D$60,MATCH($A36,data_generated!$A$1:$A$60,0))</f>
        <v>5</v>
      </c>
      <c r="K36" s="4" t="str">
        <f t="shared" si="3"/>
        <v/>
      </c>
      <c r="L36" s="5" t="e">
        <f>INDEX(algo_trained!B$1:B$75,MATCH($A36,algo_trained!$A$1:$A$75,0))</f>
        <v>#N/A</v>
      </c>
      <c r="M36" s="5" t="e">
        <f>INDEX(algo_trained!C$1:C$75,MATCH($A36,algo_trained!$A$1:$A$75,0))</f>
        <v>#N/A</v>
      </c>
      <c r="N36" s="4" t="str">
        <f t="shared" si="4"/>
        <v/>
      </c>
      <c r="O36">
        <f>COUNTIFS(tested!$A$1:$A$225,$A36)</f>
        <v>0</v>
      </c>
      <c r="P36" s="4" t="str">
        <f t="shared" si="5"/>
        <v/>
      </c>
      <c r="Q36">
        <f>SUMIFS(simulated!$C$1:$C$150,simulated!$A$1:$A$150,$A36)</f>
        <v>0</v>
      </c>
    </row>
    <row r="37" spans="1:17" x14ac:dyDescent="0.2">
      <c r="A37" t="str">
        <f t="shared" si="0"/>
        <v>hybrid_p1_r1</v>
      </c>
      <c r="B37" t="s">
        <v>6</v>
      </c>
      <c r="C37">
        <v>1</v>
      </c>
      <c r="D37" s="1">
        <v>1</v>
      </c>
      <c r="E37" s="4" t="str">
        <f t="shared" si="1"/>
        <v>x</v>
      </c>
      <c r="G37" s="4" t="str">
        <f t="shared" si="2"/>
        <v>x</v>
      </c>
      <c r="H37">
        <f>INDEX(data_generated!B$1:B$60,MATCH($A37,data_generated!$A$1:$A$60,0))</f>
        <v>30</v>
      </c>
      <c r="I37">
        <f>INDEX(data_generated!C$1:C$60,MATCH($A37,data_generated!$A$1:$A$60,0))</f>
        <v>5</v>
      </c>
      <c r="J37">
        <f>INDEX(data_generated!D$1:D$60,MATCH($A37,data_generated!$A$1:$A$60,0))</f>
        <v>5</v>
      </c>
      <c r="K37" s="4" t="str">
        <f t="shared" si="3"/>
        <v>x</v>
      </c>
      <c r="L37" s="5">
        <f>INDEX(algo_trained!B$1:B$75,MATCH($A37,algo_trained!$A$1:$A$75,0))</f>
        <v>300000</v>
      </c>
      <c r="M37" s="5">
        <f>INDEX(algo_trained!C$1:C$75,MATCH($A37,algo_trained!$A$1:$A$75,0))</f>
        <v>205000</v>
      </c>
      <c r="N37" s="4" t="str">
        <f t="shared" si="4"/>
        <v>x</v>
      </c>
      <c r="O37">
        <f>COUNTIFS(tested!$A$1:$A$225,$A37)</f>
        <v>3</v>
      </c>
      <c r="P37" s="4" t="str">
        <f t="shared" si="5"/>
        <v>x</v>
      </c>
      <c r="Q37">
        <f>SUMIFS(simulated!$C$1:$C$150,simulated!$A$1:$A$150,$A37)</f>
        <v>20</v>
      </c>
    </row>
    <row r="38" spans="1:17" hidden="1" x14ac:dyDescent="0.2">
      <c r="A38" t="str">
        <f t="shared" si="0"/>
        <v>hybrid_p5_r1</v>
      </c>
      <c r="B38" t="s">
        <v>6</v>
      </c>
      <c r="C38">
        <v>5</v>
      </c>
      <c r="D38" s="1">
        <v>1</v>
      </c>
      <c r="E38" s="4" t="str">
        <f t="shared" si="1"/>
        <v/>
      </c>
      <c r="G38" s="4" t="str">
        <f t="shared" si="2"/>
        <v>x</v>
      </c>
      <c r="H38">
        <f>INDEX(data_generated!B$1:B$60,MATCH($A38,data_generated!$A$1:$A$60,0))</f>
        <v>20</v>
      </c>
      <c r="I38">
        <f>INDEX(data_generated!C$1:C$60,MATCH($A38,data_generated!$A$1:$A$60,0))</f>
        <v>5</v>
      </c>
      <c r="J38">
        <f>INDEX(data_generated!D$1:D$60,MATCH($A38,data_generated!$A$1:$A$60,0))</f>
        <v>5</v>
      </c>
      <c r="K38" s="4" t="str">
        <f t="shared" si="3"/>
        <v/>
      </c>
      <c r="L38" s="5" t="e">
        <f>INDEX(algo_trained!B$1:B$75,MATCH($A38,algo_trained!$A$1:$A$75,0))</f>
        <v>#N/A</v>
      </c>
      <c r="M38" s="5" t="e">
        <f>INDEX(algo_trained!C$1:C$75,MATCH($A38,algo_trained!$A$1:$A$75,0))</f>
        <v>#N/A</v>
      </c>
      <c r="N38" s="4" t="str">
        <f t="shared" si="4"/>
        <v/>
      </c>
      <c r="O38">
        <f>COUNTIFS(tested!$A$1:$A$225,$A38)</f>
        <v>0</v>
      </c>
      <c r="P38" s="4" t="str">
        <f t="shared" si="5"/>
        <v/>
      </c>
      <c r="Q38">
        <f>SUMIFS(simulated!$C$1:$C$150,simulated!$A$1:$A$150,$A38)</f>
        <v>0</v>
      </c>
    </row>
    <row r="39" spans="1:17" x14ac:dyDescent="0.2">
      <c r="A39" t="str">
        <f t="shared" si="0"/>
        <v>hybrid_p10_r1</v>
      </c>
      <c r="B39" t="s">
        <v>6</v>
      </c>
      <c r="C39">
        <v>10</v>
      </c>
      <c r="D39" s="1">
        <v>1</v>
      </c>
      <c r="E39" s="4" t="str">
        <f t="shared" si="1"/>
        <v>x</v>
      </c>
      <c r="G39" s="4" t="str">
        <f t="shared" si="2"/>
        <v>x</v>
      </c>
      <c r="H39">
        <f>INDEX(data_generated!B$1:B$60,MATCH($A39,data_generated!$A$1:$A$60,0))</f>
        <v>22</v>
      </c>
      <c r="I39">
        <f>INDEX(data_generated!C$1:C$60,MATCH($A39,data_generated!$A$1:$A$60,0))</f>
        <v>5</v>
      </c>
      <c r="J39">
        <f>INDEX(data_generated!D$1:D$60,MATCH($A39,data_generated!$A$1:$A$60,0))</f>
        <v>5</v>
      </c>
      <c r="K39" s="4" t="str">
        <f t="shared" si="3"/>
        <v>x</v>
      </c>
      <c r="L39" s="5">
        <f>INDEX(algo_trained!B$1:B$75,MATCH($A39,algo_trained!$A$1:$A$75,0))</f>
        <v>300000</v>
      </c>
      <c r="M39" s="5">
        <f>INDEX(algo_trained!C$1:C$75,MATCH($A39,algo_trained!$A$1:$A$75,0))</f>
        <v>185000</v>
      </c>
      <c r="N39" s="4" t="str">
        <f t="shared" si="4"/>
        <v>x</v>
      </c>
      <c r="O39">
        <f>COUNTIFS(tested!$A$1:$A$225,$A39)</f>
        <v>3</v>
      </c>
      <c r="P39" s="4" t="str">
        <f t="shared" si="5"/>
        <v>x</v>
      </c>
      <c r="Q39">
        <f>SUMIFS(simulated!$C$1:$C$150,simulated!$A$1:$A$150,$A39)</f>
        <v>20</v>
      </c>
    </row>
    <row r="40" spans="1:17" hidden="1" x14ac:dyDescent="0.2">
      <c r="A40" t="str">
        <f t="shared" si="0"/>
        <v>hybrid_p50_r1</v>
      </c>
      <c r="B40" t="s">
        <v>6</v>
      </c>
      <c r="C40">
        <v>50</v>
      </c>
      <c r="D40" s="1">
        <v>1</v>
      </c>
      <c r="E40" s="4" t="str">
        <f t="shared" si="1"/>
        <v/>
      </c>
      <c r="G40" s="4" t="str">
        <f t="shared" si="2"/>
        <v>x</v>
      </c>
      <c r="H40">
        <f>INDEX(data_generated!B$1:B$60,MATCH($A40,data_generated!$A$1:$A$60,0))</f>
        <v>20</v>
      </c>
      <c r="I40">
        <f>INDEX(data_generated!C$1:C$60,MATCH($A40,data_generated!$A$1:$A$60,0))</f>
        <v>5</v>
      </c>
      <c r="J40">
        <f>INDEX(data_generated!D$1:D$60,MATCH($A40,data_generated!$A$1:$A$60,0))</f>
        <v>5</v>
      </c>
      <c r="K40" s="4" t="str">
        <f t="shared" si="3"/>
        <v/>
      </c>
      <c r="L40" s="5" t="e">
        <f>INDEX(algo_trained!B$1:B$75,MATCH($A40,algo_trained!$A$1:$A$75,0))</f>
        <v>#N/A</v>
      </c>
      <c r="M40" s="5" t="e">
        <f>INDEX(algo_trained!C$1:C$75,MATCH($A40,algo_trained!$A$1:$A$75,0))</f>
        <v>#N/A</v>
      </c>
      <c r="N40" s="4" t="str">
        <f t="shared" si="4"/>
        <v/>
      </c>
      <c r="O40">
        <f>COUNTIFS(tested!$A$1:$A$225,$A40)</f>
        <v>0</v>
      </c>
      <c r="P40" s="4" t="str">
        <f t="shared" si="5"/>
        <v/>
      </c>
      <c r="Q40">
        <f>SUMIFS(simulated!$C$1:$C$150,simulated!$A$1:$A$150,$A40)</f>
        <v>0</v>
      </c>
    </row>
    <row r="41" spans="1:17" x14ac:dyDescent="0.2">
      <c r="A41" t="str">
        <f t="shared" si="0"/>
        <v>hybrid_p100_r1</v>
      </c>
      <c r="B41" t="s">
        <v>6</v>
      </c>
      <c r="C41">
        <v>100</v>
      </c>
      <c r="D41" s="1">
        <v>1</v>
      </c>
      <c r="E41" s="4" t="str">
        <f t="shared" si="1"/>
        <v>x</v>
      </c>
      <c r="G41" s="4" t="str">
        <f t="shared" si="2"/>
        <v>x</v>
      </c>
      <c r="H41">
        <f>INDEX(data_generated!B$1:B$60,MATCH($A41,data_generated!$A$1:$A$60,0))</f>
        <v>20</v>
      </c>
      <c r="I41">
        <f>INDEX(data_generated!C$1:C$60,MATCH($A41,data_generated!$A$1:$A$60,0))</f>
        <v>5</v>
      </c>
      <c r="J41">
        <f>INDEX(data_generated!D$1:D$60,MATCH($A41,data_generated!$A$1:$A$60,0))</f>
        <v>5</v>
      </c>
      <c r="K41" s="4" t="str">
        <f t="shared" si="3"/>
        <v>x</v>
      </c>
      <c r="L41" s="5">
        <f>INDEX(algo_trained!B$1:B$75,MATCH($A41,algo_trained!$A$1:$A$75,0))</f>
        <v>300000</v>
      </c>
      <c r="M41" s="5">
        <f>INDEX(algo_trained!C$1:C$75,MATCH($A41,algo_trained!$A$1:$A$75,0))</f>
        <v>190000</v>
      </c>
      <c r="N41" s="4" t="str">
        <f t="shared" si="4"/>
        <v>x</v>
      </c>
      <c r="O41">
        <f>COUNTIFS(tested!$A$1:$A$225,$A41)</f>
        <v>3</v>
      </c>
      <c r="P41" s="4" t="str">
        <f t="shared" si="5"/>
        <v>x</v>
      </c>
      <c r="Q41">
        <f>SUMIFS(simulated!$C$1:$C$150,simulated!$A$1:$A$150,$A41)</f>
        <v>20</v>
      </c>
    </row>
    <row r="42" spans="1:17" hidden="1" x14ac:dyDescent="0.2">
      <c r="A42" t="str">
        <f t="shared" si="0"/>
        <v>hybrid_p1_r2</v>
      </c>
      <c r="B42" t="s">
        <v>6</v>
      </c>
      <c r="C42">
        <v>1</v>
      </c>
      <c r="D42" s="1">
        <v>2</v>
      </c>
      <c r="E42" s="4" t="str">
        <f t="shared" si="1"/>
        <v/>
      </c>
      <c r="G42" s="4" t="str">
        <f t="shared" si="2"/>
        <v>o</v>
      </c>
      <c r="H42">
        <f>INDEX(data_generated!B$1:B$60,MATCH($A42,data_generated!$A$1:$A$60,0))</f>
        <v>10</v>
      </c>
      <c r="I42">
        <f>INDEX(data_generated!C$1:C$60,MATCH($A42,data_generated!$A$1:$A$60,0))</f>
        <v>5</v>
      </c>
      <c r="J42">
        <f>INDEX(data_generated!D$1:D$60,MATCH($A42,data_generated!$A$1:$A$60,0))</f>
        <v>5</v>
      </c>
      <c r="K42" s="4" t="str">
        <f t="shared" si="3"/>
        <v/>
      </c>
      <c r="L42" s="5" t="e">
        <f>INDEX(algo_trained!B$1:B$75,MATCH($A42,algo_trained!$A$1:$A$75,0))</f>
        <v>#N/A</v>
      </c>
      <c r="M42" s="5" t="e">
        <f>INDEX(algo_trained!C$1:C$75,MATCH($A42,algo_trained!$A$1:$A$75,0))</f>
        <v>#N/A</v>
      </c>
      <c r="N42" s="4" t="str">
        <f t="shared" si="4"/>
        <v/>
      </c>
      <c r="O42">
        <f>COUNTIFS(tested!$A$1:$A$225,$A42)</f>
        <v>0</v>
      </c>
      <c r="P42" s="4" t="str">
        <f t="shared" si="5"/>
        <v/>
      </c>
      <c r="Q42">
        <f>SUMIFS(simulated!$C$1:$C$150,simulated!$A$1:$A$150,$A42)</f>
        <v>0</v>
      </c>
    </row>
    <row r="43" spans="1:17" hidden="1" x14ac:dyDescent="0.2">
      <c r="A43" t="str">
        <f t="shared" si="0"/>
        <v>hybrid_p5_r2</v>
      </c>
      <c r="B43" t="s">
        <v>6</v>
      </c>
      <c r="C43">
        <v>5</v>
      </c>
      <c r="D43" s="1">
        <v>2</v>
      </c>
      <c r="E43" s="4" t="str">
        <f t="shared" si="1"/>
        <v/>
      </c>
      <c r="G43" s="4" t="str">
        <f t="shared" si="2"/>
        <v>o</v>
      </c>
      <c r="H43">
        <f>INDEX(data_generated!B$1:B$60,MATCH($A43,data_generated!$A$1:$A$60,0))</f>
        <v>10</v>
      </c>
      <c r="I43">
        <f>INDEX(data_generated!C$1:C$60,MATCH($A43,data_generated!$A$1:$A$60,0))</f>
        <v>5</v>
      </c>
      <c r="J43">
        <f>INDEX(data_generated!D$1:D$60,MATCH($A43,data_generated!$A$1:$A$60,0))</f>
        <v>5</v>
      </c>
      <c r="K43" s="4" t="str">
        <f t="shared" si="3"/>
        <v/>
      </c>
      <c r="L43" s="5" t="e">
        <f>INDEX(algo_trained!B$1:B$75,MATCH($A43,algo_trained!$A$1:$A$75,0))</f>
        <v>#N/A</v>
      </c>
      <c r="M43" s="5" t="e">
        <f>INDEX(algo_trained!C$1:C$75,MATCH($A43,algo_trained!$A$1:$A$75,0))</f>
        <v>#N/A</v>
      </c>
      <c r="N43" s="4" t="str">
        <f t="shared" si="4"/>
        <v/>
      </c>
      <c r="O43">
        <f>COUNTIFS(tested!$A$1:$A$225,$A43)</f>
        <v>0</v>
      </c>
      <c r="P43" s="4" t="str">
        <f t="shared" si="5"/>
        <v/>
      </c>
      <c r="Q43">
        <f>SUMIFS(simulated!$C$1:$C$150,simulated!$A$1:$A$150,$A43)</f>
        <v>0</v>
      </c>
    </row>
    <row r="44" spans="1:17" hidden="1" x14ac:dyDescent="0.2">
      <c r="A44" t="str">
        <f t="shared" si="0"/>
        <v>hybrid_p10_r2</v>
      </c>
      <c r="B44" t="s">
        <v>6</v>
      </c>
      <c r="C44">
        <v>10</v>
      </c>
      <c r="D44" s="1">
        <v>2</v>
      </c>
      <c r="E44" s="4" t="str">
        <f t="shared" si="1"/>
        <v/>
      </c>
      <c r="G44" s="4" t="str">
        <f t="shared" si="2"/>
        <v>o</v>
      </c>
      <c r="H44">
        <f>INDEX(data_generated!B$1:B$60,MATCH($A44,data_generated!$A$1:$A$60,0))</f>
        <v>10</v>
      </c>
      <c r="I44">
        <f>INDEX(data_generated!C$1:C$60,MATCH($A44,data_generated!$A$1:$A$60,0))</f>
        <v>5</v>
      </c>
      <c r="J44">
        <f>INDEX(data_generated!D$1:D$60,MATCH($A44,data_generated!$A$1:$A$60,0))</f>
        <v>5</v>
      </c>
      <c r="K44" s="4" t="str">
        <f t="shared" si="3"/>
        <v/>
      </c>
      <c r="L44" s="5" t="e">
        <f>INDEX(algo_trained!B$1:B$75,MATCH($A44,algo_trained!$A$1:$A$75,0))</f>
        <v>#N/A</v>
      </c>
      <c r="M44" s="5" t="e">
        <f>INDEX(algo_trained!C$1:C$75,MATCH($A44,algo_trained!$A$1:$A$75,0))</f>
        <v>#N/A</v>
      </c>
      <c r="N44" s="4" t="str">
        <f t="shared" si="4"/>
        <v/>
      </c>
      <c r="O44">
        <f>COUNTIFS(tested!$A$1:$A$225,$A44)</f>
        <v>0</v>
      </c>
      <c r="P44" s="4" t="str">
        <f t="shared" si="5"/>
        <v/>
      </c>
      <c r="Q44">
        <f>SUMIFS(simulated!$C$1:$C$150,simulated!$A$1:$A$150,$A44)</f>
        <v>0</v>
      </c>
    </row>
    <row r="45" spans="1:17" hidden="1" x14ac:dyDescent="0.2">
      <c r="A45" t="str">
        <f t="shared" si="0"/>
        <v>hybrid_p50_r2</v>
      </c>
      <c r="B45" t="s">
        <v>6</v>
      </c>
      <c r="C45">
        <v>50</v>
      </c>
      <c r="D45" s="1">
        <v>2</v>
      </c>
      <c r="E45" s="4" t="str">
        <f t="shared" si="1"/>
        <v/>
      </c>
      <c r="G45" s="4" t="str">
        <f t="shared" si="2"/>
        <v>o</v>
      </c>
      <c r="H45">
        <f>INDEX(data_generated!B$1:B$60,MATCH($A45,data_generated!$A$1:$A$60,0))</f>
        <v>10</v>
      </c>
      <c r="I45">
        <f>INDEX(data_generated!C$1:C$60,MATCH($A45,data_generated!$A$1:$A$60,0))</f>
        <v>5</v>
      </c>
      <c r="J45">
        <f>INDEX(data_generated!D$1:D$60,MATCH($A45,data_generated!$A$1:$A$60,0))</f>
        <v>5</v>
      </c>
      <c r="K45" s="4" t="str">
        <f t="shared" si="3"/>
        <v/>
      </c>
      <c r="L45" s="5" t="e">
        <f>INDEX(algo_trained!B$1:B$75,MATCH($A45,algo_trained!$A$1:$A$75,0))</f>
        <v>#N/A</v>
      </c>
      <c r="M45" s="5" t="e">
        <f>INDEX(algo_trained!C$1:C$75,MATCH($A45,algo_trained!$A$1:$A$75,0))</f>
        <v>#N/A</v>
      </c>
      <c r="N45" s="4" t="str">
        <f t="shared" si="4"/>
        <v/>
      </c>
      <c r="O45">
        <f>COUNTIFS(tested!$A$1:$A$225,$A45)</f>
        <v>0</v>
      </c>
      <c r="P45" s="4" t="str">
        <f t="shared" si="5"/>
        <v/>
      </c>
      <c r="Q45">
        <f>SUMIFS(simulated!$C$1:$C$150,simulated!$A$1:$A$150,$A45)</f>
        <v>0</v>
      </c>
    </row>
    <row r="46" spans="1:17" hidden="1" x14ac:dyDescent="0.2">
      <c r="A46" t="str">
        <f t="shared" si="0"/>
        <v>hybrid_p100_r2</v>
      </c>
      <c r="B46" t="s">
        <v>6</v>
      </c>
      <c r="C46">
        <v>100</v>
      </c>
      <c r="D46" s="1">
        <v>2</v>
      </c>
      <c r="E46" s="4" t="str">
        <f t="shared" si="1"/>
        <v/>
      </c>
      <c r="G46" s="4" t="str">
        <f t="shared" si="2"/>
        <v>o</v>
      </c>
      <c r="H46">
        <f>INDEX(data_generated!B$1:B$60,MATCH($A46,data_generated!$A$1:$A$60,0))</f>
        <v>10</v>
      </c>
      <c r="I46">
        <f>INDEX(data_generated!C$1:C$60,MATCH($A46,data_generated!$A$1:$A$60,0))</f>
        <v>5</v>
      </c>
      <c r="J46">
        <f>INDEX(data_generated!D$1:D$60,MATCH($A46,data_generated!$A$1:$A$60,0))</f>
        <v>5</v>
      </c>
      <c r="K46" s="4" t="str">
        <f t="shared" si="3"/>
        <v/>
      </c>
      <c r="L46" s="5" t="e">
        <f>INDEX(algo_trained!B$1:B$75,MATCH($A46,algo_trained!$A$1:$A$75,0))</f>
        <v>#N/A</v>
      </c>
      <c r="M46" s="5" t="e">
        <f>INDEX(algo_trained!C$1:C$75,MATCH($A46,algo_trained!$A$1:$A$75,0))</f>
        <v>#N/A</v>
      </c>
      <c r="N46" s="4" t="str">
        <f t="shared" si="4"/>
        <v/>
      </c>
      <c r="O46">
        <f>COUNTIFS(tested!$A$1:$A$225,$A46)</f>
        <v>0</v>
      </c>
      <c r="P46" s="4" t="str">
        <f t="shared" si="5"/>
        <v/>
      </c>
      <c r="Q46">
        <f>SUMIFS(simulated!$C$1:$C$150,simulated!$A$1:$A$150,$A46)</f>
        <v>0</v>
      </c>
    </row>
    <row r="47" spans="1:17" x14ac:dyDescent="0.2">
      <c r="A47" t="str">
        <f t="shared" si="0"/>
        <v>hybrid_p1_r10</v>
      </c>
      <c r="B47" t="s">
        <v>6</v>
      </c>
      <c r="C47">
        <v>1</v>
      </c>
      <c r="D47" s="1">
        <v>10</v>
      </c>
      <c r="E47" s="4" t="str">
        <f t="shared" si="1"/>
        <v>x</v>
      </c>
      <c r="G47" s="4" t="str">
        <f t="shared" si="2"/>
        <v>x</v>
      </c>
      <c r="H47">
        <f>INDEX(data_generated!B$1:B$60,MATCH($A47,data_generated!$A$1:$A$60,0))</f>
        <v>20</v>
      </c>
      <c r="I47">
        <f>INDEX(data_generated!C$1:C$60,MATCH($A47,data_generated!$A$1:$A$60,0))</f>
        <v>5</v>
      </c>
      <c r="J47">
        <f>INDEX(data_generated!D$1:D$60,MATCH($A47,data_generated!$A$1:$A$60,0))</f>
        <v>5</v>
      </c>
      <c r="K47" s="4" t="str">
        <f t="shared" si="3"/>
        <v>x</v>
      </c>
      <c r="L47" s="5">
        <f>INDEX(algo_trained!B$1:B$75,MATCH($A47,algo_trained!$A$1:$A$75,0))</f>
        <v>300000</v>
      </c>
      <c r="M47" s="5">
        <f>INDEX(algo_trained!C$1:C$75,MATCH($A47,algo_trained!$A$1:$A$75,0))</f>
        <v>165000</v>
      </c>
      <c r="N47" s="4" t="str">
        <f t="shared" si="4"/>
        <v>x</v>
      </c>
      <c r="O47">
        <f>COUNTIFS(tested!$A$1:$A$225,$A47)</f>
        <v>3</v>
      </c>
      <c r="P47" s="4" t="str">
        <f t="shared" si="5"/>
        <v>x</v>
      </c>
      <c r="Q47">
        <f>SUMIFS(simulated!$C$1:$C$150,simulated!$A$1:$A$150,$A47)</f>
        <v>20</v>
      </c>
    </row>
    <row r="48" spans="1:17" hidden="1" x14ac:dyDescent="0.2">
      <c r="A48" t="str">
        <f t="shared" si="0"/>
        <v>hybrid_p5_r10</v>
      </c>
      <c r="B48" t="s">
        <v>6</v>
      </c>
      <c r="C48">
        <v>5</v>
      </c>
      <c r="D48" s="1">
        <v>10</v>
      </c>
      <c r="E48" s="4" t="str">
        <f t="shared" si="1"/>
        <v/>
      </c>
      <c r="G48" s="4" t="str">
        <f t="shared" si="2"/>
        <v/>
      </c>
      <c r="H48" t="e">
        <f>INDEX(data_generated!B$1:B$60,MATCH($A48,data_generated!$A$1:$A$60,0))</f>
        <v>#N/A</v>
      </c>
      <c r="I48" t="e">
        <f>INDEX(data_generated!C$1:C$60,MATCH($A48,data_generated!$A$1:$A$60,0))</f>
        <v>#N/A</v>
      </c>
      <c r="J48" t="e">
        <f>INDEX(data_generated!D$1:D$60,MATCH($A48,data_generated!$A$1:$A$60,0))</f>
        <v>#N/A</v>
      </c>
      <c r="K48" s="4" t="str">
        <f t="shared" si="3"/>
        <v/>
      </c>
      <c r="L48" s="5" t="e">
        <f>INDEX(algo_trained!B$1:B$75,MATCH($A48,algo_trained!$A$1:$A$75,0))</f>
        <v>#N/A</v>
      </c>
      <c r="M48" s="5" t="e">
        <f>INDEX(algo_trained!C$1:C$75,MATCH($A48,algo_trained!$A$1:$A$75,0))</f>
        <v>#N/A</v>
      </c>
      <c r="N48" s="4" t="str">
        <f t="shared" si="4"/>
        <v/>
      </c>
      <c r="O48">
        <f>COUNTIFS(tested!$A$1:$A$225,$A48)</f>
        <v>0</v>
      </c>
      <c r="P48" s="4" t="str">
        <f t="shared" si="5"/>
        <v/>
      </c>
      <c r="Q48">
        <f>SUMIFS(simulated!$C$1:$C$150,simulated!$A$1:$A$150,$A48)</f>
        <v>0</v>
      </c>
    </row>
    <row r="49" spans="1:17" x14ac:dyDescent="0.2">
      <c r="A49" t="str">
        <f t="shared" si="0"/>
        <v>hybrid_p10_r10</v>
      </c>
      <c r="B49" t="s">
        <v>6</v>
      </c>
      <c r="C49">
        <v>10</v>
      </c>
      <c r="D49" s="1">
        <v>10</v>
      </c>
      <c r="E49" s="4" t="str">
        <f t="shared" si="1"/>
        <v>x</v>
      </c>
      <c r="G49" s="4" t="str">
        <f t="shared" si="2"/>
        <v>x</v>
      </c>
      <c r="H49">
        <f>INDEX(data_generated!B$1:B$60,MATCH($A49,data_generated!$A$1:$A$60,0))</f>
        <v>20</v>
      </c>
      <c r="I49">
        <f>INDEX(data_generated!C$1:C$60,MATCH($A49,data_generated!$A$1:$A$60,0))</f>
        <v>5</v>
      </c>
      <c r="J49">
        <f>INDEX(data_generated!D$1:D$60,MATCH($A49,data_generated!$A$1:$A$60,0))</f>
        <v>5</v>
      </c>
      <c r="K49" s="4" t="str">
        <f t="shared" si="3"/>
        <v>x</v>
      </c>
      <c r="L49" s="5">
        <f>INDEX(algo_trained!B$1:B$75,MATCH($A49,algo_trained!$A$1:$A$75,0))</f>
        <v>300000</v>
      </c>
      <c r="M49" s="5">
        <f>INDEX(algo_trained!C$1:C$75,MATCH($A49,algo_trained!$A$1:$A$75,0))</f>
        <v>165000</v>
      </c>
      <c r="N49" s="4" t="str">
        <f t="shared" si="4"/>
        <v>x</v>
      </c>
      <c r="O49">
        <f>COUNTIFS(tested!$A$1:$A$225,$A49)</f>
        <v>3</v>
      </c>
      <c r="P49" s="4" t="str">
        <f t="shared" si="5"/>
        <v>x</v>
      </c>
      <c r="Q49">
        <f>SUMIFS(simulated!$C$1:$C$150,simulated!$A$1:$A$150,$A49)</f>
        <v>20</v>
      </c>
    </row>
    <row r="50" spans="1:17" hidden="1" x14ac:dyDescent="0.2">
      <c r="A50" t="str">
        <f t="shared" si="0"/>
        <v>hybrid_p50_r10</v>
      </c>
      <c r="B50" t="s">
        <v>6</v>
      </c>
      <c r="C50">
        <v>50</v>
      </c>
      <c r="D50" s="1">
        <v>10</v>
      </c>
      <c r="E50" s="4" t="str">
        <f t="shared" si="1"/>
        <v/>
      </c>
      <c r="G50" s="4" t="str">
        <f t="shared" si="2"/>
        <v/>
      </c>
      <c r="H50" t="e">
        <f>INDEX(data_generated!B$1:B$60,MATCH($A50,data_generated!$A$1:$A$60,0))</f>
        <v>#N/A</v>
      </c>
      <c r="I50" t="e">
        <f>INDEX(data_generated!C$1:C$60,MATCH($A50,data_generated!$A$1:$A$60,0))</f>
        <v>#N/A</v>
      </c>
      <c r="J50" t="e">
        <f>INDEX(data_generated!D$1:D$60,MATCH($A50,data_generated!$A$1:$A$60,0))</f>
        <v>#N/A</v>
      </c>
      <c r="K50" s="4" t="str">
        <f t="shared" si="3"/>
        <v/>
      </c>
      <c r="L50" s="5" t="e">
        <f>INDEX(algo_trained!B$1:B$75,MATCH($A50,algo_trained!$A$1:$A$75,0))</f>
        <v>#N/A</v>
      </c>
      <c r="M50" s="5" t="e">
        <f>INDEX(algo_trained!C$1:C$75,MATCH($A50,algo_trained!$A$1:$A$75,0))</f>
        <v>#N/A</v>
      </c>
      <c r="N50" s="4" t="str">
        <f t="shared" si="4"/>
        <v/>
      </c>
      <c r="O50">
        <f>COUNTIFS(tested!$A$1:$A$225,$A50)</f>
        <v>0</v>
      </c>
      <c r="P50" s="4" t="str">
        <f t="shared" si="5"/>
        <v/>
      </c>
      <c r="Q50">
        <f>SUMIFS(simulated!$C$1:$C$150,simulated!$A$1:$A$150,$A50)</f>
        <v>0</v>
      </c>
    </row>
    <row r="51" spans="1:17" x14ac:dyDescent="0.2">
      <c r="A51" t="str">
        <f t="shared" si="0"/>
        <v>hybrid_p100_r10</v>
      </c>
      <c r="B51" t="s">
        <v>6</v>
      </c>
      <c r="C51">
        <v>100</v>
      </c>
      <c r="D51" s="1">
        <v>10</v>
      </c>
      <c r="E51" s="4" t="str">
        <f t="shared" si="1"/>
        <v>x</v>
      </c>
      <c r="G51" s="4" t="str">
        <f t="shared" si="2"/>
        <v>x</v>
      </c>
      <c r="H51">
        <f>INDEX(data_generated!B$1:B$60,MATCH($A51,data_generated!$A$1:$A$60,0))</f>
        <v>20</v>
      </c>
      <c r="I51">
        <f>INDEX(data_generated!C$1:C$60,MATCH($A51,data_generated!$A$1:$A$60,0))</f>
        <v>5</v>
      </c>
      <c r="J51">
        <f>INDEX(data_generated!D$1:D$60,MATCH($A51,data_generated!$A$1:$A$60,0))</f>
        <v>5</v>
      </c>
      <c r="K51" s="4" t="str">
        <f t="shared" si="3"/>
        <v>x</v>
      </c>
      <c r="L51" s="5">
        <f>INDEX(algo_trained!B$1:B$75,MATCH($A51,algo_trained!$A$1:$A$75,0))</f>
        <v>300000</v>
      </c>
      <c r="M51" s="5">
        <f>INDEX(algo_trained!C$1:C$75,MATCH($A51,algo_trained!$A$1:$A$75,0))</f>
        <v>70000</v>
      </c>
      <c r="N51" s="4" t="str">
        <f t="shared" si="4"/>
        <v>x</v>
      </c>
      <c r="O51">
        <f>COUNTIFS(tested!$A$1:$A$225,$A51)</f>
        <v>3</v>
      </c>
      <c r="P51" s="4" t="str">
        <f t="shared" si="5"/>
        <v>x</v>
      </c>
      <c r="Q51">
        <f>SUMIFS(simulated!$C$1:$C$150,simulated!$A$1:$A$150,$A51)</f>
        <v>20</v>
      </c>
    </row>
    <row r="52" spans="1:17" x14ac:dyDescent="0.2">
      <c r="A52" t="str">
        <f t="shared" si="0"/>
        <v>decentralized_p1_r0.1</v>
      </c>
      <c r="B52" t="s">
        <v>5</v>
      </c>
      <c r="C52">
        <v>1</v>
      </c>
      <c r="D52" s="1" t="s">
        <v>7</v>
      </c>
      <c r="E52" s="4" t="str">
        <f t="shared" si="1"/>
        <v>x</v>
      </c>
      <c r="G52" s="4" t="str">
        <f t="shared" si="2"/>
        <v>x</v>
      </c>
      <c r="H52">
        <f>INDEX(data_generated!B$1:B$60,MATCH($A52,data_generated!$A$1:$A$60,0))</f>
        <v>20</v>
      </c>
      <c r="I52">
        <f>INDEX(data_generated!C$1:C$60,MATCH($A52,data_generated!$A$1:$A$60,0))</f>
        <v>5</v>
      </c>
      <c r="J52">
        <f>INDEX(data_generated!D$1:D$60,MATCH($A52,data_generated!$A$1:$A$60,0))</f>
        <v>5</v>
      </c>
      <c r="K52" s="4" t="str">
        <f t="shared" si="3"/>
        <v>x</v>
      </c>
      <c r="L52" s="5">
        <f>INDEX(algo_trained!B$1:B$75,MATCH($A52,algo_trained!$A$1:$A$75,0))</f>
        <v>300000</v>
      </c>
      <c r="M52" s="5">
        <f>INDEX(algo_trained!C$1:C$75,MATCH($A52,algo_trained!$A$1:$A$75,0))</f>
        <v>195000</v>
      </c>
      <c r="N52" s="4" t="str">
        <f t="shared" si="4"/>
        <v>x</v>
      </c>
      <c r="O52">
        <f>COUNTIFS(tested!$A$1:$A$225,$A52)</f>
        <v>3</v>
      </c>
      <c r="P52" s="4" t="str">
        <f t="shared" si="5"/>
        <v>x</v>
      </c>
      <c r="Q52">
        <f>SUMIFS(simulated!$C$1:$C$150,simulated!$A$1:$A$150,$A52)</f>
        <v>20</v>
      </c>
    </row>
    <row r="53" spans="1:17" hidden="1" x14ac:dyDescent="0.2">
      <c r="A53" t="str">
        <f t="shared" si="0"/>
        <v>decentralized_p5_r0.1</v>
      </c>
      <c r="B53" t="s">
        <v>5</v>
      </c>
      <c r="C53">
        <v>5</v>
      </c>
      <c r="D53" s="1" t="s">
        <v>7</v>
      </c>
      <c r="E53" s="4" t="str">
        <f t="shared" si="1"/>
        <v/>
      </c>
      <c r="G53" s="4" t="str">
        <f t="shared" si="2"/>
        <v>x</v>
      </c>
      <c r="H53">
        <f>INDEX(data_generated!B$1:B$60,MATCH($A53,data_generated!$A$1:$A$60,0))</f>
        <v>20</v>
      </c>
      <c r="I53">
        <f>INDEX(data_generated!C$1:C$60,MATCH($A53,data_generated!$A$1:$A$60,0))</f>
        <v>5</v>
      </c>
      <c r="J53">
        <f>INDEX(data_generated!D$1:D$60,MATCH($A53,data_generated!$A$1:$A$60,0))</f>
        <v>5</v>
      </c>
      <c r="K53" s="4" t="str">
        <f t="shared" si="3"/>
        <v/>
      </c>
      <c r="L53" s="5" t="e">
        <f>INDEX(algo_trained!B$1:B$75,MATCH($A53,algo_trained!$A$1:$A$75,0))</f>
        <v>#N/A</v>
      </c>
      <c r="M53" s="5" t="e">
        <f>INDEX(algo_trained!C$1:C$75,MATCH($A53,algo_trained!$A$1:$A$75,0))</f>
        <v>#N/A</v>
      </c>
      <c r="N53" s="4" t="str">
        <f t="shared" si="4"/>
        <v/>
      </c>
      <c r="O53">
        <f>COUNTIFS(tested!$A$1:$A$225,$A53)</f>
        <v>0</v>
      </c>
      <c r="P53" s="4" t="str">
        <f t="shared" si="5"/>
        <v/>
      </c>
      <c r="Q53">
        <f>SUMIFS(simulated!$C$1:$C$150,simulated!$A$1:$A$150,$A53)</f>
        <v>0</v>
      </c>
    </row>
    <row r="54" spans="1:17" x14ac:dyDescent="0.2">
      <c r="A54" t="str">
        <f t="shared" si="0"/>
        <v>decentralized_p10_r0.1</v>
      </c>
      <c r="B54" t="s">
        <v>5</v>
      </c>
      <c r="C54">
        <v>10</v>
      </c>
      <c r="D54" s="1" t="s">
        <v>7</v>
      </c>
      <c r="E54" s="4" t="str">
        <f t="shared" si="1"/>
        <v>x</v>
      </c>
      <c r="G54" s="4" t="str">
        <f t="shared" si="2"/>
        <v>x</v>
      </c>
      <c r="H54">
        <f>INDEX(data_generated!B$1:B$60,MATCH($A54,data_generated!$A$1:$A$60,0))</f>
        <v>20</v>
      </c>
      <c r="I54">
        <f>INDEX(data_generated!C$1:C$60,MATCH($A54,data_generated!$A$1:$A$60,0))</f>
        <v>5</v>
      </c>
      <c r="J54">
        <f>INDEX(data_generated!D$1:D$60,MATCH($A54,data_generated!$A$1:$A$60,0))</f>
        <v>5</v>
      </c>
      <c r="K54" s="4" t="str">
        <f t="shared" si="3"/>
        <v>x</v>
      </c>
      <c r="L54" s="5">
        <f>INDEX(algo_trained!B$1:B$75,MATCH($A54,algo_trained!$A$1:$A$75,0))</f>
        <v>300000</v>
      </c>
      <c r="M54" s="5">
        <f>INDEX(algo_trained!C$1:C$75,MATCH($A54,algo_trained!$A$1:$A$75,0))</f>
        <v>150000</v>
      </c>
      <c r="N54" s="4" t="str">
        <f t="shared" si="4"/>
        <v>x</v>
      </c>
      <c r="O54">
        <f>COUNTIFS(tested!$A$1:$A$225,$A54)</f>
        <v>3</v>
      </c>
      <c r="P54" s="4" t="str">
        <f t="shared" si="5"/>
        <v>x</v>
      </c>
      <c r="Q54">
        <f>SUMIFS(simulated!$C$1:$C$150,simulated!$A$1:$A$150,$A54)</f>
        <v>20</v>
      </c>
    </row>
    <row r="55" spans="1:17" hidden="1" x14ac:dyDescent="0.2">
      <c r="A55" t="str">
        <f t="shared" si="0"/>
        <v>decentralized_p50_r0.1</v>
      </c>
      <c r="B55" t="s">
        <v>5</v>
      </c>
      <c r="C55">
        <v>50</v>
      </c>
      <c r="D55" s="1" t="s">
        <v>7</v>
      </c>
      <c r="E55" s="4" t="str">
        <f t="shared" si="1"/>
        <v/>
      </c>
      <c r="G55" s="4" t="str">
        <f t="shared" si="2"/>
        <v>x</v>
      </c>
      <c r="H55">
        <f>INDEX(data_generated!B$1:B$60,MATCH($A55,data_generated!$A$1:$A$60,0))</f>
        <v>20</v>
      </c>
      <c r="I55">
        <f>INDEX(data_generated!C$1:C$60,MATCH($A55,data_generated!$A$1:$A$60,0))</f>
        <v>5</v>
      </c>
      <c r="J55">
        <f>INDEX(data_generated!D$1:D$60,MATCH($A55,data_generated!$A$1:$A$60,0))</f>
        <v>5</v>
      </c>
      <c r="K55" s="4" t="str">
        <f t="shared" si="3"/>
        <v/>
      </c>
      <c r="L55" s="5" t="e">
        <f>INDEX(algo_trained!B$1:B$75,MATCH($A55,algo_trained!$A$1:$A$75,0))</f>
        <v>#N/A</v>
      </c>
      <c r="M55" s="5" t="e">
        <f>INDEX(algo_trained!C$1:C$75,MATCH($A55,algo_trained!$A$1:$A$75,0))</f>
        <v>#N/A</v>
      </c>
      <c r="N55" s="4" t="str">
        <f t="shared" si="4"/>
        <v/>
      </c>
      <c r="O55">
        <f>COUNTIFS(tested!$A$1:$A$225,$A55)</f>
        <v>0</v>
      </c>
      <c r="P55" s="4" t="str">
        <f t="shared" si="5"/>
        <v/>
      </c>
      <c r="Q55">
        <f>SUMIFS(simulated!$C$1:$C$150,simulated!$A$1:$A$150,$A55)</f>
        <v>0</v>
      </c>
    </row>
    <row r="56" spans="1:17" x14ac:dyDescent="0.2">
      <c r="A56" t="str">
        <f t="shared" si="0"/>
        <v>decentralized_p100_r0.1</v>
      </c>
      <c r="B56" t="s">
        <v>5</v>
      </c>
      <c r="C56">
        <v>100</v>
      </c>
      <c r="D56" s="1" t="s">
        <v>7</v>
      </c>
      <c r="E56" s="4" t="str">
        <f t="shared" si="1"/>
        <v>x</v>
      </c>
      <c r="G56" s="4" t="str">
        <f t="shared" si="2"/>
        <v>x</v>
      </c>
      <c r="H56">
        <f>INDEX(data_generated!B$1:B$60,MATCH($A56,data_generated!$A$1:$A$60,0))</f>
        <v>20</v>
      </c>
      <c r="I56">
        <f>INDEX(data_generated!C$1:C$60,MATCH($A56,data_generated!$A$1:$A$60,0))</f>
        <v>5</v>
      </c>
      <c r="J56">
        <f>INDEX(data_generated!D$1:D$60,MATCH($A56,data_generated!$A$1:$A$60,0))</f>
        <v>5</v>
      </c>
      <c r="K56" s="4" t="str">
        <f t="shared" si="3"/>
        <v>x</v>
      </c>
      <c r="L56" s="5">
        <f>INDEX(algo_trained!B$1:B$75,MATCH($A56,algo_trained!$A$1:$A$75,0))</f>
        <v>300000</v>
      </c>
      <c r="M56" s="5">
        <f>INDEX(algo_trained!C$1:C$75,MATCH($A56,algo_trained!$A$1:$A$75,0))</f>
        <v>275000</v>
      </c>
      <c r="N56" s="4" t="str">
        <f t="shared" si="4"/>
        <v>x</v>
      </c>
      <c r="O56">
        <f>COUNTIFS(tested!$A$1:$A$225,$A56)</f>
        <v>3</v>
      </c>
      <c r="P56" s="4" t="str">
        <f t="shared" si="5"/>
        <v>x</v>
      </c>
      <c r="Q56">
        <f>SUMIFS(simulated!$C$1:$C$150,simulated!$A$1:$A$150,$A56)</f>
        <v>20</v>
      </c>
    </row>
    <row r="57" spans="1:17" hidden="1" x14ac:dyDescent="0.2">
      <c r="A57" t="str">
        <f t="shared" si="0"/>
        <v>decentralized_p1_r0.5</v>
      </c>
      <c r="B57" t="s">
        <v>5</v>
      </c>
      <c r="C57">
        <v>1</v>
      </c>
      <c r="D57" s="1" t="s">
        <v>8</v>
      </c>
      <c r="E57" s="4" t="str">
        <f t="shared" si="1"/>
        <v/>
      </c>
      <c r="G57" s="4" t="str">
        <f t="shared" si="2"/>
        <v>x</v>
      </c>
      <c r="H57">
        <f>INDEX(data_generated!B$1:B$60,MATCH($A57,data_generated!$A$1:$A$60,0))</f>
        <v>20</v>
      </c>
      <c r="I57">
        <f>INDEX(data_generated!C$1:C$60,MATCH($A57,data_generated!$A$1:$A$60,0))</f>
        <v>5</v>
      </c>
      <c r="J57">
        <f>INDEX(data_generated!D$1:D$60,MATCH($A57,data_generated!$A$1:$A$60,0))</f>
        <v>5</v>
      </c>
      <c r="K57" s="4" t="str">
        <f t="shared" si="3"/>
        <v/>
      </c>
      <c r="L57" s="5" t="e">
        <f>INDEX(algo_trained!B$1:B$75,MATCH($A57,algo_trained!$A$1:$A$75,0))</f>
        <v>#N/A</v>
      </c>
      <c r="M57" s="5" t="e">
        <f>INDEX(algo_trained!C$1:C$75,MATCH($A57,algo_trained!$A$1:$A$75,0))</f>
        <v>#N/A</v>
      </c>
      <c r="N57" s="4" t="str">
        <f t="shared" si="4"/>
        <v/>
      </c>
      <c r="O57">
        <f>COUNTIFS(tested!$A$1:$A$225,$A57)</f>
        <v>0</v>
      </c>
      <c r="P57" s="4" t="str">
        <f t="shared" si="5"/>
        <v/>
      </c>
      <c r="Q57">
        <f>SUMIFS(simulated!$C$1:$C$150,simulated!$A$1:$A$150,$A57)</f>
        <v>0</v>
      </c>
    </row>
    <row r="58" spans="1:17" hidden="1" x14ac:dyDescent="0.2">
      <c r="A58" t="str">
        <f t="shared" si="0"/>
        <v>decentralized_p5_r0.5</v>
      </c>
      <c r="B58" t="s">
        <v>5</v>
      </c>
      <c r="C58">
        <v>5</v>
      </c>
      <c r="D58" s="1" t="s">
        <v>8</v>
      </c>
      <c r="E58" s="4" t="str">
        <f t="shared" si="1"/>
        <v/>
      </c>
      <c r="G58" s="4" t="str">
        <f t="shared" si="2"/>
        <v>x</v>
      </c>
      <c r="H58">
        <f>INDEX(data_generated!B$1:B$60,MATCH($A58,data_generated!$A$1:$A$60,0))</f>
        <v>20</v>
      </c>
      <c r="I58">
        <f>INDEX(data_generated!C$1:C$60,MATCH($A58,data_generated!$A$1:$A$60,0))</f>
        <v>5</v>
      </c>
      <c r="J58">
        <f>INDEX(data_generated!D$1:D$60,MATCH($A58,data_generated!$A$1:$A$60,0))</f>
        <v>5</v>
      </c>
      <c r="K58" s="4" t="str">
        <f t="shared" si="3"/>
        <v/>
      </c>
      <c r="L58" s="5" t="e">
        <f>INDEX(algo_trained!B$1:B$75,MATCH($A58,algo_trained!$A$1:$A$75,0))</f>
        <v>#N/A</v>
      </c>
      <c r="M58" s="5" t="e">
        <f>INDEX(algo_trained!C$1:C$75,MATCH($A58,algo_trained!$A$1:$A$75,0))</f>
        <v>#N/A</v>
      </c>
      <c r="N58" s="4" t="str">
        <f t="shared" si="4"/>
        <v/>
      </c>
      <c r="O58">
        <f>COUNTIFS(tested!$A$1:$A$225,$A58)</f>
        <v>0</v>
      </c>
      <c r="P58" s="4" t="str">
        <f t="shared" si="5"/>
        <v/>
      </c>
      <c r="Q58">
        <f>SUMIFS(simulated!$C$1:$C$150,simulated!$A$1:$A$150,$A58)</f>
        <v>0</v>
      </c>
    </row>
    <row r="59" spans="1:17" hidden="1" x14ac:dyDescent="0.2">
      <c r="A59" t="str">
        <f t="shared" si="0"/>
        <v>decentralized_p10_r0.5</v>
      </c>
      <c r="B59" t="s">
        <v>5</v>
      </c>
      <c r="C59">
        <v>10</v>
      </c>
      <c r="D59" s="1" t="s">
        <v>8</v>
      </c>
      <c r="E59" s="4" t="str">
        <f t="shared" si="1"/>
        <v/>
      </c>
      <c r="G59" s="4" t="str">
        <f t="shared" si="2"/>
        <v>x</v>
      </c>
      <c r="H59">
        <f>INDEX(data_generated!B$1:B$60,MATCH($A59,data_generated!$A$1:$A$60,0))</f>
        <v>20</v>
      </c>
      <c r="I59">
        <f>INDEX(data_generated!C$1:C$60,MATCH($A59,data_generated!$A$1:$A$60,0))</f>
        <v>5</v>
      </c>
      <c r="J59">
        <f>INDEX(data_generated!D$1:D$60,MATCH($A59,data_generated!$A$1:$A$60,0))</f>
        <v>5</v>
      </c>
      <c r="K59" s="4" t="str">
        <f t="shared" si="3"/>
        <v/>
      </c>
      <c r="L59" s="5" t="e">
        <f>INDEX(algo_trained!B$1:B$75,MATCH($A59,algo_trained!$A$1:$A$75,0))</f>
        <v>#N/A</v>
      </c>
      <c r="M59" s="5" t="e">
        <f>INDEX(algo_trained!C$1:C$75,MATCH($A59,algo_trained!$A$1:$A$75,0))</f>
        <v>#N/A</v>
      </c>
      <c r="N59" s="4" t="str">
        <f t="shared" si="4"/>
        <v/>
      </c>
      <c r="O59">
        <f>COUNTIFS(tested!$A$1:$A$225,$A59)</f>
        <v>0</v>
      </c>
      <c r="P59" s="4" t="str">
        <f t="shared" si="5"/>
        <v/>
      </c>
      <c r="Q59">
        <f>SUMIFS(simulated!$C$1:$C$150,simulated!$A$1:$A$150,$A59)</f>
        <v>0</v>
      </c>
    </row>
    <row r="60" spans="1:17" hidden="1" x14ac:dyDescent="0.2">
      <c r="A60" t="str">
        <f t="shared" si="0"/>
        <v>decentralized_p50_r0.5</v>
      </c>
      <c r="B60" t="s">
        <v>5</v>
      </c>
      <c r="C60">
        <v>50</v>
      </c>
      <c r="D60" s="1" t="s">
        <v>8</v>
      </c>
      <c r="E60" s="4" t="str">
        <f t="shared" si="1"/>
        <v/>
      </c>
      <c r="G60" s="4" t="str">
        <f t="shared" si="2"/>
        <v>x</v>
      </c>
      <c r="H60">
        <f>INDEX(data_generated!B$1:B$60,MATCH($A60,data_generated!$A$1:$A$60,0))</f>
        <v>20</v>
      </c>
      <c r="I60">
        <f>INDEX(data_generated!C$1:C$60,MATCH($A60,data_generated!$A$1:$A$60,0))</f>
        <v>5</v>
      </c>
      <c r="J60">
        <f>INDEX(data_generated!D$1:D$60,MATCH($A60,data_generated!$A$1:$A$60,0))</f>
        <v>5</v>
      </c>
      <c r="K60" s="4" t="str">
        <f t="shared" si="3"/>
        <v/>
      </c>
      <c r="L60" s="5" t="e">
        <f>INDEX(algo_trained!B$1:B$75,MATCH($A60,algo_trained!$A$1:$A$75,0))</f>
        <v>#N/A</v>
      </c>
      <c r="M60" s="5" t="e">
        <f>INDEX(algo_trained!C$1:C$75,MATCH($A60,algo_trained!$A$1:$A$75,0))</f>
        <v>#N/A</v>
      </c>
      <c r="N60" s="4" t="str">
        <f t="shared" si="4"/>
        <v/>
      </c>
      <c r="O60">
        <f>COUNTIFS(tested!$A$1:$A$225,$A60)</f>
        <v>0</v>
      </c>
      <c r="P60" s="4" t="str">
        <f t="shared" si="5"/>
        <v/>
      </c>
      <c r="Q60">
        <f>SUMIFS(simulated!$C$1:$C$150,simulated!$A$1:$A$150,$A60)</f>
        <v>0</v>
      </c>
    </row>
    <row r="61" spans="1:17" hidden="1" x14ac:dyDescent="0.2">
      <c r="A61" t="str">
        <f t="shared" si="0"/>
        <v>decentralized_p100_r0.5</v>
      </c>
      <c r="B61" t="s">
        <v>5</v>
      </c>
      <c r="C61">
        <v>100</v>
      </c>
      <c r="D61" s="1" t="s">
        <v>8</v>
      </c>
      <c r="E61" s="4" t="str">
        <f t="shared" si="1"/>
        <v/>
      </c>
      <c r="G61" s="4" t="str">
        <f t="shared" si="2"/>
        <v>x</v>
      </c>
      <c r="H61">
        <f>INDEX(data_generated!B$1:B$60,MATCH($A61,data_generated!$A$1:$A$60,0))</f>
        <v>20</v>
      </c>
      <c r="I61">
        <f>INDEX(data_generated!C$1:C$60,MATCH($A61,data_generated!$A$1:$A$60,0))</f>
        <v>5</v>
      </c>
      <c r="J61">
        <f>INDEX(data_generated!D$1:D$60,MATCH($A61,data_generated!$A$1:$A$60,0))</f>
        <v>5</v>
      </c>
      <c r="K61" s="4" t="str">
        <f t="shared" si="3"/>
        <v/>
      </c>
      <c r="L61" s="5" t="e">
        <f>INDEX(algo_trained!B$1:B$75,MATCH($A61,algo_trained!$A$1:$A$75,0))</f>
        <v>#N/A</v>
      </c>
      <c r="M61" s="5" t="e">
        <f>INDEX(algo_trained!C$1:C$75,MATCH($A61,algo_trained!$A$1:$A$75,0))</f>
        <v>#N/A</v>
      </c>
      <c r="N61" s="4" t="str">
        <f t="shared" si="4"/>
        <v/>
      </c>
      <c r="O61">
        <f>COUNTIFS(tested!$A$1:$A$225,$A61)</f>
        <v>0</v>
      </c>
      <c r="P61" s="4" t="str">
        <f t="shared" si="5"/>
        <v/>
      </c>
      <c r="Q61">
        <f>SUMIFS(simulated!$C$1:$C$150,simulated!$A$1:$A$150,$A61)</f>
        <v>0</v>
      </c>
    </row>
    <row r="62" spans="1:17" x14ac:dyDescent="0.2">
      <c r="A62" t="str">
        <f t="shared" si="0"/>
        <v>decentralized_p1_r1</v>
      </c>
      <c r="B62" t="s">
        <v>5</v>
      </c>
      <c r="C62">
        <v>1</v>
      </c>
      <c r="D62" s="1">
        <v>1</v>
      </c>
      <c r="E62" s="4" t="str">
        <f t="shared" si="1"/>
        <v>x</v>
      </c>
      <c r="G62" s="4" t="str">
        <f t="shared" si="2"/>
        <v>x</v>
      </c>
      <c r="H62">
        <f>INDEX(data_generated!B$1:B$60,MATCH($A62,data_generated!$A$1:$A$60,0))</f>
        <v>20</v>
      </c>
      <c r="I62">
        <f>INDEX(data_generated!C$1:C$60,MATCH($A62,data_generated!$A$1:$A$60,0))</f>
        <v>5</v>
      </c>
      <c r="J62">
        <f>INDEX(data_generated!D$1:D$60,MATCH($A62,data_generated!$A$1:$A$60,0))</f>
        <v>5</v>
      </c>
      <c r="K62" s="4" t="str">
        <f t="shared" si="3"/>
        <v>x</v>
      </c>
      <c r="L62" s="5">
        <f>INDEX(algo_trained!B$1:B$75,MATCH($A62,algo_trained!$A$1:$A$75,0))</f>
        <v>300000</v>
      </c>
      <c r="M62" s="5">
        <f>INDEX(algo_trained!C$1:C$75,MATCH($A62,algo_trained!$A$1:$A$75,0))</f>
        <v>115000</v>
      </c>
      <c r="N62" s="4" t="str">
        <f t="shared" si="4"/>
        <v>x</v>
      </c>
      <c r="O62">
        <f>COUNTIFS(tested!$A$1:$A$225,$A62)</f>
        <v>3</v>
      </c>
      <c r="P62" s="4" t="str">
        <f t="shared" si="5"/>
        <v>x</v>
      </c>
      <c r="Q62">
        <f>SUMIFS(simulated!$C$1:$C$150,simulated!$A$1:$A$150,$A62)</f>
        <v>20</v>
      </c>
    </row>
    <row r="63" spans="1:17" hidden="1" x14ac:dyDescent="0.2">
      <c r="A63" t="str">
        <f t="shared" si="0"/>
        <v>decentralized_p5_r1</v>
      </c>
      <c r="B63" t="s">
        <v>5</v>
      </c>
      <c r="C63">
        <v>5</v>
      </c>
      <c r="D63" s="1">
        <v>1</v>
      </c>
      <c r="E63" s="4" t="str">
        <f t="shared" si="1"/>
        <v/>
      </c>
      <c r="G63" s="4" t="str">
        <f t="shared" si="2"/>
        <v>x</v>
      </c>
      <c r="H63">
        <f>INDEX(data_generated!B$1:B$60,MATCH($A63,data_generated!$A$1:$A$60,0))</f>
        <v>20</v>
      </c>
      <c r="I63">
        <f>INDEX(data_generated!C$1:C$60,MATCH($A63,data_generated!$A$1:$A$60,0))</f>
        <v>5</v>
      </c>
      <c r="J63">
        <f>INDEX(data_generated!D$1:D$60,MATCH($A63,data_generated!$A$1:$A$60,0))</f>
        <v>5</v>
      </c>
      <c r="K63" s="4" t="str">
        <f t="shared" si="3"/>
        <v/>
      </c>
      <c r="L63" s="5" t="e">
        <f>INDEX(algo_trained!B$1:B$75,MATCH($A63,algo_trained!$A$1:$A$75,0))</f>
        <v>#N/A</v>
      </c>
      <c r="M63" s="5" t="e">
        <f>INDEX(algo_trained!C$1:C$75,MATCH($A63,algo_trained!$A$1:$A$75,0))</f>
        <v>#N/A</v>
      </c>
      <c r="N63" s="4" t="str">
        <f t="shared" si="4"/>
        <v/>
      </c>
      <c r="O63">
        <f>COUNTIFS(tested!$A$1:$A$225,$A63)</f>
        <v>0</v>
      </c>
      <c r="P63" s="4" t="str">
        <f t="shared" si="5"/>
        <v/>
      </c>
      <c r="Q63">
        <f>SUMIFS(simulated!$C$1:$C$150,simulated!$A$1:$A$150,$A63)</f>
        <v>0</v>
      </c>
    </row>
    <row r="64" spans="1:17" x14ac:dyDescent="0.2">
      <c r="A64" t="str">
        <f t="shared" si="0"/>
        <v>decentralized_p10_r1</v>
      </c>
      <c r="B64" t="s">
        <v>5</v>
      </c>
      <c r="C64">
        <v>10</v>
      </c>
      <c r="D64" s="1">
        <v>1</v>
      </c>
      <c r="E64" s="4" t="str">
        <f t="shared" si="1"/>
        <v>x</v>
      </c>
      <c r="G64" s="4" t="str">
        <f t="shared" si="2"/>
        <v>x</v>
      </c>
      <c r="H64">
        <f>INDEX(data_generated!B$1:B$60,MATCH($A64,data_generated!$A$1:$A$60,0))</f>
        <v>20</v>
      </c>
      <c r="I64">
        <f>INDEX(data_generated!C$1:C$60,MATCH($A64,data_generated!$A$1:$A$60,0))</f>
        <v>5</v>
      </c>
      <c r="J64">
        <f>INDEX(data_generated!D$1:D$60,MATCH($A64,data_generated!$A$1:$A$60,0))</f>
        <v>5</v>
      </c>
      <c r="K64" s="4" t="str">
        <f t="shared" si="3"/>
        <v>x</v>
      </c>
      <c r="L64" s="5">
        <f>INDEX(algo_trained!B$1:B$75,MATCH($A64,algo_trained!$A$1:$A$75,0))</f>
        <v>300000</v>
      </c>
      <c r="M64" s="5">
        <f>INDEX(algo_trained!C$1:C$75,MATCH($A64,algo_trained!$A$1:$A$75,0))</f>
        <v>240000</v>
      </c>
      <c r="N64" s="4" t="str">
        <f t="shared" si="4"/>
        <v>x</v>
      </c>
      <c r="O64">
        <f>COUNTIFS(tested!$A$1:$A$225,$A64)</f>
        <v>3</v>
      </c>
      <c r="P64" s="4" t="str">
        <f t="shared" si="5"/>
        <v>x</v>
      </c>
      <c r="Q64">
        <f>SUMIFS(simulated!$C$1:$C$150,simulated!$A$1:$A$150,$A64)</f>
        <v>20</v>
      </c>
    </row>
    <row r="65" spans="1:17" hidden="1" x14ac:dyDescent="0.2">
      <c r="A65" t="str">
        <f t="shared" si="0"/>
        <v>decentralized_p50_r1</v>
      </c>
      <c r="B65" t="s">
        <v>5</v>
      </c>
      <c r="C65">
        <v>50</v>
      </c>
      <c r="D65" s="1">
        <v>1</v>
      </c>
      <c r="E65" s="4" t="str">
        <f t="shared" si="1"/>
        <v/>
      </c>
      <c r="G65" s="4" t="str">
        <f t="shared" si="2"/>
        <v>x</v>
      </c>
      <c r="H65">
        <f>INDEX(data_generated!B$1:B$60,MATCH($A65,data_generated!$A$1:$A$60,0))</f>
        <v>35</v>
      </c>
      <c r="I65">
        <f>INDEX(data_generated!C$1:C$60,MATCH($A65,data_generated!$A$1:$A$60,0))</f>
        <v>5</v>
      </c>
      <c r="J65">
        <f>INDEX(data_generated!D$1:D$60,MATCH($A65,data_generated!$A$1:$A$60,0))</f>
        <v>5</v>
      </c>
      <c r="K65" s="4" t="str">
        <f t="shared" si="3"/>
        <v/>
      </c>
      <c r="L65" s="5" t="e">
        <f>INDEX(algo_trained!B$1:B$75,MATCH($A65,algo_trained!$A$1:$A$75,0))</f>
        <v>#N/A</v>
      </c>
      <c r="M65" s="5" t="e">
        <f>INDEX(algo_trained!C$1:C$75,MATCH($A65,algo_trained!$A$1:$A$75,0))</f>
        <v>#N/A</v>
      </c>
      <c r="N65" s="4" t="str">
        <f t="shared" si="4"/>
        <v/>
      </c>
      <c r="O65">
        <f>COUNTIFS(tested!$A$1:$A$225,$A65)</f>
        <v>0</v>
      </c>
      <c r="P65" s="4" t="str">
        <f t="shared" si="5"/>
        <v/>
      </c>
      <c r="Q65">
        <f>SUMIFS(simulated!$C$1:$C$150,simulated!$A$1:$A$150,$A65)</f>
        <v>0</v>
      </c>
    </row>
    <row r="66" spans="1:17" x14ac:dyDescent="0.2">
      <c r="A66" t="str">
        <f t="shared" si="0"/>
        <v>decentralized_p100_r1</v>
      </c>
      <c r="B66" t="s">
        <v>5</v>
      </c>
      <c r="C66">
        <v>100</v>
      </c>
      <c r="D66" s="1">
        <v>1</v>
      </c>
      <c r="E66" s="4" t="str">
        <f t="shared" si="1"/>
        <v>x</v>
      </c>
      <c r="G66" s="4" t="str">
        <f t="shared" si="2"/>
        <v>x</v>
      </c>
      <c r="H66">
        <f>INDEX(data_generated!B$1:B$60,MATCH($A66,data_generated!$A$1:$A$60,0))</f>
        <v>20</v>
      </c>
      <c r="I66">
        <f>INDEX(data_generated!C$1:C$60,MATCH($A66,data_generated!$A$1:$A$60,0))</f>
        <v>5</v>
      </c>
      <c r="J66">
        <f>INDEX(data_generated!D$1:D$60,MATCH($A66,data_generated!$A$1:$A$60,0))</f>
        <v>5</v>
      </c>
      <c r="K66" s="4" t="str">
        <f t="shared" si="3"/>
        <v>x</v>
      </c>
      <c r="L66" s="5">
        <f>INDEX(algo_trained!B$1:B$75,MATCH($A66,algo_trained!$A$1:$A$75,0))</f>
        <v>300000</v>
      </c>
      <c r="M66" s="5">
        <f>INDEX(algo_trained!C$1:C$75,MATCH($A66,algo_trained!$A$1:$A$75,0))</f>
        <v>115000</v>
      </c>
      <c r="N66" s="4" t="str">
        <f t="shared" si="4"/>
        <v>x</v>
      </c>
      <c r="O66">
        <f>COUNTIFS(tested!$A$1:$A$225,$A66)</f>
        <v>3</v>
      </c>
      <c r="P66" s="4" t="str">
        <f t="shared" si="5"/>
        <v>x</v>
      </c>
      <c r="Q66">
        <f>SUMIFS(simulated!$C$1:$C$150,simulated!$A$1:$A$150,$A66)</f>
        <v>20</v>
      </c>
    </row>
    <row r="67" spans="1:17" hidden="1" x14ac:dyDescent="0.2">
      <c r="A67" t="str">
        <f t="shared" ref="A67:A76" si="6">B67&amp;"_p"&amp;C67&amp;"_r"&amp;D67</f>
        <v>decentralized_p1_r2</v>
      </c>
      <c r="B67" t="s">
        <v>5</v>
      </c>
      <c r="C67">
        <v>1</v>
      </c>
      <c r="D67" s="1">
        <v>2</v>
      </c>
      <c r="E67" s="4" t="str">
        <f t="shared" ref="E67:E76" si="7">IF(AND(OR(C67=1,C67=10,C67=100),OR(D67="0.1",D67=1,D67=10)),"x","")</f>
        <v/>
      </c>
      <c r="G67" s="4" t="str">
        <f t="shared" ref="G67:G76" si="8">_xlfn.IFNA(IF(AND(H67&gt;=20,I67&gt;=5,J67&gt;=5),"x","o"),"")</f>
        <v>x</v>
      </c>
      <c r="H67">
        <f>INDEX(data_generated!B$1:B$60,MATCH($A67,data_generated!$A$1:$A$60,0))</f>
        <v>20</v>
      </c>
      <c r="I67">
        <f>INDEX(data_generated!C$1:C$60,MATCH($A67,data_generated!$A$1:$A$60,0))</f>
        <v>5</v>
      </c>
      <c r="J67">
        <f>INDEX(data_generated!D$1:D$60,MATCH($A67,data_generated!$A$1:$A$60,0))</f>
        <v>5</v>
      </c>
      <c r="K67" s="4" t="str">
        <f t="shared" ref="K67:K76" si="9">_xlfn.IFNA(IF(L67=300000,"x","o"),"")</f>
        <v>o</v>
      </c>
      <c r="L67" s="5">
        <f>INDEX(algo_trained!B$1:B$75,MATCH($A67,algo_trained!$A$1:$A$75,0))</f>
        <v>100000</v>
      </c>
      <c r="M67" s="5">
        <f>INDEX(algo_trained!C$1:C$75,MATCH($A67,algo_trained!$A$1:$A$75,0))</f>
        <v>30000</v>
      </c>
      <c r="N67" s="4" t="str">
        <f t="shared" ref="N67:N76" si="10">IF(O67&gt;=3,"x","")</f>
        <v/>
      </c>
      <c r="O67">
        <f>COUNTIFS(tested!$A$1:$A$225,$A67)</f>
        <v>0</v>
      </c>
      <c r="P67" s="4" t="str">
        <f t="shared" ref="P67:P76" si="11">IF(Q67&gt;=20,"x","")</f>
        <v/>
      </c>
      <c r="Q67">
        <f>SUMIFS(simulated!$C$1:$C$150,simulated!$A$1:$A$150,$A67)</f>
        <v>0</v>
      </c>
    </row>
    <row r="68" spans="1:17" hidden="1" x14ac:dyDescent="0.2">
      <c r="A68" t="str">
        <f t="shared" si="6"/>
        <v>decentralized_p5_r2</v>
      </c>
      <c r="B68" t="s">
        <v>5</v>
      </c>
      <c r="C68">
        <v>5</v>
      </c>
      <c r="D68" s="1">
        <v>2</v>
      </c>
      <c r="E68" s="4" t="str">
        <f t="shared" si="7"/>
        <v/>
      </c>
      <c r="G68" s="4" t="str">
        <f t="shared" si="8"/>
        <v>x</v>
      </c>
      <c r="H68">
        <f>INDEX(data_generated!B$1:B$60,MATCH($A68,data_generated!$A$1:$A$60,0))</f>
        <v>20</v>
      </c>
      <c r="I68">
        <f>INDEX(data_generated!C$1:C$60,MATCH($A68,data_generated!$A$1:$A$60,0))</f>
        <v>5</v>
      </c>
      <c r="J68">
        <f>INDEX(data_generated!D$1:D$60,MATCH($A68,data_generated!$A$1:$A$60,0))</f>
        <v>5</v>
      </c>
      <c r="K68" s="4" t="str">
        <f t="shared" si="9"/>
        <v>o</v>
      </c>
      <c r="L68" s="5">
        <f>INDEX(algo_trained!B$1:B$75,MATCH($A68,algo_trained!$A$1:$A$75,0))</f>
        <v>100000</v>
      </c>
      <c r="M68" s="5">
        <f>INDEX(algo_trained!C$1:C$75,MATCH($A68,algo_trained!$A$1:$A$75,0))</f>
        <v>70000</v>
      </c>
      <c r="N68" s="4" t="str">
        <f t="shared" si="10"/>
        <v/>
      </c>
      <c r="O68">
        <f>COUNTIFS(tested!$A$1:$A$225,$A68)</f>
        <v>0</v>
      </c>
      <c r="P68" s="4" t="str">
        <f t="shared" si="11"/>
        <v/>
      </c>
      <c r="Q68">
        <f>SUMIFS(simulated!$C$1:$C$150,simulated!$A$1:$A$150,$A68)</f>
        <v>0</v>
      </c>
    </row>
    <row r="69" spans="1:17" hidden="1" x14ac:dyDescent="0.2">
      <c r="A69" t="str">
        <f t="shared" si="6"/>
        <v>decentralized_p10_r2</v>
      </c>
      <c r="B69" t="s">
        <v>5</v>
      </c>
      <c r="C69">
        <v>10</v>
      </c>
      <c r="D69" s="1">
        <v>2</v>
      </c>
      <c r="E69" s="4" t="str">
        <f t="shared" si="7"/>
        <v/>
      </c>
      <c r="G69" s="4" t="str">
        <f t="shared" si="8"/>
        <v>x</v>
      </c>
      <c r="H69">
        <f>INDEX(data_generated!B$1:B$60,MATCH($A69,data_generated!$A$1:$A$60,0))</f>
        <v>20</v>
      </c>
      <c r="I69">
        <f>INDEX(data_generated!C$1:C$60,MATCH($A69,data_generated!$A$1:$A$60,0))</f>
        <v>5</v>
      </c>
      <c r="J69">
        <f>INDEX(data_generated!D$1:D$60,MATCH($A69,data_generated!$A$1:$A$60,0))</f>
        <v>5</v>
      </c>
      <c r="K69" s="4" t="str">
        <f t="shared" si="9"/>
        <v>o</v>
      </c>
      <c r="L69" s="5">
        <f>INDEX(algo_trained!B$1:B$75,MATCH($A69,algo_trained!$A$1:$A$75,0))</f>
        <v>100000</v>
      </c>
      <c r="M69" s="5">
        <f>INDEX(algo_trained!C$1:C$75,MATCH($A69,algo_trained!$A$1:$A$75,0))</f>
        <v>90000</v>
      </c>
      <c r="N69" s="4" t="str">
        <f t="shared" si="10"/>
        <v/>
      </c>
      <c r="O69">
        <f>COUNTIFS(tested!$A$1:$A$225,$A69)</f>
        <v>0</v>
      </c>
      <c r="P69" s="4" t="str">
        <f t="shared" si="11"/>
        <v/>
      </c>
      <c r="Q69">
        <f>SUMIFS(simulated!$C$1:$C$150,simulated!$A$1:$A$150,$A69)</f>
        <v>0</v>
      </c>
    </row>
    <row r="70" spans="1:17" hidden="1" x14ac:dyDescent="0.2">
      <c r="A70" t="str">
        <f t="shared" si="6"/>
        <v>decentralized_p50_r2</v>
      </c>
      <c r="B70" t="s">
        <v>5</v>
      </c>
      <c r="C70">
        <v>50</v>
      </c>
      <c r="D70" s="1">
        <v>2</v>
      </c>
      <c r="E70" s="4" t="str">
        <f t="shared" si="7"/>
        <v/>
      </c>
      <c r="G70" s="4" t="str">
        <f t="shared" si="8"/>
        <v>x</v>
      </c>
      <c r="H70">
        <f>INDEX(data_generated!B$1:B$60,MATCH($A70,data_generated!$A$1:$A$60,0))</f>
        <v>20</v>
      </c>
      <c r="I70">
        <f>INDEX(data_generated!C$1:C$60,MATCH($A70,data_generated!$A$1:$A$60,0))</f>
        <v>5</v>
      </c>
      <c r="J70">
        <f>INDEX(data_generated!D$1:D$60,MATCH($A70,data_generated!$A$1:$A$60,0))</f>
        <v>5</v>
      </c>
      <c r="K70" s="4" t="str">
        <f t="shared" si="9"/>
        <v>o</v>
      </c>
      <c r="L70" s="5">
        <f>INDEX(algo_trained!B$1:B$75,MATCH($A70,algo_trained!$A$1:$A$75,0))</f>
        <v>100000</v>
      </c>
      <c r="M70" s="5">
        <f>INDEX(algo_trained!C$1:C$75,MATCH($A70,algo_trained!$A$1:$A$75,0))</f>
        <v>100000</v>
      </c>
      <c r="N70" s="4" t="str">
        <f t="shared" si="10"/>
        <v/>
      </c>
      <c r="O70">
        <f>COUNTIFS(tested!$A$1:$A$225,$A70)</f>
        <v>0</v>
      </c>
      <c r="P70" s="4" t="str">
        <f t="shared" si="11"/>
        <v/>
      </c>
      <c r="Q70">
        <f>SUMIFS(simulated!$C$1:$C$150,simulated!$A$1:$A$150,$A70)</f>
        <v>0</v>
      </c>
    </row>
    <row r="71" spans="1:17" hidden="1" x14ac:dyDescent="0.2">
      <c r="A71" t="str">
        <f t="shared" si="6"/>
        <v>decentralized_p100_r2</v>
      </c>
      <c r="B71" t="s">
        <v>5</v>
      </c>
      <c r="C71">
        <v>100</v>
      </c>
      <c r="D71" s="1">
        <v>2</v>
      </c>
      <c r="E71" s="4" t="str">
        <f t="shared" si="7"/>
        <v/>
      </c>
      <c r="G71" s="4" t="str">
        <f t="shared" si="8"/>
        <v>x</v>
      </c>
      <c r="H71">
        <f>INDEX(data_generated!B$1:B$60,MATCH($A71,data_generated!$A$1:$A$60,0))</f>
        <v>20</v>
      </c>
      <c r="I71">
        <f>INDEX(data_generated!C$1:C$60,MATCH($A71,data_generated!$A$1:$A$60,0))</f>
        <v>5</v>
      </c>
      <c r="J71">
        <f>INDEX(data_generated!D$1:D$60,MATCH($A71,data_generated!$A$1:$A$60,0))</f>
        <v>5</v>
      </c>
      <c r="K71" s="4" t="str">
        <f t="shared" si="9"/>
        <v>o</v>
      </c>
      <c r="L71" s="5">
        <f>INDEX(algo_trained!B$1:B$75,MATCH($A71,algo_trained!$A$1:$A$75,0))</f>
        <v>100000</v>
      </c>
      <c r="M71" s="5">
        <f>INDEX(algo_trained!C$1:C$75,MATCH($A71,algo_trained!$A$1:$A$75,0))</f>
        <v>90000</v>
      </c>
      <c r="N71" s="4" t="str">
        <f t="shared" si="10"/>
        <v/>
      </c>
      <c r="O71">
        <f>COUNTIFS(tested!$A$1:$A$225,$A71)</f>
        <v>0</v>
      </c>
      <c r="P71" s="4" t="str">
        <f t="shared" si="11"/>
        <v/>
      </c>
      <c r="Q71">
        <f>SUMIFS(simulated!$C$1:$C$150,simulated!$A$1:$A$150,$A71)</f>
        <v>0</v>
      </c>
    </row>
    <row r="72" spans="1:17" x14ac:dyDescent="0.2">
      <c r="A72" t="str">
        <f t="shared" si="6"/>
        <v>decentralized_p1_r10</v>
      </c>
      <c r="B72" t="s">
        <v>5</v>
      </c>
      <c r="C72">
        <v>1</v>
      </c>
      <c r="D72" s="1">
        <v>10</v>
      </c>
      <c r="E72" s="4" t="str">
        <f t="shared" si="7"/>
        <v>x</v>
      </c>
      <c r="G72" s="4" t="str">
        <f t="shared" si="8"/>
        <v>x</v>
      </c>
      <c r="H72">
        <f>INDEX(data_generated!B$1:B$60,MATCH($A72,data_generated!$A$1:$A$60,0))</f>
        <v>20</v>
      </c>
      <c r="I72">
        <f>INDEX(data_generated!C$1:C$60,MATCH($A72,data_generated!$A$1:$A$60,0))</f>
        <v>5</v>
      </c>
      <c r="J72">
        <f>INDEX(data_generated!D$1:D$60,MATCH($A72,data_generated!$A$1:$A$60,0))</f>
        <v>5</v>
      </c>
      <c r="K72" s="4" t="str">
        <f t="shared" si="9"/>
        <v>x</v>
      </c>
      <c r="L72" s="5">
        <f>INDEX(algo_trained!B$1:B$75,MATCH($A72,algo_trained!$A$1:$A$75,0))</f>
        <v>300000</v>
      </c>
      <c r="M72" s="5">
        <f>INDEX(algo_trained!C$1:C$75,MATCH($A72,algo_trained!$A$1:$A$75,0))</f>
        <v>95000</v>
      </c>
      <c r="N72" s="4" t="str">
        <f t="shared" si="10"/>
        <v>x</v>
      </c>
      <c r="O72">
        <f>COUNTIFS(tested!$A$1:$A$225,$A72)</f>
        <v>3</v>
      </c>
      <c r="P72" s="4" t="str">
        <f t="shared" si="11"/>
        <v>x</v>
      </c>
      <c r="Q72">
        <f>SUMIFS(simulated!$C$1:$C$150,simulated!$A$1:$A$150,$A72)</f>
        <v>20</v>
      </c>
    </row>
    <row r="73" spans="1:17" hidden="1" x14ac:dyDescent="0.2">
      <c r="A73" t="str">
        <f t="shared" si="6"/>
        <v>decentralized_p5_r10</v>
      </c>
      <c r="B73" t="s">
        <v>5</v>
      </c>
      <c r="C73">
        <v>5</v>
      </c>
      <c r="D73" s="1">
        <v>10</v>
      </c>
      <c r="E73" s="4" t="str">
        <f t="shared" si="7"/>
        <v/>
      </c>
      <c r="G73" s="4" t="str">
        <f t="shared" si="8"/>
        <v>x</v>
      </c>
      <c r="H73">
        <f>INDEX(data_generated!B$1:B$60,MATCH($A73,data_generated!$A$1:$A$60,0))</f>
        <v>20</v>
      </c>
      <c r="I73">
        <f>INDEX(data_generated!C$1:C$60,MATCH($A73,data_generated!$A$1:$A$60,0))</f>
        <v>5</v>
      </c>
      <c r="J73">
        <f>INDEX(data_generated!D$1:D$60,MATCH($A73,data_generated!$A$1:$A$60,0))</f>
        <v>5</v>
      </c>
      <c r="K73" s="4" t="str">
        <f t="shared" si="9"/>
        <v/>
      </c>
      <c r="L73" s="5" t="e">
        <f>INDEX(algo_trained!B$1:B$75,MATCH($A73,algo_trained!$A$1:$A$75,0))</f>
        <v>#N/A</v>
      </c>
      <c r="M73" s="5" t="e">
        <f>INDEX(algo_trained!C$1:C$75,MATCH($A73,algo_trained!$A$1:$A$75,0))</f>
        <v>#N/A</v>
      </c>
      <c r="N73" s="4" t="str">
        <f t="shared" si="10"/>
        <v/>
      </c>
      <c r="O73">
        <f>COUNTIFS(tested!$A$1:$A$225,$A73)</f>
        <v>0</v>
      </c>
      <c r="P73" s="4" t="str">
        <f t="shared" si="11"/>
        <v/>
      </c>
      <c r="Q73">
        <f>SUMIFS(simulated!$C$1:$C$150,simulated!$A$1:$A$150,$A73)</f>
        <v>0</v>
      </c>
    </row>
    <row r="74" spans="1:17" x14ac:dyDescent="0.2">
      <c r="A74" t="str">
        <f t="shared" si="6"/>
        <v>decentralized_p10_r10</v>
      </c>
      <c r="B74" t="s">
        <v>5</v>
      </c>
      <c r="C74">
        <v>10</v>
      </c>
      <c r="D74" s="1">
        <v>10</v>
      </c>
      <c r="E74" s="4" t="str">
        <f t="shared" si="7"/>
        <v>x</v>
      </c>
      <c r="G74" s="4" t="str">
        <f t="shared" si="8"/>
        <v>x</v>
      </c>
      <c r="H74">
        <f>INDEX(data_generated!B$1:B$60,MATCH($A74,data_generated!$A$1:$A$60,0))</f>
        <v>20</v>
      </c>
      <c r="I74">
        <f>INDEX(data_generated!C$1:C$60,MATCH($A74,data_generated!$A$1:$A$60,0))</f>
        <v>5</v>
      </c>
      <c r="J74">
        <f>INDEX(data_generated!D$1:D$60,MATCH($A74,data_generated!$A$1:$A$60,0))</f>
        <v>5</v>
      </c>
      <c r="K74" s="4" t="str">
        <f t="shared" si="9"/>
        <v>x</v>
      </c>
      <c r="L74" s="5">
        <f>INDEX(algo_trained!B$1:B$75,MATCH($A74,algo_trained!$A$1:$A$75,0))</f>
        <v>300000</v>
      </c>
      <c r="M74" s="5">
        <f>INDEX(algo_trained!C$1:C$75,MATCH($A74,algo_trained!$A$1:$A$75,0))</f>
        <v>130000</v>
      </c>
      <c r="N74" s="4" t="str">
        <f t="shared" si="10"/>
        <v>x</v>
      </c>
      <c r="O74">
        <f>COUNTIFS(tested!$A$1:$A$225,$A74)</f>
        <v>3</v>
      </c>
      <c r="P74" s="4" t="str">
        <f t="shared" si="11"/>
        <v>x</v>
      </c>
      <c r="Q74">
        <f>SUMIFS(simulated!$C$1:$C$150,simulated!$A$1:$A$150,$A74)</f>
        <v>20</v>
      </c>
    </row>
    <row r="75" spans="1:17" hidden="1" x14ac:dyDescent="0.2">
      <c r="A75" t="str">
        <f t="shared" si="6"/>
        <v>decentralized_p50_r10</v>
      </c>
      <c r="B75" t="s">
        <v>5</v>
      </c>
      <c r="C75">
        <v>50</v>
      </c>
      <c r="D75" s="1">
        <v>10</v>
      </c>
      <c r="E75" s="4" t="str">
        <f t="shared" si="7"/>
        <v/>
      </c>
      <c r="G75" s="4" t="str">
        <f t="shared" si="8"/>
        <v>x</v>
      </c>
      <c r="H75">
        <f>INDEX(data_generated!B$1:B$60,MATCH($A75,data_generated!$A$1:$A$60,0))</f>
        <v>20</v>
      </c>
      <c r="I75">
        <f>INDEX(data_generated!C$1:C$60,MATCH($A75,data_generated!$A$1:$A$60,0))</f>
        <v>5</v>
      </c>
      <c r="J75">
        <f>INDEX(data_generated!D$1:D$60,MATCH($A75,data_generated!$A$1:$A$60,0))</f>
        <v>5</v>
      </c>
      <c r="K75" s="4" t="str">
        <f t="shared" si="9"/>
        <v/>
      </c>
      <c r="L75" s="5" t="e">
        <f>INDEX(algo_trained!B$1:B$75,MATCH($A75,algo_trained!$A$1:$A$75,0))</f>
        <v>#N/A</v>
      </c>
      <c r="M75" s="5" t="e">
        <f>INDEX(algo_trained!C$1:C$75,MATCH($A75,algo_trained!$A$1:$A$75,0))</f>
        <v>#N/A</v>
      </c>
      <c r="N75" s="4" t="str">
        <f t="shared" si="10"/>
        <v/>
      </c>
      <c r="O75">
        <f>COUNTIFS(tested!$A$1:$A$225,$A75)</f>
        <v>0</v>
      </c>
      <c r="P75" s="4" t="str">
        <f t="shared" si="11"/>
        <v/>
      </c>
      <c r="Q75">
        <f>SUMIFS(simulated!$C$1:$C$150,simulated!$A$1:$A$150,$A75)</f>
        <v>0</v>
      </c>
    </row>
    <row r="76" spans="1:17" x14ac:dyDescent="0.2">
      <c r="A76" t="str">
        <f t="shared" si="6"/>
        <v>decentralized_p100_r10</v>
      </c>
      <c r="B76" t="s">
        <v>5</v>
      </c>
      <c r="C76">
        <v>100</v>
      </c>
      <c r="D76" s="1">
        <v>10</v>
      </c>
      <c r="E76" s="4" t="str">
        <f t="shared" si="7"/>
        <v>x</v>
      </c>
      <c r="G76" s="4" t="str">
        <f t="shared" si="8"/>
        <v>x</v>
      </c>
      <c r="H76">
        <f>INDEX(data_generated!B$1:B$60,MATCH($A76,data_generated!$A$1:$A$60,0))</f>
        <v>20</v>
      </c>
      <c r="I76">
        <f>INDEX(data_generated!C$1:C$60,MATCH($A76,data_generated!$A$1:$A$60,0))</f>
        <v>5</v>
      </c>
      <c r="J76">
        <f>INDEX(data_generated!D$1:D$60,MATCH($A76,data_generated!$A$1:$A$60,0))</f>
        <v>5</v>
      </c>
      <c r="K76" s="4" t="str">
        <f t="shared" si="9"/>
        <v>x</v>
      </c>
      <c r="L76" s="5">
        <f>INDEX(algo_trained!B$1:B$75,MATCH($A76,algo_trained!$A$1:$A$75,0))</f>
        <v>300000</v>
      </c>
      <c r="M76" s="5">
        <f>INDEX(algo_trained!C$1:C$75,MATCH($A76,algo_trained!$A$1:$A$75,0))</f>
        <v>275000</v>
      </c>
      <c r="N76" s="4" t="str">
        <f t="shared" si="10"/>
        <v>x</v>
      </c>
      <c r="O76">
        <f>COUNTIFS(tested!$A$1:$A$225,$A76)</f>
        <v>3</v>
      </c>
      <c r="P76" s="4" t="str">
        <f t="shared" si="11"/>
        <v>x</v>
      </c>
      <c r="Q76">
        <f>SUMIFS(simulated!$C$1:$C$150,simulated!$A$1:$A$150,$A76)</f>
        <v>20</v>
      </c>
    </row>
  </sheetData>
  <autoFilter ref="A1:R76" xr:uid="{2043433C-DB91-D244-9E85-23D5641AA8C3}">
    <filterColumn colId="2">
      <filters>
        <filter val="1"/>
        <filter val="10"/>
        <filter val="100"/>
      </filters>
    </filterColumn>
    <filterColumn colId="3">
      <filters>
        <filter val="0.1"/>
        <filter val="1"/>
        <filter val="1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483E-6D83-7244-A2C8-EFC585AA1075}">
  <dimension ref="A1:G55"/>
  <sheetViews>
    <sheetView topLeftCell="A34" workbookViewId="0">
      <selection activeCell="A54" sqref="A54"/>
    </sheetView>
  </sheetViews>
  <sheetFormatPr baseColWidth="10" defaultRowHeight="16" x14ac:dyDescent="0.2"/>
  <cols>
    <col min="1" max="1" width="21.5" bestFit="1" customWidth="1"/>
    <col min="7" max="7" width="10.83203125" style="1"/>
  </cols>
  <sheetData>
    <row r="1" spans="1:7" x14ac:dyDescent="0.2">
      <c r="A1" t="s">
        <v>13</v>
      </c>
      <c r="B1">
        <v>20</v>
      </c>
      <c r="C1">
        <v>5</v>
      </c>
      <c r="D1">
        <v>5</v>
      </c>
      <c r="E1" t="s">
        <v>4</v>
      </c>
      <c r="F1">
        <v>100</v>
      </c>
      <c r="G1" s="1" t="s">
        <v>7</v>
      </c>
    </row>
    <row r="2" spans="1:7" x14ac:dyDescent="0.2">
      <c r="A2" t="s">
        <v>14</v>
      </c>
      <c r="B2">
        <v>20</v>
      </c>
      <c r="C2">
        <v>5</v>
      </c>
      <c r="D2">
        <v>5</v>
      </c>
      <c r="E2" t="s">
        <v>4</v>
      </c>
      <c r="F2">
        <v>100</v>
      </c>
      <c r="G2" s="1">
        <v>1</v>
      </c>
    </row>
    <row r="3" spans="1:7" x14ac:dyDescent="0.2">
      <c r="A3" t="s">
        <v>15</v>
      </c>
      <c r="B3">
        <v>20</v>
      </c>
      <c r="C3">
        <v>5</v>
      </c>
      <c r="D3">
        <v>5</v>
      </c>
      <c r="E3" t="s">
        <v>4</v>
      </c>
      <c r="F3">
        <v>100</v>
      </c>
      <c r="G3" s="1">
        <v>10</v>
      </c>
    </row>
    <row r="4" spans="1:7" x14ac:dyDescent="0.2">
      <c r="A4" t="s">
        <v>16</v>
      </c>
      <c r="B4">
        <v>20</v>
      </c>
      <c r="C4">
        <v>5</v>
      </c>
      <c r="D4">
        <v>5</v>
      </c>
      <c r="E4" t="s">
        <v>4</v>
      </c>
      <c r="F4">
        <v>10</v>
      </c>
      <c r="G4" s="1" t="s">
        <v>7</v>
      </c>
    </row>
    <row r="5" spans="1:7" x14ac:dyDescent="0.2">
      <c r="A5" t="s">
        <v>17</v>
      </c>
      <c r="B5">
        <v>20</v>
      </c>
      <c r="C5">
        <v>5</v>
      </c>
      <c r="D5">
        <v>5</v>
      </c>
      <c r="E5" t="s">
        <v>4</v>
      </c>
      <c r="F5">
        <v>10</v>
      </c>
      <c r="G5" s="1">
        <v>1</v>
      </c>
    </row>
    <row r="6" spans="1:7" x14ac:dyDescent="0.2">
      <c r="A6" t="s">
        <v>18</v>
      </c>
      <c r="B6">
        <v>20</v>
      </c>
      <c r="C6">
        <v>5</v>
      </c>
      <c r="D6">
        <v>5</v>
      </c>
      <c r="E6" t="s">
        <v>4</v>
      </c>
      <c r="F6">
        <v>10</v>
      </c>
      <c r="G6" s="1">
        <v>10</v>
      </c>
    </row>
    <row r="7" spans="1:7" x14ac:dyDescent="0.2">
      <c r="A7" t="s">
        <v>19</v>
      </c>
      <c r="B7">
        <v>20</v>
      </c>
      <c r="C7">
        <v>5</v>
      </c>
      <c r="D7">
        <v>5</v>
      </c>
      <c r="E7" t="s">
        <v>4</v>
      </c>
      <c r="F7">
        <v>1</v>
      </c>
      <c r="G7" s="1" t="s">
        <v>7</v>
      </c>
    </row>
    <row r="8" spans="1:7" x14ac:dyDescent="0.2">
      <c r="A8" t="s">
        <v>20</v>
      </c>
      <c r="B8">
        <v>20</v>
      </c>
      <c r="C8">
        <v>5</v>
      </c>
      <c r="D8">
        <v>5</v>
      </c>
      <c r="E8" t="s">
        <v>4</v>
      </c>
      <c r="F8">
        <v>1</v>
      </c>
      <c r="G8" s="1">
        <v>1</v>
      </c>
    </row>
    <row r="9" spans="1:7" x14ac:dyDescent="0.2">
      <c r="A9" t="s">
        <v>21</v>
      </c>
      <c r="B9">
        <v>20</v>
      </c>
      <c r="C9">
        <v>5</v>
      </c>
      <c r="D9">
        <v>5</v>
      </c>
      <c r="E9" t="s">
        <v>4</v>
      </c>
      <c r="F9">
        <v>1</v>
      </c>
      <c r="G9" s="1">
        <v>10</v>
      </c>
    </row>
    <row r="10" spans="1:7" x14ac:dyDescent="0.2">
      <c r="A10" t="s">
        <v>22</v>
      </c>
      <c r="B10">
        <v>20</v>
      </c>
      <c r="C10">
        <v>5</v>
      </c>
      <c r="D10">
        <v>5</v>
      </c>
      <c r="E10" t="s">
        <v>5</v>
      </c>
      <c r="F10">
        <v>100</v>
      </c>
      <c r="G10" s="1" t="s">
        <v>7</v>
      </c>
    </row>
    <row r="11" spans="1:7" x14ac:dyDescent="0.2">
      <c r="A11" t="s">
        <v>23</v>
      </c>
      <c r="B11">
        <v>20</v>
      </c>
      <c r="C11">
        <v>5</v>
      </c>
      <c r="D11">
        <v>5</v>
      </c>
      <c r="E11" t="s">
        <v>5</v>
      </c>
      <c r="F11">
        <v>100</v>
      </c>
      <c r="G11" s="1" t="s">
        <v>8</v>
      </c>
    </row>
    <row r="12" spans="1:7" x14ac:dyDescent="0.2">
      <c r="A12" t="s">
        <v>24</v>
      </c>
      <c r="B12">
        <v>20</v>
      </c>
      <c r="C12">
        <v>5</v>
      </c>
      <c r="D12">
        <v>5</v>
      </c>
      <c r="E12" t="s">
        <v>5</v>
      </c>
      <c r="F12">
        <v>100</v>
      </c>
      <c r="G12" s="1">
        <v>1</v>
      </c>
    </row>
    <row r="13" spans="1:7" x14ac:dyDescent="0.2">
      <c r="A13" t="s">
        <v>25</v>
      </c>
      <c r="B13">
        <v>20</v>
      </c>
      <c r="C13">
        <v>5</v>
      </c>
      <c r="D13">
        <v>5</v>
      </c>
      <c r="E13" t="s">
        <v>5</v>
      </c>
      <c r="F13">
        <v>100</v>
      </c>
      <c r="G13" s="1">
        <v>10</v>
      </c>
    </row>
    <row r="14" spans="1:7" x14ac:dyDescent="0.2">
      <c r="A14" t="s">
        <v>26</v>
      </c>
      <c r="B14">
        <v>20</v>
      </c>
      <c r="C14">
        <v>5</v>
      </c>
      <c r="D14">
        <v>5</v>
      </c>
      <c r="E14" t="s">
        <v>5</v>
      </c>
      <c r="F14">
        <v>100</v>
      </c>
      <c r="G14" s="1">
        <v>2</v>
      </c>
    </row>
    <row r="15" spans="1:7" x14ac:dyDescent="0.2">
      <c r="A15" t="s">
        <v>27</v>
      </c>
      <c r="B15">
        <v>20</v>
      </c>
      <c r="C15">
        <v>5</v>
      </c>
      <c r="D15">
        <v>5</v>
      </c>
      <c r="E15" t="s">
        <v>5</v>
      </c>
      <c r="F15">
        <v>10</v>
      </c>
      <c r="G15" s="1" t="s">
        <v>7</v>
      </c>
    </row>
    <row r="16" spans="1:7" x14ac:dyDescent="0.2">
      <c r="A16" t="s">
        <v>28</v>
      </c>
      <c r="B16">
        <v>20</v>
      </c>
      <c r="C16">
        <v>5</v>
      </c>
      <c r="D16">
        <v>5</v>
      </c>
      <c r="E16" t="s">
        <v>5</v>
      </c>
      <c r="F16">
        <v>10</v>
      </c>
      <c r="G16" s="1" t="s">
        <v>8</v>
      </c>
    </row>
    <row r="17" spans="1:7" x14ac:dyDescent="0.2">
      <c r="A17" t="s">
        <v>29</v>
      </c>
      <c r="B17">
        <v>20</v>
      </c>
      <c r="C17">
        <v>5</v>
      </c>
      <c r="D17">
        <v>5</v>
      </c>
      <c r="E17" t="s">
        <v>5</v>
      </c>
      <c r="F17">
        <v>10</v>
      </c>
      <c r="G17" s="1">
        <v>1</v>
      </c>
    </row>
    <row r="18" spans="1:7" x14ac:dyDescent="0.2">
      <c r="A18" t="s">
        <v>30</v>
      </c>
      <c r="B18">
        <v>20</v>
      </c>
      <c r="C18">
        <v>5</v>
      </c>
      <c r="D18">
        <v>5</v>
      </c>
      <c r="E18" t="s">
        <v>5</v>
      </c>
      <c r="F18">
        <v>10</v>
      </c>
      <c r="G18" s="1">
        <v>10</v>
      </c>
    </row>
    <row r="19" spans="1:7" x14ac:dyDescent="0.2">
      <c r="A19" t="s">
        <v>31</v>
      </c>
      <c r="B19">
        <v>20</v>
      </c>
      <c r="C19">
        <v>5</v>
      </c>
      <c r="D19">
        <v>5</v>
      </c>
      <c r="E19" t="s">
        <v>5</v>
      </c>
      <c r="F19">
        <v>10</v>
      </c>
      <c r="G19" s="1">
        <v>2</v>
      </c>
    </row>
    <row r="20" spans="1:7" x14ac:dyDescent="0.2">
      <c r="A20" t="s">
        <v>32</v>
      </c>
      <c r="B20">
        <v>20</v>
      </c>
      <c r="C20">
        <v>5</v>
      </c>
      <c r="D20">
        <v>5</v>
      </c>
      <c r="E20" t="s">
        <v>5</v>
      </c>
      <c r="F20">
        <v>1</v>
      </c>
      <c r="G20" s="1" t="s">
        <v>7</v>
      </c>
    </row>
    <row r="21" spans="1:7" x14ac:dyDescent="0.2">
      <c r="A21" t="s">
        <v>33</v>
      </c>
      <c r="B21">
        <v>20</v>
      </c>
      <c r="C21">
        <v>5</v>
      </c>
      <c r="D21">
        <v>5</v>
      </c>
      <c r="E21" t="s">
        <v>5</v>
      </c>
      <c r="F21">
        <v>1</v>
      </c>
      <c r="G21" s="1" t="s">
        <v>8</v>
      </c>
    </row>
    <row r="22" spans="1:7" x14ac:dyDescent="0.2">
      <c r="A22" t="s">
        <v>34</v>
      </c>
      <c r="B22">
        <v>20</v>
      </c>
      <c r="C22">
        <v>5</v>
      </c>
      <c r="D22">
        <v>5</v>
      </c>
      <c r="E22" t="s">
        <v>5</v>
      </c>
      <c r="F22">
        <v>1</v>
      </c>
      <c r="G22" s="1">
        <v>1</v>
      </c>
    </row>
    <row r="23" spans="1:7" x14ac:dyDescent="0.2">
      <c r="A23" t="s">
        <v>35</v>
      </c>
      <c r="B23">
        <v>20</v>
      </c>
      <c r="C23">
        <v>5</v>
      </c>
      <c r="D23">
        <v>5</v>
      </c>
      <c r="E23" t="s">
        <v>5</v>
      </c>
      <c r="F23">
        <v>1</v>
      </c>
      <c r="G23" s="1">
        <v>10</v>
      </c>
    </row>
    <row r="24" spans="1:7" x14ac:dyDescent="0.2">
      <c r="A24" t="s">
        <v>36</v>
      </c>
      <c r="B24">
        <v>20</v>
      </c>
      <c r="C24">
        <v>5</v>
      </c>
      <c r="D24">
        <v>5</v>
      </c>
      <c r="E24" t="s">
        <v>5</v>
      </c>
      <c r="F24">
        <v>1</v>
      </c>
      <c r="G24" s="1">
        <v>2</v>
      </c>
    </row>
    <row r="25" spans="1:7" x14ac:dyDescent="0.2">
      <c r="A25" t="s">
        <v>37</v>
      </c>
      <c r="B25">
        <v>20</v>
      </c>
      <c r="C25">
        <v>5</v>
      </c>
      <c r="D25">
        <v>5</v>
      </c>
      <c r="E25" t="s">
        <v>5</v>
      </c>
      <c r="F25">
        <v>50</v>
      </c>
      <c r="G25" s="1" t="s">
        <v>7</v>
      </c>
    </row>
    <row r="26" spans="1:7" x14ac:dyDescent="0.2">
      <c r="A26" t="s">
        <v>38</v>
      </c>
      <c r="B26">
        <v>20</v>
      </c>
      <c r="C26">
        <v>5</v>
      </c>
      <c r="D26">
        <v>5</v>
      </c>
      <c r="E26" t="s">
        <v>5</v>
      </c>
      <c r="F26">
        <v>50</v>
      </c>
      <c r="G26" s="1" t="s">
        <v>8</v>
      </c>
    </row>
    <row r="27" spans="1:7" x14ac:dyDescent="0.2">
      <c r="A27" t="s">
        <v>39</v>
      </c>
      <c r="B27">
        <v>35</v>
      </c>
      <c r="C27">
        <v>5</v>
      </c>
      <c r="D27">
        <v>5</v>
      </c>
      <c r="E27" t="s">
        <v>5</v>
      </c>
      <c r="F27">
        <v>50</v>
      </c>
      <c r="G27" s="1">
        <v>1</v>
      </c>
    </row>
    <row r="28" spans="1:7" x14ac:dyDescent="0.2">
      <c r="A28" t="s">
        <v>40</v>
      </c>
      <c r="B28">
        <v>20</v>
      </c>
      <c r="C28">
        <v>5</v>
      </c>
      <c r="D28">
        <v>5</v>
      </c>
      <c r="E28" t="s">
        <v>5</v>
      </c>
      <c r="F28">
        <v>50</v>
      </c>
      <c r="G28" s="1">
        <v>10</v>
      </c>
    </row>
    <row r="29" spans="1:7" x14ac:dyDescent="0.2">
      <c r="A29" t="s">
        <v>41</v>
      </c>
      <c r="B29">
        <v>20</v>
      </c>
      <c r="C29">
        <v>5</v>
      </c>
      <c r="D29">
        <v>5</v>
      </c>
      <c r="E29" t="s">
        <v>5</v>
      </c>
      <c r="F29">
        <v>50</v>
      </c>
      <c r="G29" s="1">
        <v>2</v>
      </c>
    </row>
    <row r="30" spans="1:7" x14ac:dyDescent="0.2">
      <c r="A30" t="s">
        <v>42</v>
      </c>
      <c r="B30">
        <v>20</v>
      </c>
      <c r="C30">
        <v>5</v>
      </c>
      <c r="D30">
        <v>5</v>
      </c>
      <c r="E30" t="s">
        <v>5</v>
      </c>
      <c r="F30">
        <v>5</v>
      </c>
      <c r="G30" s="1" t="s">
        <v>7</v>
      </c>
    </row>
    <row r="31" spans="1:7" x14ac:dyDescent="0.2">
      <c r="A31" t="s">
        <v>43</v>
      </c>
      <c r="B31">
        <v>20</v>
      </c>
      <c r="C31">
        <v>5</v>
      </c>
      <c r="D31">
        <v>5</v>
      </c>
      <c r="E31" t="s">
        <v>5</v>
      </c>
      <c r="F31">
        <v>5</v>
      </c>
      <c r="G31" s="1" t="s">
        <v>8</v>
      </c>
    </row>
    <row r="32" spans="1:7" x14ac:dyDescent="0.2">
      <c r="A32" t="s">
        <v>44</v>
      </c>
      <c r="B32">
        <v>20</v>
      </c>
      <c r="C32">
        <v>5</v>
      </c>
      <c r="D32">
        <v>5</v>
      </c>
      <c r="E32" t="s">
        <v>5</v>
      </c>
      <c r="F32">
        <v>5</v>
      </c>
      <c r="G32" s="1">
        <v>1</v>
      </c>
    </row>
    <row r="33" spans="1:7" x14ac:dyDescent="0.2">
      <c r="A33" t="s">
        <v>45</v>
      </c>
      <c r="B33">
        <v>20</v>
      </c>
      <c r="C33">
        <v>5</v>
      </c>
      <c r="D33">
        <v>5</v>
      </c>
      <c r="E33" t="s">
        <v>5</v>
      </c>
      <c r="F33">
        <v>5</v>
      </c>
      <c r="G33" s="1">
        <v>10</v>
      </c>
    </row>
    <row r="34" spans="1:7" x14ac:dyDescent="0.2">
      <c r="A34" t="s">
        <v>46</v>
      </c>
      <c r="B34">
        <v>20</v>
      </c>
      <c r="C34">
        <v>5</v>
      </c>
      <c r="D34">
        <v>5</v>
      </c>
      <c r="E34" t="s">
        <v>5</v>
      </c>
      <c r="F34">
        <v>5</v>
      </c>
      <c r="G34" s="1">
        <v>2</v>
      </c>
    </row>
    <row r="35" spans="1:7" x14ac:dyDescent="0.2">
      <c r="A35" t="s">
        <v>47</v>
      </c>
      <c r="B35">
        <v>31</v>
      </c>
      <c r="C35">
        <v>5</v>
      </c>
      <c r="D35">
        <v>5</v>
      </c>
      <c r="E35" t="s">
        <v>6</v>
      </c>
      <c r="F35">
        <v>100</v>
      </c>
      <c r="G35" s="1" t="s">
        <v>7</v>
      </c>
    </row>
    <row r="36" spans="1:7" x14ac:dyDescent="0.2">
      <c r="A36" t="s">
        <v>48</v>
      </c>
      <c r="B36">
        <v>20</v>
      </c>
      <c r="C36">
        <v>5</v>
      </c>
      <c r="D36">
        <v>5</v>
      </c>
      <c r="E36" t="s">
        <v>6</v>
      </c>
      <c r="F36">
        <v>100</v>
      </c>
      <c r="G36" s="1" t="s">
        <v>8</v>
      </c>
    </row>
    <row r="37" spans="1:7" x14ac:dyDescent="0.2">
      <c r="A37" t="s">
        <v>49</v>
      </c>
      <c r="B37">
        <v>20</v>
      </c>
      <c r="C37">
        <v>5</v>
      </c>
      <c r="D37">
        <v>5</v>
      </c>
      <c r="E37" t="s">
        <v>6</v>
      </c>
      <c r="F37">
        <v>100</v>
      </c>
      <c r="G37" s="1">
        <v>1</v>
      </c>
    </row>
    <row r="38" spans="1:7" x14ac:dyDescent="0.2">
      <c r="A38" t="s">
        <v>50</v>
      </c>
      <c r="B38">
        <v>20</v>
      </c>
      <c r="C38">
        <v>5</v>
      </c>
      <c r="D38">
        <v>5</v>
      </c>
      <c r="E38" t="s">
        <v>6</v>
      </c>
      <c r="F38">
        <v>100</v>
      </c>
      <c r="G38" s="1">
        <v>10</v>
      </c>
    </row>
    <row r="39" spans="1:7" x14ac:dyDescent="0.2">
      <c r="A39" t="s">
        <v>51</v>
      </c>
      <c r="B39">
        <v>10</v>
      </c>
      <c r="C39">
        <v>5</v>
      </c>
      <c r="D39">
        <v>5</v>
      </c>
      <c r="E39" t="s">
        <v>6</v>
      </c>
      <c r="F39">
        <v>100</v>
      </c>
      <c r="G39" s="1">
        <v>2</v>
      </c>
    </row>
    <row r="40" spans="1:7" x14ac:dyDescent="0.2">
      <c r="A40" t="s">
        <v>52</v>
      </c>
      <c r="B40">
        <v>20</v>
      </c>
      <c r="C40">
        <v>5</v>
      </c>
      <c r="D40">
        <v>5</v>
      </c>
      <c r="E40" t="s">
        <v>6</v>
      </c>
      <c r="F40">
        <v>10</v>
      </c>
      <c r="G40" s="1" t="s">
        <v>7</v>
      </c>
    </row>
    <row r="41" spans="1:7" x14ac:dyDescent="0.2">
      <c r="A41" t="s">
        <v>53</v>
      </c>
      <c r="B41">
        <v>10</v>
      </c>
      <c r="C41">
        <v>5</v>
      </c>
      <c r="D41">
        <v>0</v>
      </c>
      <c r="E41" t="s">
        <v>6</v>
      </c>
      <c r="F41">
        <v>10</v>
      </c>
      <c r="G41" s="1" t="s">
        <v>8</v>
      </c>
    </row>
    <row r="42" spans="1:7" x14ac:dyDescent="0.2">
      <c r="A42" t="s">
        <v>54</v>
      </c>
      <c r="B42">
        <v>22</v>
      </c>
      <c r="C42">
        <v>5</v>
      </c>
      <c r="D42">
        <v>5</v>
      </c>
      <c r="E42" t="s">
        <v>6</v>
      </c>
      <c r="F42">
        <v>10</v>
      </c>
      <c r="G42" s="1">
        <v>1</v>
      </c>
    </row>
    <row r="43" spans="1:7" x14ac:dyDescent="0.2">
      <c r="A43" t="s">
        <v>55</v>
      </c>
      <c r="B43">
        <v>20</v>
      </c>
      <c r="C43">
        <v>5</v>
      </c>
      <c r="D43">
        <v>5</v>
      </c>
      <c r="E43" t="s">
        <v>6</v>
      </c>
      <c r="F43">
        <v>10</v>
      </c>
      <c r="G43" s="1">
        <v>10</v>
      </c>
    </row>
    <row r="44" spans="1:7" x14ac:dyDescent="0.2">
      <c r="A44" t="s">
        <v>56</v>
      </c>
      <c r="B44">
        <v>10</v>
      </c>
      <c r="C44">
        <v>5</v>
      </c>
      <c r="D44">
        <v>5</v>
      </c>
      <c r="E44" t="s">
        <v>6</v>
      </c>
      <c r="F44">
        <v>10</v>
      </c>
      <c r="G44" s="1">
        <v>2</v>
      </c>
    </row>
    <row r="45" spans="1:7" x14ac:dyDescent="0.2">
      <c r="A45" t="s">
        <v>57</v>
      </c>
      <c r="B45">
        <v>20</v>
      </c>
      <c r="C45">
        <v>5</v>
      </c>
      <c r="D45">
        <v>5</v>
      </c>
      <c r="E45" t="s">
        <v>6</v>
      </c>
      <c r="F45">
        <v>1</v>
      </c>
      <c r="G45" s="1" t="s">
        <v>7</v>
      </c>
    </row>
    <row r="46" spans="1:7" x14ac:dyDescent="0.2">
      <c r="A46" t="s">
        <v>58</v>
      </c>
      <c r="B46">
        <v>10</v>
      </c>
      <c r="C46">
        <v>5</v>
      </c>
      <c r="D46">
        <v>5</v>
      </c>
      <c r="E46" t="s">
        <v>6</v>
      </c>
      <c r="F46">
        <v>1</v>
      </c>
      <c r="G46" s="1" t="s">
        <v>8</v>
      </c>
    </row>
    <row r="47" spans="1:7" x14ac:dyDescent="0.2">
      <c r="A47" t="s">
        <v>59</v>
      </c>
      <c r="B47">
        <v>30</v>
      </c>
      <c r="C47">
        <v>5</v>
      </c>
      <c r="D47">
        <v>5</v>
      </c>
      <c r="E47" t="s">
        <v>6</v>
      </c>
      <c r="F47">
        <v>1</v>
      </c>
      <c r="G47" s="1">
        <v>1</v>
      </c>
    </row>
    <row r="48" spans="1:7" x14ac:dyDescent="0.2">
      <c r="A48" t="s">
        <v>60</v>
      </c>
      <c r="B48">
        <v>20</v>
      </c>
      <c r="C48">
        <v>5</v>
      </c>
      <c r="D48">
        <v>5</v>
      </c>
      <c r="E48" t="s">
        <v>6</v>
      </c>
      <c r="F48">
        <v>1</v>
      </c>
      <c r="G48" s="1">
        <v>10</v>
      </c>
    </row>
    <row r="49" spans="1:7" x14ac:dyDescent="0.2">
      <c r="A49" t="s">
        <v>61</v>
      </c>
      <c r="B49">
        <v>10</v>
      </c>
      <c r="C49">
        <v>5</v>
      </c>
      <c r="D49">
        <v>5</v>
      </c>
      <c r="E49" t="s">
        <v>6</v>
      </c>
      <c r="F49">
        <v>1</v>
      </c>
      <c r="G49" s="1">
        <v>2</v>
      </c>
    </row>
    <row r="50" spans="1:7" x14ac:dyDescent="0.2">
      <c r="A50" t="s">
        <v>62</v>
      </c>
      <c r="B50">
        <v>20</v>
      </c>
      <c r="C50">
        <v>5</v>
      </c>
      <c r="D50">
        <v>5</v>
      </c>
      <c r="E50" t="s">
        <v>6</v>
      </c>
      <c r="F50">
        <v>50</v>
      </c>
      <c r="G50" s="1">
        <v>1</v>
      </c>
    </row>
    <row r="51" spans="1:7" x14ac:dyDescent="0.2">
      <c r="A51" t="s">
        <v>63</v>
      </c>
      <c r="B51">
        <v>10</v>
      </c>
      <c r="C51">
        <v>5</v>
      </c>
      <c r="D51">
        <v>5</v>
      </c>
      <c r="E51" t="s">
        <v>6</v>
      </c>
      <c r="F51">
        <v>50</v>
      </c>
      <c r="G51" s="1">
        <v>2</v>
      </c>
    </row>
    <row r="52" spans="1:7" x14ac:dyDescent="0.2">
      <c r="A52" t="s">
        <v>64</v>
      </c>
      <c r="B52">
        <v>16</v>
      </c>
      <c r="C52">
        <v>0</v>
      </c>
      <c r="D52">
        <v>0</v>
      </c>
      <c r="E52" t="s">
        <v>6</v>
      </c>
      <c r="F52">
        <v>5</v>
      </c>
      <c r="G52" s="1" t="s">
        <v>7</v>
      </c>
    </row>
    <row r="53" spans="1:7" x14ac:dyDescent="0.2">
      <c r="A53" t="s">
        <v>65</v>
      </c>
      <c r="B53">
        <v>10</v>
      </c>
      <c r="C53">
        <v>5</v>
      </c>
      <c r="D53">
        <v>5</v>
      </c>
      <c r="E53" t="s">
        <v>6</v>
      </c>
      <c r="F53">
        <v>5</v>
      </c>
      <c r="G53" s="1" t="s">
        <v>8</v>
      </c>
    </row>
    <row r="54" spans="1:7" x14ac:dyDescent="0.2">
      <c r="A54" t="s">
        <v>66</v>
      </c>
      <c r="B54">
        <v>20</v>
      </c>
      <c r="C54">
        <v>5</v>
      </c>
      <c r="D54">
        <v>5</v>
      </c>
      <c r="E54" t="s">
        <v>6</v>
      </c>
      <c r="F54">
        <v>5</v>
      </c>
      <c r="G54" s="1">
        <v>1</v>
      </c>
    </row>
    <row r="55" spans="1:7" x14ac:dyDescent="0.2">
      <c r="A55" t="s">
        <v>67</v>
      </c>
      <c r="B55">
        <v>10</v>
      </c>
      <c r="C55">
        <v>5</v>
      </c>
      <c r="D55">
        <v>5</v>
      </c>
      <c r="E55" t="s">
        <v>6</v>
      </c>
      <c r="F55">
        <v>5</v>
      </c>
      <c r="G55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F60B8-9A51-434B-A292-BDD9CA6CAFDF}">
  <dimension ref="A1:C32"/>
  <sheetViews>
    <sheetView workbookViewId="0">
      <selection sqref="A1:C33"/>
    </sheetView>
  </sheetViews>
  <sheetFormatPr baseColWidth="10" defaultRowHeight="16" x14ac:dyDescent="0.2"/>
  <sheetData>
    <row r="1" spans="1:3" x14ac:dyDescent="0.2">
      <c r="A1" t="s">
        <v>47</v>
      </c>
      <c r="B1">
        <v>300000</v>
      </c>
      <c r="C1">
        <v>300000</v>
      </c>
    </row>
    <row r="2" spans="1:3" x14ac:dyDescent="0.2">
      <c r="A2" t="s">
        <v>17</v>
      </c>
      <c r="B2">
        <v>300000</v>
      </c>
      <c r="C2">
        <v>45000</v>
      </c>
    </row>
    <row r="3" spans="1:3" x14ac:dyDescent="0.2">
      <c r="A3" t="s">
        <v>15</v>
      </c>
      <c r="B3">
        <v>300000</v>
      </c>
      <c r="C3">
        <v>235000</v>
      </c>
    </row>
    <row r="4" spans="1:3" x14ac:dyDescent="0.2">
      <c r="A4" t="s">
        <v>36</v>
      </c>
      <c r="B4">
        <v>100000</v>
      </c>
      <c r="C4">
        <v>30000</v>
      </c>
    </row>
    <row r="5" spans="1:3" x14ac:dyDescent="0.2">
      <c r="A5" t="s">
        <v>46</v>
      </c>
      <c r="B5">
        <v>100000</v>
      </c>
      <c r="C5">
        <v>70000</v>
      </c>
    </row>
    <row r="6" spans="1:3" x14ac:dyDescent="0.2">
      <c r="A6" t="s">
        <v>57</v>
      </c>
      <c r="B6">
        <v>300000</v>
      </c>
      <c r="C6">
        <v>190000</v>
      </c>
    </row>
    <row r="7" spans="1:3" x14ac:dyDescent="0.2">
      <c r="A7" t="s">
        <v>21</v>
      </c>
      <c r="B7">
        <v>300000</v>
      </c>
      <c r="C7">
        <v>80000</v>
      </c>
    </row>
    <row r="8" spans="1:3" x14ac:dyDescent="0.2">
      <c r="A8" t="s">
        <v>26</v>
      </c>
      <c r="B8">
        <v>100000</v>
      </c>
      <c r="C8">
        <v>90000</v>
      </c>
    </row>
    <row r="9" spans="1:3" x14ac:dyDescent="0.2">
      <c r="A9" t="s">
        <v>55</v>
      </c>
      <c r="B9">
        <v>300000</v>
      </c>
      <c r="C9">
        <v>165000</v>
      </c>
    </row>
    <row r="10" spans="1:3" x14ac:dyDescent="0.2">
      <c r="A10" t="s">
        <v>41</v>
      </c>
      <c r="B10">
        <v>100000</v>
      </c>
      <c r="C10">
        <v>100000</v>
      </c>
    </row>
    <row r="11" spans="1:3" x14ac:dyDescent="0.2">
      <c r="A11" t="s">
        <v>49</v>
      </c>
      <c r="B11">
        <v>300000</v>
      </c>
      <c r="C11">
        <v>190000</v>
      </c>
    </row>
    <row r="12" spans="1:3" x14ac:dyDescent="0.2">
      <c r="A12" t="s">
        <v>16</v>
      </c>
      <c r="B12">
        <v>300000</v>
      </c>
      <c r="C12">
        <v>35000</v>
      </c>
    </row>
    <row r="13" spans="1:3" x14ac:dyDescent="0.2">
      <c r="A13" t="s">
        <v>31</v>
      </c>
      <c r="B13">
        <v>100000</v>
      </c>
      <c r="C13">
        <v>90000</v>
      </c>
    </row>
    <row r="14" spans="1:3" x14ac:dyDescent="0.2">
      <c r="A14" t="s">
        <v>52</v>
      </c>
      <c r="B14">
        <v>300000</v>
      </c>
      <c r="C14">
        <v>190000</v>
      </c>
    </row>
    <row r="15" spans="1:3" x14ac:dyDescent="0.2">
      <c r="A15" t="s">
        <v>34</v>
      </c>
      <c r="B15">
        <v>300000</v>
      </c>
      <c r="C15">
        <v>115000</v>
      </c>
    </row>
    <row r="16" spans="1:3" x14ac:dyDescent="0.2">
      <c r="A16" t="s">
        <v>27</v>
      </c>
      <c r="B16">
        <v>300000</v>
      </c>
      <c r="C16">
        <v>150000</v>
      </c>
    </row>
    <row r="17" spans="1:3" x14ac:dyDescent="0.2">
      <c r="A17" t="s">
        <v>32</v>
      </c>
      <c r="B17">
        <v>300000</v>
      </c>
      <c r="C17">
        <v>195000</v>
      </c>
    </row>
    <row r="18" spans="1:3" x14ac:dyDescent="0.2">
      <c r="A18" t="s">
        <v>19</v>
      </c>
      <c r="B18">
        <v>300000</v>
      </c>
      <c r="C18">
        <v>205000</v>
      </c>
    </row>
    <row r="19" spans="1:3" x14ac:dyDescent="0.2">
      <c r="A19" t="s">
        <v>13</v>
      </c>
      <c r="B19">
        <v>300000</v>
      </c>
      <c r="C19">
        <v>45000</v>
      </c>
    </row>
    <row r="20" spans="1:3" x14ac:dyDescent="0.2">
      <c r="A20" t="s">
        <v>60</v>
      </c>
      <c r="B20">
        <v>300000</v>
      </c>
      <c r="C20">
        <v>165000</v>
      </c>
    </row>
    <row r="21" spans="1:3" x14ac:dyDescent="0.2">
      <c r="A21" t="s">
        <v>59</v>
      </c>
      <c r="B21">
        <v>300000</v>
      </c>
      <c r="C21">
        <v>205000</v>
      </c>
    </row>
    <row r="22" spans="1:3" x14ac:dyDescent="0.2">
      <c r="A22" t="s">
        <v>54</v>
      </c>
      <c r="B22">
        <v>300000</v>
      </c>
      <c r="C22">
        <v>185000</v>
      </c>
    </row>
    <row r="23" spans="1:3" x14ac:dyDescent="0.2">
      <c r="A23" t="s">
        <v>24</v>
      </c>
      <c r="B23">
        <v>300000</v>
      </c>
      <c r="C23">
        <v>115000</v>
      </c>
    </row>
    <row r="24" spans="1:3" x14ac:dyDescent="0.2">
      <c r="A24" t="s">
        <v>14</v>
      </c>
      <c r="B24">
        <v>300000</v>
      </c>
      <c r="C24">
        <v>260000</v>
      </c>
    </row>
    <row r="25" spans="1:3" x14ac:dyDescent="0.2">
      <c r="A25" t="s">
        <v>35</v>
      </c>
      <c r="B25">
        <v>300000</v>
      </c>
      <c r="C25">
        <v>95000</v>
      </c>
    </row>
    <row r="26" spans="1:3" x14ac:dyDescent="0.2">
      <c r="A26" t="s">
        <v>50</v>
      </c>
      <c r="B26">
        <v>300000</v>
      </c>
      <c r="C26">
        <v>70000</v>
      </c>
    </row>
    <row r="27" spans="1:3" x14ac:dyDescent="0.2">
      <c r="A27" t="s">
        <v>25</v>
      </c>
      <c r="B27">
        <v>300000</v>
      </c>
      <c r="C27">
        <v>275000</v>
      </c>
    </row>
    <row r="28" spans="1:3" x14ac:dyDescent="0.2">
      <c r="A28" t="s">
        <v>30</v>
      </c>
      <c r="B28">
        <v>300000</v>
      </c>
      <c r="C28">
        <v>130000</v>
      </c>
    </row>
    <row r="29" spans="1:3" x14ac:dyDescent="0.2">
      <c r="A29" t="s">
        <v>20</v>
      </c>
      <c r="B29">
        <v>300000</v>
      </c>
      <c r="C29">
        <v>5000</v>
      </c>
    </row>
    <row r="30" spans="1:3" x14ac:dyDescent="0.2">
      <c r="A30" t="s">
        <v>18</v>
      </c>
      <c r="B30">
        <v>300000</v>
      </c>
      <c r="C30">
        <v>70000</v>
      </c>
    </row>
    <row r="31" spans="1:3" x14ac:dyDescent="0.2">
      <c r="A31" t="s">
        <v>29</v>
      </c>
      <c r="B31">
        <v>300000</v>
      </c>
      <c r="C31">
        <v>240000</v>
      </c>
    </row>
    <row r="32" spans="1:3" x14ac:dyDescent="0.2">
      <c r="A32" t="s">
        <v>22</v>
      </c>
      <c r="B32">
        <v>300000</v>
      </c>
      <c r="C32">
        <v>275000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5F43-D081-5844-83F7-DB69DC083A48}">
  <dimension ref="A1:B81"/>
  <sheetViews>
    <sheetView workbookViewId="0">
      <selection activeCell="D28" sqref="D28"/>
    </sheetView>
  </sheetViews>
  <sheetFormatPr baseColWidth="10" defaultRowHeight="16" x14ac:dyDescent="0.2"/>
  <sheetData>
    <row r="1" spans="1:2" x14ac:dyDescent="0.2">
      <c r="A1" t="s">
        <v>32</v>
      </c>
      <c r="B1" t="s">
        <v>74</v>
      </c>
    </row>
    <row r="2" spans="1:2" x14ac:dyDescent="0.2">
      <c r="A2" t="s">
        <v>32</v>
      </c>
      <c r="B2" t="s">
        <v>75</v>
      </c>
    </row>
    <row r="3" spans="1:2" x14ac:dyDescent="0.2">
      <c r="A3" t="s">
        <v>32</v>
      </c>
      <c r="B3" t="s">
        <v>77</v>
      </c>
    </row>
    <row r="4" spans="1:2" x14ac:dyDescent="0.2">
      <c r="A4" t="s">
        <v>27</v>
      </c>
      <c r="B4" t="s">
        <v>74</v>
      </c>
    </row>
    <row r="5" spans="1:2" x14ac:dyDescent="0.2">
      <c r="A5" t="s">
        <v>27</v>
      </c>
      <c r="B5" t="s">
        <v>75</v>
      </c>
    </row>
    <row r="6" spans="1:2" x14ac:dyDescent="0.2">
      <c r="A6" t="s">
        <v>27</v>
      </c>
      <c r="B6" t="s">
        <v>77</v>
      </c>
    </row>
    <row r="7" spans="1:2" x14ac:dyDescent="0.2">
      <c r="A7" t="s">
        <v>22</v>
      </c>
      <c r="B7" t="s">
        <v>74</v>
      </c>
    </row>
    <row r="8" spans="1:2" x14ac:dyDescent="0.2">
      <c r="A8" t="s">
        <v>22</v>
      </c>
      <c r="B8" t="s">
        <v>75</v>
      </c>
    </row>
    <row r="9" spans="1:2" x14ac:dyDescent="0.2">
      <c r="A9" t="s">
        <v>22</v>
      </c>
      <c r="B9" t="s">
        <v>77</v>
      </c>
    </row>
    <row r="10" spans="1:2" x14ac:dyDescent="0.2">
      <c r="A10" t="s">
        <v>34</v>
      </c>
      <c r="B10" t="s">
        <v>74</v>
      </c>
    </row>
    <row r="11" spans="1:2" x14ac:dyDescent="0.2">
      <c r="A11" t="s">
        <v>34</v>
      </c>
      <c r="B11" t="s">
        <v>75</v>
      </c>
    </row>
    <row r="12" spans="1:2" x14ac:dyDescent="0.2">
      <c r="A12" t="s">
        <v>34</v>
      </c>
      <c r="B12" t="s">
        <v>77</v>
      </c>
    </row>
    <row r="13" spans="1:2" x14ac:dyDescent="0.2">
      <c r="A13" t="s">
        <v>29</v>
      </c>
      <c r="B13" t="s">
        <v>74</v>
      </c>
    </row>
    <row r="14" spans="1:2" x14ac:dyDescent="0.2">
      <c r="A14" t="s">
        <v>29</v>
      </c>
      <c r="B14" t="s">
        <v>75</v>
      </c>
    </row>
    <row r="15" spans="1:2" x14ac:dyDescent="0.2">
      <c r="A15" t="s">
        <v>29</v>
      </c>
      <c r="B15" t="s">
        <v>77</v>
      </c>
    </row>
    <row r="16" spans="1:2" x14ac:dyDescent="0.2">
      <c r="A16" t="s">
        <v>24</v>
      </c>
      <c r="B16" t="s">
        <v>74</v>
      </c>
    </row>
    <row r="17" spans="1:2" x14ac:dyDescent="0.2">
      <c r="A17" t="s">
        <v>24</v>
      </c>
      <c r="B17" t="s">
        <v>75</v>
      </c>
    </row>
    <row r="18" spans="1:2" x14ac:dyDescent="0.2">
      <c r="A18" t="s">
        <v>24</v>
      </c>
      <c r="B18" t="s">
        <v>77</v>
      </c>
    </row>
    <row r="19" spans="1:2" x14ac:dyDescent="0.2">
      <c r="A19" t="s">
        <v>35</v>
      </c>
      <c r="B19" t="s">
        <v>74</v>
      </c>
    </row>
    <row r="20" spans="1:2" x14ac:dyDescent="0.2">
      <c r="A20" t="s">
        <v>35</v>
      </c>
      <c r="B20" t="s">
        <v>75</v>
      </c>
    </row>
    <row r="21" spans="1:2" x14ac:dyDescent="0.2">
      <c r="A21" t="s">
        <v>35</v>
      </c>
      <c r="B21" t="s">
        <v>77</v>
      </c>
    </row>
    <row r="22" spans="1:2" x14ac:dyDescent="0.2">
      <c r="A22" t="s">
        <v>30</v>
      </c>
      <c r="B22" t="s">
        <v>74</v>
      </c>
    </row>
    <row r="23" spans="1:2" x14ac:dyDescent="0.2">
      <c r="A23" t="s">
        <v>30</v>
      </c>
      <c r="B23" t="s">
        <v>75</v>
      </c>
    </row>
    <row r="24" spans="1:2" x14ac:dyDescent="0.2">
      <c r="A24" t="s">
        <v>30</v>
      </c>
      <c r="B24" t="s">
        <v>77</v>
      </c>
    </row>
    <row r="25" spans="1:2" x14ac:dyDescent="0.2">
      <c r="A25" t="s">
        <v>25</v>
      </c>
      <c r="B25" t="s">
        <v>74</v>
      </c>
    </row>
    <row r="26" spans="1:2" x14ac:dyDescent="0.2">
      <c r="A26" t="s">
        <v>25</v>
      </c>
      <c r="B26" t="s">
        <v>75</v>
      </c>
    </row>
    <row r="27" spans="1:2" x14ac:dyDescent="0.2">
      <c r="A27" t="s">
        <v>25</v>
      </c>
      <c r="B27" t="s">
        <v>77</v>
      </c>
    </row>
    <row r="28" spans="1:2" x14ac:dyDescent="0.2">
      <c r="A28" t="s">
        <v>57</v>
      </c>
      <c r="B28" t="s">
        <v>74</v>
      </c>
    </row>
    <row r="29" spans="1:2" x14ac:dyDescent="0.2">
      <c r="A29" t="s">
        <v>57</v>
      </c>
      <c r="B29" t="s">
        <v>75</v>
      </c>
    </row>
    <row r="30" spans="1:2" x14ac:dyDescent="0.2">
      <c r="A30" t="s">
        <v>57</v>
      </c>
      <c r="B30" t="s">
        <v>77</v>
      </c>
    </row>
    <row r="31" spans="1:2" x14ac:dyDescent="0.2">
      <c r="A31" t="s">
        <v>52</v>
      </c>
      <c r="B31" t="s">
        <v>74</v>
      </c>
    </row>
    <row r="32" spans="1:2" x14ac:dyDescent="0.2">
      <c r="A32" t="s">
        <v>52</v>
      </c>
      <c r="B32" t="s">
        <v>75</v>
      </c>
    </row>
    <row r="33" spans="1:2" x14ac:dyDescent="0.2">
      <c r="A33" t="s">
        <v>52</v>
      </c>
      <c r="B33" t="s">
        <v>77</v>
      </c>
    </row>
    <row r="34" spans="1:2" x14ac:dyDescent="0.2">
      <c r="A34" t="s">
        <v>47</v>
      </c>
      <c r="B34" t="s">
        <v>74</v>
      </c>
    </row>
    <row r="35" spans="1:2" x14ac:dyDescent="0.2">
      <c r="A35" t="s">
        <v>47</v>
      </c>
      <c r="B35" t="s">
        <v>75</v>
      </c>
    </row>
    <row r="36" spans="1:2" x14ac:dyDescent="0.2">
      <c r="A36" t="s">
        <v>47</v>
      </c>
      <c r="B36" t="s">
        <v>77</v>
      </c>
    </row>
    <row r="37" spans="1:2" x14ac:dyDescent="0.2">
      <c r="A37" t="s">
        <v>59</v>
      </c>
      <c r="B37" t="s">
        <v>74</v>
      </c>
    </row>
    <row r="38" spans="1:2" x14ac:dyDescent="0.2">
      <c r="A38" t="s">
        <v>59</v>
      </c>
      <c r="B38" t="s">
        <v>75</v>
      </c>
    </row>
    <row r="39" spans="1:2" x14ac:dyDescent="0.2">
      <c r="A39" t="s">
        <v>59</v>
      </c>
      <c r="B39" t="s">
        <v>77</v>
      </c>
    </row>
    <row r="40" spans="1:2" x14ac:dyDescent="0.2">
      <c r="A40" t="s">
        <v>54</v>
      </c>
      <c r="B40" t="s">
        <v>74</v>
      </c>
    </row>
    <row r="41" spans="1:2" x14ac:dyDescent="0.2">
      <c r="A41" t="s">
        <v>54</v>
      </c>
      <c r="B41" t="s">
        <v>75</v>
      </c>
    </row>
    <row r="42" spans="1:2" x14ac:dyDescent="0.2">
      <c r="A42" t="s">
        <v>54</v>
      </c>
      <c r="B42" t="s">
        <v>77</v>
      </c>
    </row>
    <row r="43" spans="1:2" x14ac:dyDescent="0.2">
      <c r="A43" t="s">
        <v>49</v>
      </c>
      <c r="B43" t="s">
        <v>74</v>
      </c>
    </row>
    <row r="44" spans="1:2" x14ac:dyDescent="0.2">
      <c r="A44" t="s">
        <v>49</v>
      </c>
      <c r="B44" t="s">
        <v>75</v>
      </c>
    </row>
    <row r="45" spans="1:2" x14ac:dyDescent="0.2">
      <c r="A45" t="s">
        <v>49</v>
      </c>
      <c r="B45" t="s">
        <v>77</v>
      </c>
    </row>
    <row r="46" spans="1:2" x14ac:dyDescent="0.2">
      <c r="A46" t="s">
        <v>60</v>
      </c>
      <c r="B46" t="s">
        <v>74</v>
      </c>
    </row>
    <row r="47" spans="1:2" x14ac:dyDescent="0.2">
      <c r="A47" t="s">
        <v>60</v>
      </c>
      <c r="B47" t="s">
        <v>75</v>
      </c>
    </row>
    <row r="48" spans="1:2" x14ac:dyDescent="0.2">
      <c r="A48" t="s">
        <v>60</v>
      </c>
      <c r="B48" t="s">
        <v>77</v>
      </c>
    </row>
    <row r="49" spans="1:2" x14ac:dyDescent="0.2">
      <c r="A49" t="s">
        <v>55</v>
      </c>
      <c r="B49" t="s">
        <v>74</v>
      </c>
    </row>
    <row r="50" spans="1:2" x14ac:dyDescent="0.2">
      <c r="A50" t="s">
        <v>55</v>
      </c>
      <c r="B50" t="s">
        <v>75</v>
      </c>
    </row>
    <row r="51" spans="1:2" x14ac:dyDescent="0.2">
      <c r="A51" t="s">
        <v>55</v>
      </c>
      <c r="B51" t="s">
        <v>77</v>
      </c>
    </row>
    <row r="52" spans="1:2" x14ac:dyDescent="0.2">
      <c r="A52" t="s">
        <v>50</v>
      </c>
      <c r="B52" t="s">
        <v>74</v>
      </c>
    </row>
    <row r="53" spans="1:2" x14ac:dyDescent="0.2">
      <c r="A53" t="s">
        <v>50</v>
      </c>
      <c r="B53" t="s">
        <v>75</v>
      </c>
    </row>
    <row r="54" spans="1:2" x14ac:dyDescent="0.2">
      <c r="A54" t="s">
        <v>50</v>
      </c>
      <c r="B54" t="s">
        <v>77</v>
      </c>
    </row>
    <row r="55" spans="1:2" x14ac:dyDescent="0.2">
      <c r="A55" t="s">
        <v>20</v>
      </c>
      <c r="B55" t="s">
        <v>74</v>
      </c>
    </row>
    <row r="56" spans="1:2" x14ac:dyDescent="0.2">
      <c r="A56" t="s">
        <v>20</v>
      </c>
      <c r="B56" t="s">
        <v>75</v>
      </c>
    </row>
    <row r="57" spans="1:2" x14ac:dyDescent="0.2">
      <c r="A57" t="s">
        <v>20</v>
      </c>
      <c r="B57" t="s">
        <v>76</v>
      </c>
    </row>
    <row r="58" spans="1:2" x14ac:dyDescent="0.2">
      <c r="A58" t="s">
        <v>17</v>
      </c>
      <c r="B58" t="s">
        <v>74</v>
      </c>
    </row>
    <row r="59" spans="1:2" x14ac:dyDescent="0.2">
      <c r="A59" t="s">
        <v>17</v>
      </c>
      <c r="B59" t="s">
        <v>75</v>
      </c>
    </row>
    <row r="60" spans="1:2" x14ac:dyDescent="0.2">
      <c r="A60" t="s">
        <v>17</v>
      </c>
      <c r="B60" t="s">
        <v>76</v>
      </c>
    </row>
    <row r="61" spans="1:2" x14ac:dyDescent="0.2">
      <c r="A61" t="s">
        <v>14</v>
      </c>
      <c r="B61" t="s">
        <v>74</v>
      </c>
    </row>
    <row r="62" spans="1:2" x14ac:dyDescent="0.2">
      <c r="A62" t="s">
        <v>14</v>
      </c>
      <c r="B62" t="s">
        <v>75</v>
      </c>
    </row>
    <row r="63" spans="1:2" x14ac:dyDescent="0.2">
      <c r="A63" t="s">
        <v>14</v>
      </c>
      <c r="B63" t="s">
        <v>76</v>
      </c>
    </row>
    <row r="64" spans="1:2" x14ac:dyDescent="0.2">
      <c r="A64" t="s">
        <v>19</v>
      </c>
      <c r="B64" t="s">
        <v>74</v>
      </c>
    </row>
    <row r="65" spans="1:2" x14ac:dyDescent="0.2">
      <c r="A65" t="s">
        <v>19</v>
      </c>
      <c r="B65" t="s">
        <v>75</v>
      </c>
    </row>
    <row r="66" spans="1:2" x14ac:dyDescent="0.2">
      <c r="A66" t="s">
        <v>19</v>
      </c>
      <c r="B66" t="s">
        <v>76</v>
      </c>
    </row>
    <row r="67" spans="1:2" x14ac:dyDescent="0.2">
      <c r="A67" t="s">
        <v>16</v>
      </c>
      <c r="B67" t="s">
        <v>74</v>
      </c>
    </row>
    <row r="68" spans="1:2" x14ac:dyDescent="0.2">
      <c r="A68" t="s">
        <v>16</v>
      </c>
      <c r="B68" t="s">
        <v>75</v>
      </c>
    </row>
    <row r="69" spans="1:2" x14ac:dyDescent="0.2">
      <c r="A69" t="s">
        <v>16</v>
      </c>
      <c r="B69" t="s">
        <v>76</v>
      </c>
    </row>
    <row r="70" spans="1:2" x14ac:dyDescent="0.2">
      <c r="A70" t="s">
        <v>13</v>
      </c>
      <c r="B70" t="s">
        <v>74</v>
      </c>
    </row>
    <row r="71" spans="1:2" x14ac:dyDescent="0.2">
      <c r="A71" t="s">
        <v>13</v>
      </c>
      <c r="B71" t="s">
        <v>75</v>
      </c>
    </row>
    <row r="72" spans="1:2" x14ac:dyDescent="0.2">
      <c r="A72" t="s">
        <v>13</v>
      </c>
      <c r="B72" t="s">
        <v>76</v>
      </c>
    </row>
    <row r="73" spans="1:2" x14ac:dyDescent="0.2">
      <c r="A73" t="s">
        <v>21</v>
      </c>
      <c r="B73" t="s">
        <v>74</v>
      </c>
    </row>
    <row r="74" spans="1:2" x14ac:dyDescent="0.2">
      <c r="A74" t="s">
        <v>21</v>
      </c>
      <c r="B74" t="s">
        <v>75</v>
      </c>
    </row>
    <row r="75" spans="1:2" x14ac:dyDescent="0.2">
      <c r="A75" t="s">
        <v>21</v>
      </c>
      <c r="B75" t="s">
        <v>76</v>
      </c>
    </row>
    <row r="76" spans="1:2" x14ac:dyDescent="0.2">
      <c r="A76" t="s">
        <v>18</v>
      </c>
      <c r="B76" t="s">
        <v>74</v>
      </c>
    </row>
    <row r="77" spans="1:2" x14ac:dyDescent="0.2">
      <c r="A77" t="s">
        <v>18</v>
      </c>
      <c r="B77" t="s">
        <v>75</v>
      </c>
    </row>
    <row r="78" spans="1:2" x14ac:dyDescent="0.2">
      <c r="A78" t="s">
        <v>18</v>
      </c>
      <c r="B78" t="s">
        <v>76</v>
      </c>
    </row>
    <row r="79" spans="1:2" x14ac:dyDescent="0.2">
      <c r="A79" t="s">
        <v>15</v>
      </c>
      <c r="B79" t="s">
        <v>74</v>
      </c>
    </row>
    <row r="80" spans="1:2" x14ac:dyDescent="0.2">
      <c r="A80" t="s">
        <v>15</v>
      </c>
      <c r="B80" t="s">
        <v>75</v>
      </c>
    </row>
    <row r="81" spans="1:2" x14ac:dyDescent="0.2">
      <c r="A81" t="s">
        <v>15</v>
      </c>
      <c r="B81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C5F1-E54B-B240-ABDF-A650D50F43DD}">
  <dimension ref="A1:C54"/>
  <sheetViews>
    <sheetView workbookViewId="0">
      <selection sqref="A1:C55"/>
    </sheetView>
  </sheetViews>
  <sheetFormatPr baseColWidth="10" defaultRowHeight="16" x14ac:dyDescent="0.2"/>
  <sheetData>
    <row r="1" spans="1:3" x14ac:dyDescent="0.2">
      <c r="A1" t="s">
        <v>22</v>
      </c>
      <c r="B1" t="s">
        <v>74</v>
      </c>
      <c r="C1">
        <v>10</v>
      </c>
    </row>
    <row r="2" spans="1:3" x14ac:dyDescent="0.2">
      <c r="A2" t="s">
        <v>22</v>
      </c>
      <c r="B2" t="s">
        <v>75</v>
      </c>
      <c r="C2">
        <v>10</v>
      </c>
    </row>
    <row r="3" spans="1:3" x14ac:dyDescent="0.2">
      <c r="A3" t="s">
        <v>55</v>
      </c>
      <c r="B3" t="s">
        <v>74</v>
      </c>
      <c r="C3">
        <v>10</v>
      </c>
    </row>
    <row r="4" spans="1:3" x14ac:dyDescent="0.2">
      <c r="A4" t="s">
        <v>55</v>
      </c>
      <c r="B4" t="s">
        <v>75</v>
      </c>
      <c r="C4">
        <v>10</v>
      </c>
    </row>
    <row r="5" spans="1:3" x14ac:dyDescent="0.2">
      <c r="A5" t="s">
        <v>25</v>
      </c>
      <c r="B5" t="s">
        <v>74</v>
      </c>
      <c r="C5">
        <v>10</v>
      </c>
    </row>
    <row r="6" spans="1:3" x14ac:dyDescent="0.2">
      <c r="A6" t="s">
        <v>25</v>
      </c>
      <c r="B6" t="s">
        <v>75</v>
      </c>
      <c r="C6">
        <v>10</v>
      </c>
    </row>
    <row r="7" spans="1:3" x14ac:dyDescent="0.2">
      <c r="A7" t="s">
        <v>47</v>
      </c>
      <c r="B7" t="s">
        <v>74</v>
      </c>
      <c r="C7">
        <v>10</v>
      </c>
    </row>
    <row r="8" spans="1:3" x14ac:dyDescent="0.2">
      <c r="A8" t="s">
        <v>47</v>
      </c>
      <c r="B8" t="s">
        <v>75</v>
      </c>
      <c r="C8">
        <v>10</v>
      </c>
    </row>
    <row r="9" spans="1:3" x14ac:dyDescent="0.2">
      <c r="A9" t="s">
        <v>49</v>
      </c>
      <c r="B9" t="s">
        <v>74</v>
      </c>
      <c r="C9">
        <v>10</v>
      </c>
    </row>
    <row r="10" spans="1:3" x14ac:dyDescent="0.2">
      <c r="A10" t="s">
        <v>49</v>
      </c>
      <c r="B10" t="s">
        <v>75</v>
      </c>
      <c r="C10">
        <v>10</v>
      </c>
    </row>
    <row r="11" spans="1:3" x14ac:dyDescent="0.2">
      <c r="A11" t="s">
        <v>30</v>
      </c>
      <c r="B11" t="s">
        <v>74</v>
      </c>
      <c r="C11">
        <v>10</v>
      </c>
    </row>
    <row r="12" spans="1:3" x14ac:dyDescent="0.2">
      <c r="A12" t="s">
        <v>30</v>
      </c>
      <c r="B12" t="s">
        <v>75</v>
      </c>
      <c r="C12">
        <v>10</v>
      </c>
    </row>
    <row r="13" spans="1:3" x14ac:dyDescent="0.2">
      <c r="A13" t="s">
        <v>16</v>
      </c>
      <c r="B13" t="s">
        <v>74</v>
      </c>
      <c r="C13">
        <v>10</v>
      </c>
    </row>
    <row r="14" spans="1:3" x14ac:dyDescent="0.2">
      <c r="A14" t="s">
        <v>16</v>
      </c>
      <c r="B14" t="s">
        <v>75</v>
      </c>
      <c r="C14">
        <v>10</v>
      </c>
    </row>
    <row r="15" spans="1:3" x14ac:dyDescent="0.2">
      <c r="A15" t="s">
        <v>24</v>
      </c>
      <c r="B15" t="s">
        <v>74</v>
      </c>
      <c r="C15">
        <v>10</v>
      </c>
    </row>
    <row r="16" spans="1:3" x14ac:dyDescent="0.2">
      <c r="A16" t="s">
        <v>24</v>
      </c>
      <c r="B16" t="s">
        <v>75</v>
      </c>
      <c r="C16">
        <v>10</v>
      </c>
    </row>
    <row r="17" spans="1:3" x14ac:dyDescent="0.2">
      <c r="A17" t="s">
        <v>50</v>
      </c>
      <c r="B17" t="s">
        <v>74</v>
      </c>
      <c r="C17">
        <v>10</v>
      </c>
    </row>
    <row r="18" spans="1:3" x14ac:dyDescent="0.2">
      <c r="A18" t="s">
        <v>50</v>
      </c>
      <c r="B18" t="s">
        <v>75</v>
      </c>
      <c r="C18">
        <v>10</v>
      </c>
    </row>
    <row r="19" spans="1:3" x14ac:dyDescent="0.2">
      <c r="A19" t="s">
        <v>19</v>
      </c>
      <c r="B19" t="s">
        <v>74</v>
      </c>
      <c r="C19">
        <v>10</v>
      </c>
    </row>
    <row r="20" spans="1:3" x14ac:dyDescent="0.2">
      <c r="A20" t="s">
        <v>19</v>
      </c>
      <c r="B20" t="s">
        <v>75</v>
      </c>
      <c r="C20">
        <v>10</v>
      </c>
    </row>
    <row r="21" spans="1:3" x14ac:dyDescent="0.2">
      <c r="A21" t="s">
        <v>54</v>
      </c>
      <c r="B21" t="s">
        <v>74</v>
      </c>
      <c r="C21">
        <v>10</v>
      </c>
    </row>
    <row r="22" spans="1:3" x14ac:dyDescent="0.2">
      <c r="A22" t="s">
        <v>54</v>
      </c>
      <c r="B22" t="s">
        <v>75</v>
      </c>
      <c r="C22">
        <v>10</v>
      </c>
    </row>
    <row r="23" spans="1:3" x14ac:dyDescent="0.2">
      <c r="A23" t="s">
        <v>60</v>
      </c>
      <c r="B23" t="s">
        <v>74</v>
      </c>
      <c r="C23">
        <v>10</v>
      </c>
    </row>
    <row r="24" spans="1:3" x14ac:dyDescent="0.2">
      <c r="A24" t="s">
        <v>60</v>
      </c>
      <c r="B24" t="s">
        <v>75</v>
      </c>
      <c r="C24">
        <v>10</v>
      </c>
    </row>
    <row r="25" spans="1:3" x14ac:dyDescent="0.2">
      <c r="A25" t="s">
        <v>14</v>
      </c>
      <c r="B25" t="s">
        <v>74</v>
      </c>
      <c r="C25">
        <v>10</v>
      </c>
    </row>
    <row r="26" spans="1:3" x14ac:dyDescent="0.2">
      <c r="A26" t="s">
        <v>14</v>
      </c>
      <c r="B26" t="s">
        <v>75</v>
      </c>
      <c r="C26">
        <v>10</v>
      </c>
    </row>
    <row r="27" spans="1:3" x14ac:dyDescent="0.2">
      <c r="A27" t="s">
        <v>18</v>
      </c>
      <c r="B27" t="s">
        <v>74</v>
      </c>
      <c r="C27">
        <v>10</v>
      </c>
    </row>
    <row r="28" spans="1:3" x14ac:dyDescent="0.2">
      <c r="A28" t="s">
        <v>18</v>
      </c>
      <c r="B28" t="s">
        <v>75</v>
      </c>
      <c r="C28">
        <v>10</v>
      </c>
    </row>
    <row r="29" spans="1:3" x14ac:dyDescent="0.2">
      <c r="A29" t="s">
        <v>52</v>
      </c>
      <c r="B29" t="s">
        <v>74</v>
      </c>
      <c r="C29">
        <v>10</v>
      </c>
    </row>
    <row r="30" spans="1:3" x14ac:dyDescent="0.2">
      <c r="A30" t="s">
        <v>52</v>
      </c>
      <c r="B30" t="s">
        <v>75</v>
      </c>
      <c r="C30">
        <v>10</v>
      </c>
    </row>
    <row r="31" spans="1:3" x14ac:dyDescent="0.2">
      <c r="A31" t="s">
        <v>59</v>
      </c>
      <c r="B31" t="s">
        <v>74</v>
      </c>
      <c r="C31">
        <v>10</v>
      </c>
    </row>
    <row r="32" spans="1:3" x14ac:dyDescent="0.2">
      <c r="A32" t="s">
        <v>59</v>
      </c>
      <c r="B32" t="s">
        <v>75</v>
      </c>
      <c r="C32">
        <v>10</v>
      </c>
    </row>
    <row r="33" spans="1:3" x14ac:dyDescent="0.2">
      <c r="A33" t="s">
        <v>21</v>
      </c>
      <c r="B33" t="s">
        <v>74</v>
      </c>
      <c r="C33">
        <v>10</v>
      </c>
    </row>
    <row r="34" spans="1:3" x14ac:dyDescent="0.2">
      <c r="A34" t="s">
        <v>21</v>
      </c>
      <c r="B34" t="s">
        <v>75</v>
      </c>
      <c r="C34">
        <v>10</v>
      </c>
    </row>
    <row r="35" spans="1:3" x14ac:dyDescent="0.2">
      <c r="A35" t="s">
        <v>13</v>
      </c>
      <c r="B35" t="s">
        <v>74</v>
      </c>
      <c r="C35">
        <v>10</v>
      </c>
    </row>
    <row r="36" spans="1:3" x14ac:dyDescent="0.2">
      <c r="A36" t="s">
        <v>13</v>
      </c>
      <c r="B36" t="s">
        <v>75</v>
      </c>
      <c r="C36">
        <v>10</v>
      </c>
    </row>
    <row r="37" spans="1:3" x14ac:dyDescent="0.2">
      <c r="A37" t="s">
        <v>17</v>
      </c>
      <c r="B37" t="s">
        <v>74</v>
      </c>
      <c r="C37">
        <v>10</v>
      </c>
    </row>
    <row r="38" spans="1:3" x14ac:dyDescent="0.2">
      <c r="A38" t="s">
        <v>17</v>
      </c>
      <c r="B38" t="s">
        <v>75</v>
      </c>
      <c r="C38">
        <v>10</v>
      </c>
    </row>
    <row r="39" spans="1:3" x14ac:dyDescent="0.2">
      <c r="A39" t="s">
        <v>32</v>
      </c>
      <c r="B39" t="s">
        <v>74</v>
      </c>
      <c r="C39">
        <v>10</v>
      </c>
    </row>
    <row r="40" spans="1:3" x14ac:dyDescent="0.2">
      <c r="A40" t="s">
        <v>32</v>
      </c>
      <c r="B40" t="s">
        <v>75</v>
      </c>
      <c r="C40">
        <v>10</v>
      </c>
    </row>
    <row r="41" spans="1:3" x14ac:dyDescent="0.2">
      <c r="A41" t="s">
        <v>34</v>
      </c>
      <c r="B41" t="s">
        <v>74</v>
      </c>
      <c r="C41">
        <v>10</v>
      </c>
    </row>
    <row r="42" spans="1:3" x14ac:dyDescent="0.2">
      <c r="A42" t="s">
        <v>34</v>
      </c>
      <c r="B42" t="s">
        <v>75</v>
      </c>
      <c r="C42">
        <v>10</v>
      </c>
    </row>
    <row r="43" spans="1:3" x14ac:dyDescent="0.2">
      <c r="A43" t="s">
        <v>15</v>
      </c>
      <c r="B43" t="s">
        <v>74</v>
      </c>
      <c r="C43">
        <v>10</v>
      </c>
    </row>
    <row r="44" spans="1:3" x14ac:dyDescent="0.2">
      <c r="A44" t="s">
        <v>15</v>
      </c>
      <c r="B44" t="s">
        <v>75</v>
      </c>
      <c r="C44">
        <v>10</v>
      </c>
    </row>
    <row r="45" spans="1:3" x14ac:dyDescent="0.2">
      <c r="A45" t="s">
        <v>29</v>
      </c>
      <c r="B45" t="s">
        <v>74</v>
      </c>
      <c r="C45">
        <v>10</v>
      </c>
    </row>
    <row r="46" spans="1:3" x14ac:dyDescent="0.2">
      <c r="A46" t="s">
        <v>29</v>
      </c>
      <c r="B46" t="s">
        <v>75</v>
      </c>
      <c r="C46">
        <v>10</v>
      </c>
    </row>
    <row r="47" spans="1:3" x14ac:dyDescent="0.2">
      <c r="A47" t="s">
        <v>35</v>
      </c>
      <c r="B47" t="s">
        <v>74</v>
      </c>
      <c r="C47">
        <v>10</v>
      </c>
    </row>
    <row r="48" spans="1:3" x14ac:dyDescent="0.2">
      <c r="A48" t="s">
        <v>35</v>
      </c>
      <c r="B48" t="s">
        <v>75</v>
      </c>
      <c r="C48">
        <v>10</v>
      </c>
    </row>
    <row r="49" spans="1:3" x14ac:dyDescent="0.2">
      <c r="A49" t="s">
        <v>57</v>
      </c>
      <c r="B49" t="s">
        <v>74</v>
      </c>
      <c r="C49">
        <v>10</v>
      </c>
    </row>
    <row r="50" spans="1:3" x14ac:dyDescent="0.2">
      <c r="A50" t="s">
        <v>57</v>
      </c>
      <c r="B50" t="s">
        <v>75</v>
      </c>
      <c r="C50">
        <v>10</v>
      </c>
    </row>
    <row r="51" spans="1:3" x14ac:dyDescent="0.2">
      <c r="A51" t="s">
        <v>20</v>
      </c>
      <c r="B51" t="s">
        <v>74</v>
      </c>
      <c r="C51">
        <v>10</v>
      </c>
    </row>
    <row r="52" spans="1:3" x14ac:dyDescent="0.2">
      <c r="A52" t="s">
        <v>20</v>
      </c>
      <c r="B52" t="s">
        <v>75</v>
      </c>
      <c r="C52">
        <v>10</v>
      </c>
    </row>
    <row r="53" spans="1:3" x14ac:dyDescent="0.2">
      <c r="A53" t="s">
        <v>27</v>
      </c>
      <c r="B53" t="s">
        <v>74</v>
      </c>
      <c r="C53">
        <v>10</v>
      </c>
    </row>
    <row r="54" spans="1:3" x14ac:dyDescent="0.2">
      <c r="A54" t="s">
        <v>27</v>
      </c>
      <c r="B54" t="s">
        <v>75</v>
      </c>
      <c r="C5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tracking</vt:lpstr>
      <vt:lpstr>data_generated</vt:lpstr>
      <vt:lpstr>algo_trained</vt:lpstr>
      <vt:lpstr>tested</vt:lpstr>
      <vt:lpstr>simulated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Frindte</dc:creator>
  <cp:lastModifiedBy>Paula Frindte</cp:lastModifiedBy>
  <dcterms:created xsi:type="dcterms:W3CDTF">2025-02-19T20:38:15Z</dcterms:created>
  <dcterms:modified xsi:type="dcterms:W3CDTF">2025-03-02T10:29:58Z</dcterms:modified>
</cp:coreProperties>
</file>