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140" windowWidth="5700" windowHeight="334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12" i="2" l="1"/>
  <c r="C11" i="2"/>
  <c r="E31" i="1"/>
  <c r="E16" i="1"/>
  <c r="E15" i="1"/>
  <c r="F10" i="1"/>
  <c r="G11" i="1"/>
  <c r="G12" i="1"/>
  <c r="D27" i="1"/>
  <c r="E27" i="1" s="1"/>
  <c r="E22" i="1"/>
  <c r="D7" i="2"/>
  <c r="D6" i="2"/>
  <c r="D5" i="2"/>
  <c r="D4" i="2"/>
  <c r="D2" i="2"/>
  <c r="D3" i="2"/>
  <c r="E23" i="1"/>
  <c r="E24" i="1"/>
  <c r="E17" i="1"/>
</calcChain>
</file>

<file path=xl/sharedStrings.xml><?xml version="1.0" encoding="utf-8"?>
<sst xmlns="http://schemas.openxmlformats.org/spreadsheetml/2006/main" count="69" uniqueCount="40">
  <si>
    <t>ชื่อลูกค้า</t>
  </si>
  <si>
    <t>Order id</t>
  </si>
  <si>
    <t>จำนวน</t>
  </si>
  <si>
    <t>ราคา</t>
  </si>
  <si>
    <t>เลขบัตรประชาชน</t>
  </si>
  <si>
    <t>19/03/2000</t>
  </si>
  <si>
    <t>Birthday</t>
  </si>
  <si>
    <t xml:space="preserve"> </t>
  </si>
  <si>
    <t>K</t>
  </si>
  <si>
    <t>W</t>
  </si>
  <si>
    <t>E</t>
  </si>
  <si>
    <t>T</t>
  </si>
  <si>
    <t>Y</t>
  </si>
  <si>
    <t>U</t>
  </si>
  <si>
    <t>C</t>
  </si>
  <si>
    <t>S</t>
  </si>
  <si>
    <t>ชื่อนักเรียน</t>
  </si>
  <si>
    <t>ห้อง</t>
  </si>
  <si>
    <t>คะแนน</t>
  </si>
  <si>
    <t>เกรด</t>
  </si>
  <si>
    <t>Q</t>
  </si>
  <si>
    <t>R</t>
  </si>
  <si>
    <t>Z</t>
  </si>
  <si>
    <t>TOTAL</t>
  </si>
  <si>
    <t>ออเดอร์ยอดมากสุด</t>
  </si>
  <si>
    <t>ออเดอร์ยอดต่ำสุด</t>
  </si>
  <si>
    <t>ค่าเฉลี่ย</t>
  </si>
  <si>
    <t>19/03/2001</t>
  </si>
  <si>
    <t>19/03/2002</t>
  </si>
  <si>
    <t>19/03/2003</t>
  </si>
  <si>
    <t>19/03/2004</t>
  </si>
  <si>
    <t>19/03/2005</t>
  </si>
  <si>
    <t>19/03/2006</t>
  </si>
  <si>
    <t>19/03/2007</t>
  </si>
  <si>
    <t>จำนวนเงิน</t>
  </si>
  <si>
    <t>เลขออเดอร์</t>
  </si>
  <si>
    <t>ลำดับ</t>
  </si>
  <si>
    <t>VLOOKUP</t>
  </si>
  <si>
    <t>เลขออเดอร์ของลูกค้า</t>
  </si>
  <si>
    <t>ชื่อ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</si>
</sst>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[$฿-41E]* #,##0_-;\-[$฿-41E]* #,##0_-;_-[$฿-41E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6" formatCode="_-[$฿-41E]* #,##0_-;\-[$฿-41E]* #,##0_-;_-[$฿-41E]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1:G11" totalsRowCount="1" headerRowDxfId="3">
  <autoFilter ref="B1:G11"/>
  <tableColumns count="6">
    <tableColumn id="1" name="Order id"/>
    <tableColumn id="2" name="เลขบัตรประชาชน"/>
    <tableColumn id="3" name="Birthday"/>
    <tableColumn id="4" name="ชื่อลูกค้า"/>
    <tableColumn id="5" name="จำนวน"/>
    <tableColumn id="6" name="ราคา" totalsRowFunction="custom" dataDxfId="2">
      <totalsRowFormula>BAHTTEXT(G10)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10" totalsRowShown="0" headerRowDxfId="1">
  <autoFilter ref="A1:A10"/>
  <tableColumns count="1">
    <tableColumn id="1" name="ลำดับ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7" totalsRowShown="0">
  <autoFilter ref="A1:D7"/>
  <tableColumns count="4">
    <tableColumn id="1" name="ชื่อนักเรียน"/>
    <tableColumn id="2" name="ห้อง"/>
    <tableColumn id="3" name="คะแนน"/>
    <tableColumn id="4" name="เกรด" dataDxfId="0">
      <calculatedColumnFormula>IF(Table1[คะแนน]&gt;=85,"A")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23" sqref="A23"/>
    </sheetView>
  </sheetViews>
  <sheetFormatPr defaultRowHeight="14.5" x14ac:dyDescent="0.35"/>
  <cols>
    <col min="2" max="2" width="11.6328125" customWidth="1"/>
    <col min="3" max="3" width="22" customWidth="1"/>
    <col min="4" max="4" width="25.1796875" customWidth="1"/>
    <col min="5" max="5" width="20.1796875" customWidth="1"/>
    <col min="6" max="6" width="9" customWidth="1"/>
    <col min="7" max="7" width="48.54296875" customWidth="1"/>
  </cols>
  <sheetData>
    <row r="1" spans="1:7" s="1" customFormat="1" x14ac:dyDescent="0.35">
      <c r="A1" s="1" t="s">
        <v>36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2</v>
      </c>
      <c r="G1" s="1" t="s">
        <v>3</v>
      </c>
    </row>
    <row r="2" spans="1:7" x14ac:dyDescent="0.35">
      <c r="A2">
        <v>1</v>
      </c>
      <c r="B2">
        <v>10450</v>
      </c>
      <c r="C2" s="2">
        <v>110111111111</v>
      </c>
      <c r="D2" s="9" t="s">
        <v>5</v>
      </c>
      <c r="E2" t="s">
        <v>8</v>
      </c>
      <c r="F2">
        <v>5</v>
      </c>
      <c r="G2" s="3">
        <v>300</v>
      </c>
    </row>
    <row r="3" spans="1:7" x14ac:dyDescent="0.35">
      <c r="A3">
        <v>2</v>
      </c>
      <c r="B3">
        <v>10451</v>
      </c>
      <c r="C3" s="2">
        <v>222222123</v>
      </c>
      <c r="D3" s="9" t="s">
        <v>27</v>
      </c>
      <c r="E3" t="s">
        <v>9</v>
      </c>
      <c r="F3">
        <v>2</v>
      </c>
      <c r="G3" s="3">
        <v>4000</v>
      </c>
    </row>
    <row r="4" spans="1:7" x14ac:dyDescent="0.35">
      <c r="A4">
        <v>3</v>
      </c>
      <c r="B4">
        <v>10452</v>
      </c>
      <c r="C4" s="2">
        <v>34567832</v>
      </c>
      <c r="D4" s="9" t="s">
        <v>28</v>
      </c>
      <c r="E4" t="s">
        <v>11</v>
      </c>
      <c r="F4">
        <v>4</v>
      </c>
      <c r="G4" s="3">
        <v>5000</v>
      </c>
    </row>
    <row r="5" spans="1:7" x14ac:dyDescent="0.35">
      <c r="A5">
        <v>4</v>
      </c>
      <c r="B5">
        <v>10453</v>
      </c>
      <c r="C5" s="2">
        <v>213345678</v>
      </c>
      <c r="D5" s="9" t="s">
        <v>29</v>
      </c>
      <c r="E5" t="s">
        <v>10</v>
      </c>
      <c r="F5">
        <v>5</v>
      </c>
      <c r="G5" s="3">
        <v>6000</v>
      </c>
    </row>
    <row r="6" spans="1:7" x14ac:dyDescent="0.35">
      <c r="A6">
        <v>5</v>
      </c>
      <c r="B6">
        <v>10454</v>
      </c>
      <c r="C6" s="2">
        <v>2234556788865</v>
      </c>
      <c r="D6" s="9" t="s">
        <v>30</v>
      </c>
      <c r="E6" t="s">
        <v>12</v>
      </c>
      <c r="F6">
        <v>6</v>
      </c>
      <c r="G6" s="3">
        <v>4567</v>
      </c>
    </row>
    <row r="7" spans="1:7" x14ac:dyDescent="0.35">
      <c r="A7">
        <v>6</v>
      </c>
      <c r="B7">
        <v>10455</v>
      </c>
      <c r="C7" s="2">
        <v>23344556666</v>
      </c>
      <c r="D7" s="9" t="s">
        <v>31</v>
      </c>
      <c r="E7" t="s">
        <v>13</v>
      </c>
      <c r="F7">
        <v>8</v>
      </c>
      <c r="G7" s="3">
        <v>8000</v>
      </c>
    </row>
    <row r="8" spans="1:7" x14ac:dyDescent="0.35">
      <c r="A8">
        <v>7</v>
      </c>
      <c r="B8">
        <v>10456</v>
      </c>
      <c r="C8" s="2">
        <v>4532344556677</v>
      </c>
      <c r="D8" s="9" t="s">
        <v>32</v>
      </c>
      <c r="E8" t="s">
        <v>14</v>
      </c>
      <c r="F8">
        <v>70</v>
      </c>
      <c r="G8" s="3">
        <v>90000</v>
      </c>
    </row>
    <row r="9" spans="1:7" x14ac:dyDescent="0.35">
      <c r="A9">
        <v>8</v>
      </c>
      <c r="B9">
        <v>10457</v>
      </c>
      <c r="C9" s="2">
        <v>445667777</v>
      </c>
      <c r="D9" s="9" t="s">
        <v>33</v>
      </c>
      <c r="E9" t="s">
        <v>15</v>
      </c>
      <c r="F9">
        <v>40</v>
      </c>
      <c r="G9" s="3">
        <v>8765</v>
      </c>
    </row>
    <row r="10" spans="1:7" x14ac:dyDescent="0.35">
      <c r="A10" s="12" t="s">
        <v>23</v>
      </c>
      <c r="B10" s="1" t="s">
        <v>7</v>
      </c>
      <c r="F10">
        <f>SUBTOTAL(109,F2:F9)</f>
        <v>140</v>
      </c>
      <c r="G10" s="3">
        <v>126632</v>
      </c>
    </row>
    <row r="11" spans="1:7" x14ac:dyDescent="0.35">
      <c r="G11" t="str">
        <f>BAHTTEXT(G10)</f>
        <v>หนึ่งแสนสองหมื่นหกพันหกร้อยสามสิบสองบาทถ้วน</v>
      </c>
    </row>
    <row r="12" spans="1:7" x14ac:dyDescent="0.35">
      <c r="G12" s="4" t="str">
        <f>IF(G8&gt;=100,"PROMOTION")</f>
        <v>PROMOTION</v>
      </c>
    </row>
    <row r="13" spans="1:7" x14ac:dyDescent="0.35">
      <c r="E13" t="s">
        <v>7</v>
      </c>
    </row>
    <row r="14" spans="1:7" x14ac:dyDescent="0.35">
      <c r="G14" t="s">
        <v>7</v>
      </c>
    </row>
    <row r="15" spans="1:7" x14ac:dyDescent="0.35">
      <c r="D15" s="5" t="s">
        <v>26</v>
      </c>
      <c r="E15" s="5">
        <f>AVERAGE(F2:F9)</f>
        <v>17.5</v>
      </c>
    </row>
    <row r="16" spans="1:7" x14ac:dyDescent="0.35">
      <c r="D16" s="5" t="s">
        <v>24</v>
      </c>
      <c r="E16" s="5">
        <f>MAX(F2:F9)</f>
        <v>70</v>
      </c>
    </row>
    <row r="17" spans="3:5" x14ac:dyDescent="0.35">
      <c r="D17" s="5" t="s">
        <v>25</v>
      </c>
      <c r="E17" s="5">
        <f>MIN(F2:F9)</f>
        <v>2</v>
      </c>
    </row>
    <row r="19" spans="3:5" x14ac:dyDescent="0.35">
      <c r="D19" t="s">
        <v>7</v>
      </c>
      <c r="E19" t="s">
        <v>7</v>
      </c>
    </row>
    <row r="21" spans="3:5" x14ac:dyDescent="0.35">
      <c r="D21" s="5" t="s">
        <v>35</v>
      </c>
      <c r="E21" s="6">
        <v>7</v>
      </c>
    </row>
    <row r="22" spans="3:5" x14ac:dyDescent="0.35">
      <c r="D22" s="5" t="s">
        <v>0</v>
      </c>
      <c r="E22" s="6" t="str">
        <f>INDEX(E2:E9,E21)</f>
        <v>C</v>
      </c>
    </row>
    <row r="23" spans="3:5" x14ac:dyDescent="0.35">
      <c r="D23" s="5" t="s">
        <v>6</v>
      </c>
      <c r="E23" s="6" t="str">
        <f>INDEX(D2:D9,E21)</f>
        <v>19/03/2006</v>
      </c>
    </row>
    <row r="24" spans="3:5" x14ac:dyDescent="0.35">
      <c r="D24" s="5" t="s">
        <v>34</v>
      </c>
      <c r="E24" s="10">
        <f>INDEX(G2:G9,E21)</f>
        <v>90000</v>
      </c>
    </row>
    <row r="26" spans="3:5" x14ac:dyDescent="0.35">
      <c r="D26" s="7" t="s">
        <v>4</v>
      </c>
      <c r="E26" s="6" t="s">
        <v>2</v>
      </c>
    </row>
    <row r="27" spans="3:5" x14ac:dyDescent="0.35">
      <c r="D27" s="8">
        <f>INDEX(C2:C9,E21)</f>
        <v>4532344556677</v>
      </c>
      <c r="E27" s="6">
        <f>LEN(D27)</f>
        <v>13</v>
      </c>
    </row>
    <row r="30" spans="3:5" x14ac:dyDescent="0.35">
      <c r="D30" s="14" t="s">
        <v>37</v>
      </c>
      <c r="E30" s="14"/>
    </row>
    <row r="31" spans="3:5" x14ac:dyDescent="0.35">
      <c r="C31" s="13" t="s">
        <v>7</v>
      </c>
      <c r="D31" s="16" t="s">
        <v>38</v>
      </c>
      <c r="E31" s="16">
        <f>VLOOKUP(E21,A1:G9,2,0)</f>
        <v>10456</v>
      </c>
    </row>
    <row r="32" spans="3:5" x14ac:dyDescent="0.35">
      <c r="C32" t="s">
        <v>7</v>
      </c>
    </row>
    <row r="33" spans="3:3" x14ac:dyDescent="0.35">
      <c r="C33" t="s">
        <v>7</v>
      </c>
    </row>
  </sheetData>
  <mergeCells count="1">
    <mergeCell ref="D30:E30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8" sqref="B18"/>
    </sheetView>
  </sheetViews>
  <sheetFormatPr defaultRowHeight="14.5" x14ac:dyDescent="0.35"/>
  <cols>
    <col min="1" max="1" width="14.26953125" customWidth="1"/>
    <col min="3" max="3" width="9.08984375" customWidth="1"/>
    <col min="4" max="4" width="13.26953125" customWidth="1"/>
    <col min="5" max="5" width="11" customWidth="1"/>
  </cols>
  <sheetData>
    <row r="1" spans="1:4" x14ac:dyDescent="0.35">
      <c r="A1" t="s">
        <v>16</v>
      </c>
      <c r="B1" t="s">
        <v>17</v>
      </c>
      <c r="C1" t="s">
        <v>18</v>
      </c>
      <c r="D1" t="s">
        <v>19</v>
      </c>
    </row>
    <row r="2" spans="1:4" x14ac:dyDescent="0.35">
      <c r="A2" t="s">
        <v>20</v>
      </c>
      <c r="B2">
        <v>1</v>
      </c>
      <c r="C2">
        <v>85</v>
      </c>
      <c r="D2" t="str">
        <f>IF(Table1[คะแนน]&gt;=85,"A")</f>
        <v>A</v>
      </c>
    </row>
    <row r="3" spans="1:4" x14ac:dyDescent="0.35">
      <c r="A3" t="s">
        <v>21</v>
      </c>
      <c r="B3">
        <v>2</v>
      </c>
      <c r="C3">
        <v>80</v>
      </c>
      <c r="D3" t="str">
        <f>IF(Table1[คะแนน]&gt;=80,"B")</f>
        <v>B</v>
      </c>
    </row>
    <row r="4" spans="1:4" x14ac:dyDescent="0.35">
      <c r="A4" t="s">
        <v>11</v>
      </c>
      <c r="B4">
        <v>3</v>
      </c>
      <c r="C4">
        <v>75</v>
      </c>
      <c r="D4" t="str">
        <f>IF(Table1[คะแนน]&gt;=75,"C")</f>
        <v>C</v>
      </c>
    </row>
    <row r="5" spans="1:4" x14ac:dyDescent="0.35">
      <c r="A5" t="s">
        <v>12</v>
      </c>
      <c r="B5">
        <v>4</v>
      </c>
      <c r="C5">
        <v>70</v>
      </c>
      <c r="D5" t="str">
        <f>IF(Table1[คะแนน]&gt;=70,"D")</f>
        <v>D</v>
      </c>
    </row>
    <row r="6" spans="1:4" x14ac:dyDescent="0.35">
      <c r="A6" t="s">
        <v>22</v>
      </c>
      <c r="B6">
        <v>5</v>
      </c>
      <c r="C6">
        <v>65</v>
      </c>
      <c r="D6" t="str">
        <f>IF(Table1[คะแนน]&gt;=65,"D+")</f>
        <v>D+</v>
      </c>
    </row>
    <row r="7" spans="1:4" x14ac:dyDescent="0.35">
      <c r="A7" t="s">
        <v>14</v>
      </c>
      <c r="B7">
        <v>1</v>
      </c>
      <c r="C7">
        <v>75</v>
      </c>
      <c r="D7" t="str">
        <f>IF(Table1[คะแนน]&gt;=75,"C")</f>
        <v>C</v>
      </c>
    </row>
    <row r="10" spans="1:4" x14ac:dyDescent="0.35">
      <c r="B10" s="5" t="s">
        <v>39</v>
      </c>
      <c r="C10" s="11" t="s">
        <v>20</v>
      </c>
      <c r="D10" t="s">
        <v>7</v>
      </c>
    </row>
    <row r="11" spans="1:4" x14ac:dyDescent="0.35">
      <c r="B11" s="5" t="s">
        <v>19</v>
      </c>
      <c r="C11" s="11" t="str">
        <f>VLOOKUP(C10,Table1[#All],4,0)</f>
        <v>A</v>
      </c>
      <c r="D11" t="s">
        <v>7</v>
      </c>
    </row>
    <row r="12" spans="1:4" x14ac:dyDescent="0.35">
      <c r="B12" s="5" t="s">
        <v>18</v>
      </c>
      <c r="C12" s="11">
        <f>VLOOKUP(C10,Table1[#All],3,0)</f>
        <v>85</v>
      </c>
      <c r="D12" t="s">
        <v>7</v>
      </c>
    </row>
    <row r="13" spans="1:4" x14ac:dyDescent="0.35">
      <c r="C13" t="s">
        <v>7</v>
      </c>
    </row>
    <row r="14" spans="1:4" x14ac:dyDescent="0.35">
      <c r="C14" t="s">
        <v>7</v>
      </c>
    </row>
    <row r="15" spans="1:4" x14ac:dyDescent="0.35">
      <c r="B15" s="15" t="s">
        <v>7</v>
      </c>
      <c r="C15" s="13" t="s">
        <v>7</v>
      </c>
    </row>
    <row r="16" spans="1:4" x14ac:dyDescent="0.35">
      <c r="B16" s="15" t="s">
        <v>7</v>
      </c>
      <c r="C16" s="13" t="s">
        <v>7</v>
      </c>
    </row>
    <row r="17" spans="2:3" x14ac:dyDescent="0.35">
      <c r="B17" s="15" t="s">
        <v>7</v>
      </c>
      <c r="C17" s="13" t="s">
        <v>7</v>
      </c>
    </row>
    <row r="20" spans="2:3" x14ac:dyDescent="0.35">
      <c r="C20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2024-07-10T05:04:24Z</dcterms:created>
  <dcterms:modified xsi:type="dcterms:W3CDTF">2024-07-10T07:40:57Z</dcterms:modified>
</cp:coreProperties>
</file>