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pak/GitHub/Voron-2-Tall/BOM/"/>
    </mc:Choice>
  </mc:AlternateContent>
  <xr:revisionPtr revIDLastSave="0" documentId="13_ncr:1_{986CA084-DA29-4F42-AC94-7EBADB5EBD72}" xr6:coauthVersionLast="47" xr6:coauthVersionMax="47" xr10:uidLastSave="{00000000-0000-0000-0000-000000000000}"/>
  <bookViews>
    <workbookView xWindow="0" yWindow="500" windowWidth="33600" windowHeight="18800" xr2:uid="{00000000-000D-0000-FFFF-FFFF00000000}"/>
  </bookViews>
  <sheets>
    <sheet name="LDO_bom" sheetId="2" r:id="rId1"/>
    <sheet name="white_orange_bom" sheetId="4" r:id="rId2"/>
    <sheet name="self_source_bom" sheetId="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" i="2" l="1"/>
  <c r="I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6" i="2"/>
  <c r="I6" i="2"/>
  <c r="I8" i="2"/>
  <c r="I9" i="2"/>
  <c r="I10" i="2"/>
  <c r="I11" i="2"/>
  <c r="I12" i="2"/>
  <c r="I13" i="2"/>
  <c r="I14" i="2"/>
  <c r="I15" i="2"/>
  <c r="I16" i="2"/>
  <c r="I17" i="2"/>
  <c r="I18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J32" i="2"/>
  <c r="J31" i="2"/>
  <c r="J25" i="2"/>
  <c r="J30" i="2"/>
  <c r="J29" i="2"/>
  <c r="J28" i="2"/>
  <c r="J27" i="2"/>
  <c r="J26" i="2"/>
  <c r="J24" i="2"/>
  <c r="J22" i="2"/>
  <c r="J23" i="2"/>
  <c r="J20" i="2"/>
  <c r="J21" i="2"/>
  <c r="J14" i="4"/>
  <c r="I14" i="4"/>
  <c r="H14" i="4"/>
  <c r="J13" i="4"/>
  <c r="H13" i="4"/>
  <c r="I13" i="4"/>
  <c r="J12" i="4"/>
  <c r="H12" i="4"/>
  <c r="I12" i="4"/>
  <c r="J6" i="2"/>
  <c r="J15" i="2"/>
  <c r="J14" i="2"/>
  <c r="J13" i="2"/>
  <c r="J16" i="2"/>
  <c r="J17" i="2"/>
  <c r="K101" i="1"/>
  <c r="K102" i="1"/>
  <c r="K103" i="1"/>
  <c r="J101" i="1"/>
  <c r="J102" i="1"/>
  <c r="J103" i="1"/>
  <c r="I101" i="1"/>
  <c r="I102" i="1"/>
  <c r="I103" i="1"/>
  <c r="J7" i="4"/>
  <c r="H7" i="4"/>
  <c r="I7" i="4"/>
  <c r="J6" i="4"/>
  <c r="H6" i="4"/>
  <c r="I6" i="4"/>
  <c r="K90" i="1"/>
  <c r="J90" i="1"/>
  <c r="I90" i="1"/>
  <c r="K89" i="1"/>
  <c r="J89" i="1"/>
  <c r="I89" i="1"/>
  <c r="J12" i="2"/>
  <c r="H15" i="4"/>
  <c r="I15" i="4"/>
  <c r="J15" i="4"/>
  <c r="J10" i="4"/>
  <c r="I10" i="4"/>
  <c r="H10" i="4"/>
  <c r="J8" i="4"/>
  <c r="I8" i="4"/>
  <c r="J18" i="2"/>
  <c r="J11" i="2"/>
  <c r="J10" i="2"/>
  <c r="J9" i="2"/>
  <c r="J8" i="2"/>
  <c r="I55" i="1"/>
  <c r="I7" i="1"/>
  <c r="J7" i="1"/>
  <c r="K7" i="1"/>
  <c r="I8" i="1"/>
  <c r="J8" i="1"/>
  <c r="K8" i="1"/>
  <c r="I9" i="1"/>
  <c r="J9" i="1"/>
  <c r="K9" i="1"/>
  <c r="I10" i="1"/>
  <c r="J10" i="1"/>
  <c r="K10" i="1"/>
  <c r="I11" i="1"/>
  <c r="J11" i="1"/>
  <c r="K11" i="1"/>
  <c r="I12" i="1"/>
  <c r="J12" i="1"/>
  <c r="K12" i="1"/>
  <c r="I13" i="1"/>
  <c r="J13" i="1"/>
  <c r="K13" i="1"/>
  <c r="I14" i="1"/>
  <c r="J14" i="1"/>
  <c r="K14" i="1"/>
  <c r="I15" i="1"/>
  <c r="J15" i="1"/>
  <c r="K15" i="1"/>
  <c r="I16" i="1"/>
  <c r="J16" i="1"/>
  <c r="K16" i="1"/>
  <c r="I17" i="1"/>
  <c r="J17" i="1"/>
  <c r="K17" i="1"/>
  <c r="I18" i="1"/>
  <c r="J18" i="1"/>
  <c r="K18" i="1"/>
  <c r="I19" i="1"/>
  <c r="J19" i="1"/>
  <c r="K19" i="1"/>
  <c r="I20" i="1"/>
  <c r="J20" i="1"/>
  <c r="K20" i="1"/>
  <c r="I21" i="1"/>
  <c r="J21" i="1"/>
  <c r="K21" i="1"/>
  <c r="I22" i="1"/>
  <c r="J22" i="1"/>
  <c r="K22" i="1"/>
  <c r="I23" i="1"/>
  <c r="J23" i="1"/>
  <c r="K23" i="1"/>
  <c r="I24" i="1"/>
  <c r="J24" i="1"/>
  <c r="K24" i="1"/>
  <c r="I25" i="1"/>
  <c r="J25" i="1"/>
  <c r="K25" i="1"/>
  <c r="I26" i="1"/>
  <c r="J26" i="1"/>
  <c r="K26" i="1"/>
  <c r="I27" i="1"/>
  <c r="J27" i="1"/>
  <c r="K27" i="1"/>
  <c r="I28" i="1"/>
  <c r="J28" i="1"/>
  <c r="K28" i="1"/>
  <c r="I29" i="1"/>
  <c r="J29" i="1"/>
  <c r="K29" i="1"/>
  <c r="I123" i="1"/>
  <c r="J123" i="1"/>
  <c r="K123" i="1"/>
  <c r="K91" i="1"/>
  <c r="K92" i="1"/>
  <c r="K93" i="1"/>
  <c r="K94" i="1"/>
  <c r="K95" i="1"/>
  <c r="K96" i="1"/>
  <c r="K97" i="1"/>
  <c r="K98" i="1"/>
  <c r="K99" i="1"/>
  <c r="K100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4" i="1"/>
  <c r="K125" i="1"/>
  <c r="K122" i="1"/>
  <c r="K126" i="1"/>
  <c r="K127" i="1"/>
  <c r="K128" i="1"/>
  <c r="K129" i="1"/>
  <c r="K50" i="1"/>
  <c r="K51" i="1"/>
  <c r="K52" i="1"/>
  <c r="K53" i="1"/>
  <c r="K54" i="1"/>
  <c r="K55" i="1"/>
  <c r="K56" i="1"/>
  <c r="K57" i="1"/>
  <c r="K58" i="1"/>
  <c r="K59" i="1"/>
  <c r="K60" i="1"/>
  <c r="K62" i="1"/>
  <c r="K61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30" i="1"/>
  <c r="K31" i="1"/>
  <c r="K6" i="1"/>
  <c r="I129" i="1"/>
  <c r="I107" i="1"/>
  <c r="I108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2" i="1"/>
  <c r="J61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91" i="1"/>
  <c r="J92" i="1"/>
  <c r="J93" i="1"/>
  <c r="J94" i="1"/>
  <c r="J95" i="1"/>
  <c r="J96" i="1"/>
  <c r="J97" i="1"/>
  <c r="J98" i="1"/>
  <c r="J99" i="1"/>
  <c r="J100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4" i="1"/>
  <c r="J125" i="1"/>
  <c r="J122" i="1"/>
  <c r="J126" i="1"/>
  <c r="J127" i="1"/>
  <c r="J128" i="1"/>
  <c r="J129" i="1"/>
  <c r="J6" i="1"/>
  <c r="I6" i="1"/>
  <c r="I126" i="1"/>
  <c r="I127" i="1"/>
  <c r="I128" i="1"/>
  <c r="I87" i="1"/>
  <c r="I88" i="1"/>
  <c r="I91" i="1"/>
  <c r="I92" i="1"/>
  <c r="I93" i="1"/>
  <c r="I94" i="1"/>
  <c r="I95" i="1"/>
  <c r="I96" i="1"/>
  <c r="I97" i="1"/>
  <c r="I98" i="1"/>
  <c r="I99" i="1"/>
  <c r="I100" i="1"/>
  <c r="I104" i="1"/>
  <c r="I105" i="1"/>
  <c r="I106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4" i="1"/>
  <c r="I125" i="1"/>
  <c r="I122" i="1"/>
  <c r="I50" i="1"/>
  <c r="I51" i="1"/>
  <c r="I52" i="1"/>
  <c r="I53" i="1"/>
  <c r="I54" i="1"/>
  <c r="I56" i="1"/>
  <c r="I57" i="1"/>
  <c r="I58" i="1"/>
  <c r="I59" i="1"/>
  <c r="I60" i="1"/>
  <c r="I62" i="1"/>
  <c r="I61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33" i="2" l="1"/>
  <c r="H33" i="2"/>
  <c r="J33" i="2"/>
  <c r="J16" i="4"/>
  <c r="I16" i="4"/>
  <c r="H16" i="4"/>
  <c r="K130" i="1"/>
  <c r="J130" i="1"/>
  <c r="I130" i="1"/>
</calcChain>
</file>

<file path=xl/sharedStrings.xml><?xml version="1.0" encoding="utf-8"?>
<sst xmlns="http://schemas.openxmlformats.org/spreadsheetml/2006/main" count="451" uniqueCount="376">
  <si>
    <t>Category</t>
  </si>
  <si>
    <t>Description</t>
  </si>
  <si>
    <t>Notes</t>
  </si>
  <si>
    <t>Fasteners</t>
  </si>
  <si>
    <t>M5x40 SHCS</t>
  </si>
  <si>
    <t>M5x30 BHCS</t>
  </si>
  <si>
    <t>M5x16 BHCS</t>
  </si>
  <si>
    <t>M5x10 BHCS</t>
  </si>
  <si>
    <t>M5 Hexnut</t>
  </si>
  <si>
    <t>M5 Post-install T-nut</t>
  </si>
  <si>
    <t>M5 1mm Shim</t>
  </si>
  <si>
    <t>M4x6 BHCS</t>
  </si>
  <si>
    <t>M4 Knurled Nut (DIN 466-B)</t>
  </si>
  <si>
    <t>M3x40 SHCS</t>
  </si>
  <si>
    <t>M3x30 SHCS</t>
  </si>
  <si>
    <t>M3x20 SHCS</t>
  </si>
  <si>
    <t>M3x16 SHCS</t>
  </si>
  <si>
    <t>M3x12 SHCS</t>
  </si>
  <si>
    <t>M3x10 FHCS</t>
  </si>
  <si>
    <t>M3x6 FHCS</t>
  </si>
  <si>
    <t>M3x8 SHCS</t>
  </si>
  <si>
    <t>M3x6 BHCS</t>
  </si>
  <si>
    <t>M3 Hexnut</t>
  </si>
  <si>
    <t>M3 Post-install T-nut</t>
  </si>
  <si>
    <t>M3 Hammer Head T-nuts</t>
  </si>
  <si>
    <t>M3 Washer</t>
  </si>
  <si>
    <t>M3 Threaded Insert (M3x5x4)</t>
  </si>
  <si>
    <t>M2x10 Self-tapping Screw</t>
  </si>
  <si>
    <t>Motion</t>
  </si>
  <si>
    <t>GT2 80T Pulley (5mm ID 6mm W)</t>
  </si>
  <si>
    <t>GT2 20T Pulley (5mm ID 6mm W)</t>
  </si>
  <si>
    <t>GT2 20T Pulley (5mm ID 9mm W)</t>
  </si>
  <si>
    <t>GT2 16T Pulley (5mm ID 6mm W)</t>
  </si>
  <si>
    <t>GT2 20T Toothed Idler (5mm ID 6mm W)</t>
  </si>
  <si>
    <t>GT2 20T Toothed Idler (5mm ID 9mm W)</t>
  </si>
  <si>
    <t>F695 Bearing</t>
  </si>
  <si>
    <t>625 Bearing</t>
  </si>
  <si>
    <t>GT2 Belt Loop (6mm W) - 188mm</t>
  </si>
  <si>
    <t>BMG Extruder Components Kit</t>
  </si>
  <si>
    <t>Linear Rail MGN9H 400mm</t>
  </si>
  <si>
    <t>Linear Rail MGN12H 400mm</t>
  </si>
  <si>
    <t>GT2 Open Belt LL-2GT-6 (6mm wide) - 2000mm</t>
  </si>
  <si>
    <t>Electronics</t>
  </si>
  <si>
    <t>Omron D2F-01L Micro Switch</t>
  </si>
  <si>
    <t>Inductive Probe (See sourcing guide)</t>
  </si>
  <si>
    <t>Hotend Kit (24V)</t>
  </si>
  <si>
    <t>40x40x20 Centrifugal Fan (24V)</t>
  </si>
  <si>
    <t>40x40x10 Axial Fan (24V)</t>
  </si>
  <si>
    <t>Mini 12864 Display</t>
  </si>
  <si>
    <t>ZF Rocker Switch DPST 16A ON-OFF</t>
  </si>
  <si>
    <t>Keystone CAT6 Insert (Optional)</t>
  </si>
  <si>
    <t>60x60x20 Fan (24V)</t>
  </si>
  <si>
    <t>Controller with 7+ Stepper outputs</t>
  </si>
  <si>
    <t>TMC2209 Stepper Motor Driver</t>
  </si>
  <si>
    <t>RaspberryPi 3B+ or better</t>
  </si>
  <si>
    <t>Mean Well LRS-200-24 PSU</t>
  </si>
  <si>
    <t>Mean Well RS-25-5 PSU</t>
  </si>
  <si>
    <t>Omron G3A-210B-DC5 SSR</t>
  </si>
  <si>
    <t>DIN Rail Mount Bracket for G3A SSR</t>
  </si>
  <si>
    <t>BAT85 Diode</t>
  </si>
  <si>
    <t>C13 Power Cord</t>
  </si>
  <si>
    <t>Thermal Fuse (125C)</t>
  </si>
  <si>
    <t>NEMA17 Motor 17HS19-2004S</t>
  </si>
  <si>
    <t>Vibration Management</t>
  </si>
  <si>
    <t>Frame</t>
  </si>
  <si>
    <t>OpenBuilds Billet Angle Corner Connector (2020)</t>
  </si>
  <si>
    <t>Misumi HFSB5-2020-340</t>
  </si>
  <si>
    <t>DIN 3 Rails (35mm W) - 465mm</t>
  </si>
  <si>
    <t>Misumi HFSB5-2020-430</t>
  </si>
  <si>
    <t>Misumi HFSB5-2020-450</t>
  </si>
  <si>
    <t>Misumi HFSB5-2020-470-TPW</t>
  </si>
  <si>
    <t>Misc</t>
  </si>
  <si>
    <t>Fume Extractor Carbon Filter Element</t>
  </si>
  <si>
    <t>4mm Threaded Bowden Coupler</t>
  </si>
  <si>
    <t>3M VHB Tape 5952</t>
  </si>
  <si>
    <t>Mobil EP1/2 Grease</t>
  </si>
  <si>
    <t>Single Sided Foam Tape 1mm Thick (5m)</t>
  </si>
  <si>
    <t>Single Sided Foam Tape 3mm Thick (5m)</t>
  </si>
  <si>
    <t>PTFE Tube (4mm OD 3mm ID) - 1000mm</t>
  </si>
  <si>
    <t>PTFE Tube (4mm OD 2mm ID) - 300mm</t>
  </si>
  <si>
    <t>Cables</t>
  </si>
  <si>
    <t>18AWG Wire (10ft/3m total)</t>
  </si>
  <si>
    <t>20AWG High-flex Wire (10ft/3m total)</t>
  </si>
  <si>
    <t>22-24AWG High-flex Wire (min 19 strand)(250ft/76m total)</t>
  </si>
  <si>
    <t>Connector kit matching your controller choice (usually JST-XH)</t>
  </si>
  <si>
    <t>Crimp Ferrule Kit (covering sizes 24AWG to 18AWG)</t>
  </si>
  <si>
    <t>MicroFit3 Connector Plug 4 Position</t>
  </si>
  <si>
    <t>MicroFit3 Connector Plug 3 Position</t>
  </si>
  <si>
    <t>MicroFit3 Connector Plug 2 Position</t>
  </si>
  <si>
    <t>MicroFit3 Connector Receptacle 4 Position</t>
  </si>
  <si>
    <t>MicroFit3 Connector Receptacle 3 Position</t>
  </si>
  <si>
    <t>MicroFit3 Connector Receptacle 2 Position</t>
  </si>
  <si>
    <t>MLX Power Receptacle 3 Position (bed wiring)</t>
  </si>
  <si>
    <t>MLX Power Plug 3 Position</t>
  </si>
  <si>
    <t>MLX Male Pin</t>
  </si>
  <si>
    <t>MLX Female Pin</t>
  </si>
  <si>
    <t>MicroFit3 Female Pin</t>
  </si>
  <si>
    <t>MicroFit3 Male Pin</t>
  </si>
  <si>
    <t>WAGO 221-415 Lever-Nuts</t>
  </si>
  <si>
    <t>IGUS E2i-10-10-018-0 Chain (405mm [1.33ft])</t>
  </si>
  <si>
    <t>IGUS E2-100-10-12PZ Chain Ends (set)</t>
  </si>
  <si>
    <t>IGUS E2-150-10-12PZ Chain Ends (set)</t>
  </si>
  <si>
    <t>Panels</t>
  </si>
  <si>
    <t>Buildplate</t>
  </si>
  <si>
    <t>MIC6 5/16" Plate - 14"x14"</t>
  </si>
  <si>
    <t>Adhesive Magnetic Sheet - 14"x14"</t>
  </si>
  <si>
    <t>Spring Steel Flexible Print Surface - 14"x14"</t>
  </si>
  <si>
    <t>Keenovo Silicone AC Heater w/ thermistor - 300x300mm (650W)</t>
  </si>
  <si>
    <t>Rubber Foot (1.5x.75", 38x19mm)</t>
  </si>
  <si>
    <t>Nylon Cable Ties Small (.07-.10",  1.8-2.7mm wide)</t>
  </si>
  <si>
    <t>Female Spade Crimp Terminal (18-22AWG, 0.25" 6.35mm)</t>
  </si>
  <si>
    <t>Fork Spade Crimp Terminal (18-22AWG #10)</t>
  </si>
  <si>
    <t>Ring Crimp Terminal (16-22AWG #6)</t>
  </si>
  <si>
    <t>JST XH Connector 3 Position Male / Femail Pair plus Pins</t>
  </si>
  <si>
    <t>Price</t>
  </si>
  <si>
    <t>Link</t>
  </si>
  <si>
    <t>https://www.boltdepot.com/Product-Details.aspx?product=6527</t>
  </si>
  <si>
    <t>https://www.boltdepot.com/Product-Details.aspx?product=15651</t>
  </si>
  <si>
    <t>https://www.boltdepot.com/Product-Details.aspx?product=15648</t>
  </si>
  <si>
    <t>https://www.boltdepot.com/Product-Details.aspx?product=15646</t>
  </si>
  <si>
    <t>https://www.boltdepot.com/Product-Details.aspx?product=4785</t>
  </si>
  <si>
    <t>https://www.aliexpress.us/item/2251832618848960.html?scm=1007.22893.125781.0&amp;pvid=c208b6a4-e8e6-41fe-847a-03739fe6e485&amp;onelink_thrd=0.015&amp;onelink_page_from=ITEM_DETAIL&amp;onelink_item_to=32805163712&amp;onelink_duration=0.958929&amp;onelink_status=noneresult&amp;onelink_item_from=32805163712&amp;onelink_page_to=ITEM_DETAIL&amp;cpt=1571270407911&amp;aff_fcid=be8adb4e4e294923a87344bf01aa2a3f-1700522574195-08073-Cj06YPR2&amp;aff_fsk=Cj06YPR2&amp;aff_platform=link-c-tool&amp;sk=Cj06YPR2&amp;aff_trace_key=be8adb4e4e294923a87344bf01aa2a3f-1700522574195-08073-Cj06YPR2&amp;terminal_id=77b480c9601746d1be2247846d74a043&amp;afSmartRedirect=y&amp;gatewayAdapt=glo2usa4itemAdapt</t>
  </si>
  <si>
    <t>20-m5 100pcs</t>
  </si>
  <si>
    <t>Pack of 50</t>
  </si>
  <si>
    <t>https://www.mcmaster.com/98055A099/</t>
  </si>
  <si>
    <t>https://www.boltdepot.com/Product-Details.aspx?product=18944</t>
  </si>
  <si>
    <t>https://www.aliexpress.us/item/3256803272722533.html?gatewayAdapt=glo2usa4itemAdapt</t>
  </si>
  <si>
    <t>https://www.boltdepot.com/Product-Details.aspx?product=6387</t>
  </si>
  <si>
    <t>https://www.boltdepot.com/Product-Details.aspx?product=13641</t>
  </si>
  <si>
    <t>https://www.boltdepot.com/Product-Details.aspx?product=13639</t>
  </si>
  <si>
    <t>https://www.boltdepot.com/Product-Details.aspx?product=13638</t>
  </si>
  <si>
    <t>https://www.boltdepot.com/Product-Details.aspx?product=13637</t>
  </si>
  <si>
    <t>https://www.boltdepot.com/Product-Details.aspx?product=13251</t>
  </si>
  <si>
    <t>https://www.boltdepot.com/Product-Details.aspx?product=13249</t>
  </si>
  <si>
    <t>https://www.boltdepot.com/Product-Details.aspx?product=13334</t>
  </si>
  <si>
    <t>https://www.boltdepot.com/Product-Details.aspx?product=13635</t>
  </si>
  <si>
    <t>https://www.boltdepot.com/Product-Details.aspx?product=4783</t>
  </si>
  <si>
    <t>20-m3 100pcs</t>
  </si>
  <si>
    <t>https://www.aliexpress.us/item/2251832618848960.html?aff_fcid=8983d09608854cd680a9aafef2bc2e52-1700531331137-02956-KUHCwnu4&amp;aff_fsk=KUHCwnu4&amp;aff_platform=link-c-tool&amp;sk=KUHCwnu4&amp;aff_trace_key=8983d09608854cd680a9aafef2bc2e52-1700531331137-02956-KUHCwnu4&amp;terminal_id=77b480c9601746d1be2247846d74a043&amp;gatewayAdapt=glo2usa4itemAdapt</t>
  </si>
  <si>
    <t>https://www.amazon.com/dp/B07SDFCTD4/</t>
  </si>
  <si>
    <t>100 pieces</t>
  </si>
  <si>
    <t>https://www.boltdepot.com/Product-Details.aspx?product=4513</t>
  </si>
  <si>
    <t>https://www.aliexpress.us/item/2255800046543591.html?spm=a2g0s.9042311.0.0.21164c4dGhWHhY&amp;gatewayAdapt=glo2usa4itemAdapt</t>
  </si>
  <si>
    <t>50 pieces</t>
  </si>
  <si>
    <t>https://www.mcmaster.com/99397A267/</t>
  </si>
  <si>
    <t>https://www.aliexpress.us/item/2251832667244886.html?gatewayAdapt=glo2usa4itemAdapt</t>
  </si>
  <si>
    <t>https://www.aliexpress.us/item/2251832596290407.html?gatewayAdapt=glo2usa4itemAdapt</t>
  </si>
  <si>
    <t>4 pieces</t>
  </si>
  <si>
    <t>3 pieces</t>
  </si>
  <si>
    <t>https://www.aliexpress.us/item/2251832539995194.html?gatewayAdapt=glo2usa4itemAdapt</t>
  </si>
  <si>
    <t>https://www.aliexpress.us/item/2251832464361177.html?gatewayAdapt=glo2usa4itemAdapt</t>
  </si>
  <si>
    <t>5 pieces</t>
  </si>
  <si>
    <t>https://www.aliexpress.us/item/2251801558494240.html?gatewayAdapt=glo2usa4itemAdapt</t>
  </si>
  <si>
    <t>https://www.aliexpress.us/item/2251832564177700.html?gatewayAdapt=glo2usa4itemAdapt</t>
  </si>
  <si>
    <t>https://www.aliexpress.us/item/2251832814871526.html?gatewayAdapt=glo2usa4itemAdapt</t>
  </si>
  <si>
    <t>10 pieces</t>
  </si>
  <si>
    <t>https://www.aliexpress.us/item/2251832804890021.html?gatewayAdapt=glo2usa4itemAdapt</t>
  </si>
  <si>
    <t>12 pieces</t>
  </si>
  <si>
    <t>https://west3d.com/products/round-shafts-5x30mm-5x60mm?variant=41971073024212</t>
  </si>
  <si>
    <t>https://www.aliexpress.us/item/2255799847707082.html?gatewayAdapt=glo2usa4itemAdapt</t>
  </si>
  <si>
    <t>https://www.aliexpress.us/item/2255799834871688.html?spm=2114.12010612.8148356.22.3f2939a11poXsq&amp;gatewayAdapt=glo2usa4itemAdapt</t>
  </si>
  <si>
    <t>https://www.robotdigg.com/product/1314/Black-anodized-linear-rail-7,-9,-12-and-15</t>
  </si>
  <si>
    <t>GS_MGN9-1H-B400</t>
  </si>
  <si>
    <t>GS_MGN12-1H-B400</t>
  </si>
  <si>
    <t>https://www.digikey.com/en/products/detail/omron-electronics-inc-emc-div/D2F-01L/83264</t>
  </si>
  <si>
    <t>https://www.aliexpress.us/item/2251832663198775.html?gatewayAdapt=glo2usa</t>
  </si>
  <si>
    <t>https://www.aliexpress.us/item/3256801278415934.html?gatewayAdapt=glo2usa4itemAdapt</t>
  </si>
  <si>
    <t>2 pieces</t>
  </si>
  <si>
    <t>https://www.aliexpress.us/item/2251832540325686.html?gatewayAdapt=glo2usa4itemAdapt</t>
  </si>
  <si>
    <t>https://www.amazon.com/BIGTREETECH-Mini12864-Graphic-Display-Prusa-i3/dp/B08P5LXR86</t>
  </si>
  <si>
    <t>Possibly Optional</t>
  </si>
  <si>
    <t>https://www.mouser.com/ProductDetail/ZF/WRG32F2BBRLN?qs=%2Fha2pyFadugTPgk3aI89ZNgIRYXUDJ2iew%252BR%252BPzJE%2FSagvnd6sid0w%3D%3D&amp;utm_source=octopart&amp;utm_medium=aggregator&amp;utm_campaign=540-WRG32F2BBRLN&amp;utm_content=ZF%20Electronics</t>
  </si>
  <si>
    <t>https://www.mouser.com/ProductDetail/TE-Connectivity-PB/10EGG1-2/?qs=vcjNRp8H9z2nhEkRL4AXYw%3D%3D</t>
  </si>
  <si>
    <t>https://www.digikey.com/en/products/detail/littelfuse-inc/0232008-MXP/778029?s=N4IgTCBcDaIAxgMxjnAHAOgLYA8AOIAugL5A</t>
  </si>
  <si>
    <t>https://www.amazon.com/dp/B08577444D</t>
  </si>
  <si>
    <t>https://www.amazon.com/BIGTREETECH-Direct-Octopus-Control-Supports/dp/B094Y77FQN/ref=sr_1_2_sspa?crid=3H3DUN8635ZVP&amp;keywords=big+tree+tech+octopus+pro&amp;qid=1700538251&amp;sprefix=big+tree+tech+o%2Caps%2C179&amp;sr=8-2-spons&amp;sp_csd=d2lkZ2V0TmFtZT1zcF9hdGY&amp;psc=1</t>
  </si>
  <si>
    <t>BTT Octopus V1.1</t>
  </si>
  <si>
    <t>6 Pieces</t>
  </si>
  <si>
    <t>https://www.digikey.com/en/products/detail/mean-well-usa-inc/LRS-200-24/7705026?s=N4IgTCBcDaIDICUDKBaMAGdaAsIC6AvkA</t>
  </si>
  <si>
    <t>https://www.digikey.com/en/products/detail/mean-well-usa-inc/RS-25-5/7706180</t>
  </si>
  <si>
    <t>https://www.digikey.com/en/products/detail/omron-automation-and-safety/G3NA-210B-UTU-DC5-24/634443?</t>
  </si>
  <si>
    <t>https://www.digikey.com/en/products/detail/idec/BAA1000/8344276</t>
  </si>
  <si>
    <t>https://www.digikey.com/en/products/detail/BAT85S-TR/BAT85SCT-ND/3104371</t>
  </si>
  <si>
    <t>https://www.aliexpress.us/item/2251832699177528.html?gatewayAdapt=glo2usa4itemAdapt</t>
  </si>
  <si>
    <t>https://www.amazon.com/uxcell-47mmx18mm-Compressor-Replacement-Black/dp/B0711Y6T56/ref=sr_1_4?ie=UTF8&amp;qid=1550343762&amp;sr=8-4&amp;keywords=compressor+foot</t>
  </si>
  <si>
    <t>https://openbuildspartstore.com/black-angle-corner-connector/</t>
  </si>
  <si>
    <t>https://us.misumi-ec.com/vona2/detail/110302683830/?Inch=0&amp;curSearch=%7b%22field%22%3a%22%40search%22%2c%22seriesCode%22%3a%22110302683830%22%2c%22innerCode%22%3a%22%22%2c%22sort%22%3a1%2c%22specSortFlag%22%3a0%2c%22allSpecFlag%22%3a0%2c%22page%22%3a1%2c%22pageSize%22%3a%2260%22%2c%2200000042737%22%3a%22b%22%2c%2200000332694%22%3a%22340%22%2c%22typeCode%22%3a%22HFSB5-2020%22%2c%22fixedInfo%22%3a%22MDM00001300721110302683830-1897579906-1255582774045885826%7c13%22%7d&amp;Tab=wysiwyg_area_0</t>
  </si>
  <si>
    <t>Find better fit</t>
  </si>
  <si>
    <t>https://us.misumi-ec.com/vona2/detail/110302683830/?Inch=0&amp;curSearch=%7b%22field%22%3a%22%40search%22%2c%22seriesCode%22%3a%22110302683830%22%2c%22innerCode%22%3a%22%22%2c%22sort%22%3a1%2c%22specSortFlag%22%3a0%2c%22allSpecFlag%22%3a0%2c%22page%22%3a1%2c%22pageSize%22%3a%2260%22%2c%2200000042737%22%3a%22b%22%2c%2200000332694%22%3a%22430%22%2c%22typeCode%22%3a%22HFSB5-2020%22%2c%22fixedInfo%22%3a%22MDM00001300721110302683830-1897579906-1255582774045885826%7c13%22%7d&amp;Tab=wysiwyg_area_0</t>
  </si>
  <si>
    <t>https://us.misumi-ec.com/vona2/detail/110302683830/?Inch=0&amp;curSearch=%7b%22field%22%3a%22%40search%22%2c%22seriesCode%22%3a%22110302683830%22%2c%22innerCode%22%3a%22%22%2c%22sort%22%3a1%2c%22specSortFlag%22%3a0%2c%22allSpecFlag%22%3a0%2c%22page%22%3a1%2c%22pageSize%22%3a%2260%22%2c%2200000042737%22%3a%22b%22%2c%2200000332694%22%3a%22470%22%2c%22typeCode%22%3a%22HFSB5-2020%22%2c%22fixedInfo%22%3a%22MDM00001300721110302683830-1897579906-1255582774045885826%7c13%22%7d&amp;Tab=wysiwyg_area_0</t>
  </si>
  <si>
    <t>https://www.aliexpress.us/item/3256801221826511.html?gatewayAdapt=glo2usa4itemAdapt</t>
  </si>
  <si>
    <t>https://www.aliexpress.us/item/2251832698701344.html?gatewayAdapt=glo2usa4itemAdapt</t>
  </si>
  <si>
    <t>https://www.amazon.com/gp/product/B01M06HTVH/</t>
  </si>
  <si>
    <t>1000 pieces</t>
  </si>
  <si>
    <t>https://fermio.xyz/fermio-labs-gmbh/voron-build-plate-350-x-350-mm/</t>
  </si>
  <si>
    <t>https://www.amazon.com/LDO-Printer-Double-Sided-Textured-Powder-Coated/dp/B0BDGBVG3M?th=1</t>
  </si>
  <si>
    <t>PEI Powder Coated</t>
  </si>
  <si>
    <t>https://www.amazon.com/gp/product/B01LH1G2IE/?th=1</t>
  </si>
  <si>
    <t>Custom Subtotal</t>
  </si>
  <si>
    <t>Base Subtotal</t>
  </si>
  <si>
    <t>Custom</t>
  </si>
  <si>
    <t>https://www.digikey.com/en/products/detail/molex/0436450400/268976?s=N4IgTCBcDaICwGYBscCsBaADHTmQF0BfIA</t>
  </si>
  <si>
    <t>https://www.digikey.com/en/products/detail/molex/0436450300/268975?s=N4IgTCBcDaICwGYBscCsBaADAzmQF0BfIA</t>
  </si>
  <si>
    <t>https://www.digikey.com/en/products/detail/molex/0436450200/268974?s=N4IgTCBcDaICwGYBscCsBaADGTmQF0BfIA</t>
  </si>
  <si>
    <t>https://www.digikey.com/en/products/detail/molex/0436400401/268986?s=N4IgTCBcDaICwGYBscAMBaVaCMIC6AvkA</t>
  </si>
  <si>
    <t>https://www.digikey.com/en/products/detail/molex/0436400301/268985?s=N4IgTCBcDaICwGYBscAMBaVDUEYQF0BfIA</t>
  </si>
  <si>
    <t>https://www.digikey.com/en/products/detail/molex/0436400201/268984?s=N4IgTCBcDaICwGYBscAMBaVZUEYQF0BfIA</t>
  </si>
  <si>
    <t>https://www.digikey.com/en/products/detail/molex/0050842030/134562?s=N4IgTCBcDaIKwAYC0AOALEsCDMCQF0BfIA</t>
  </si>
  <si>
    <t>https://www.digikey.com/en/products/detail/molex/0050841030/63492?s=N4IgTCBcDaIKwAYC0AOALEgjAgzAkAugL5A</t>
  </si>
  <si>
    <t>https://www.digikey.com/en/products/detail/molex/0002082004/133294?s=N4IgTCBcDaIAxgLRwByLHOAWEBdAvkA</t>
  </si>
  <si>
    <t>https://www.digikey.com/en/products/detail/molex/0002081002/133339?s=N4IgTCBcDaIAxgLRwByIIxwSAugXyA</t>
  </si>
  <si>
    <t>https://www.digikey.com/en/products/detail/molex/0430310007/252483?s=N4IgTCBcDaICwGYAMCCMBaJWDsIC6AvkA</t>
  </si>
  <si>
    <t>https://www.digikey.com/en/products/detail/molex/0430300007/252479?s=N4IgTCBcDaICwGYAMyC0SMHYQF0C%2BQA</t>
  </si>
  <si>
    <t>https://www.amazon.com/Wago-221-415-LEVER-NUTS-Conductor-Connectors/dp/B06XH47DC2?th=1</t>
  </si>
  <si>
    <t>Pack of 10</t>
  </si>
  <si>
    <t>Length 2.04 ft</t>
  </si>
  <si>
    <t>https://www.igus.com/iPro/iPro_01_0002_0014_USen.htm?ArtNr=E2-100-10-12PZ&amp;c=US&amp;l=en</t>
  </si>
  <si>
    <t>https://www.igus.com/iPro/iPro_01_0002_0015_USen.htm?ArtNr=E2-15-10-028-0&amp;c=US&amp;l=en</t>
  </si>
  <si>
    <t>https://www.amazon.com/Duco-Clear-Acrylic-Sheets-Thick/dp/B0BBQ6B4R3/ref=sr_1_2_sspa?crid=3JNM5H1Z76HJV&amp;keywords=48%2Binch%2Bacrylic%2Bsheet&amp;qid=1700541373&amp;sprefix=48%2Binch%2Bacrylic%2Bshee%2Caps%2C163&amp;sr=8-2-spons&amp;sp_csd=d2lkZ2V0TmFtZT1zcF9hdGY&amp;th=1</t>
  </si>
  <si>
    <t>4 Pieces (24" x 24")</t>
  </si>
  <si>
    <t>https://keenovo.store/collections/standard-keenovo-silicone-heaters/products/keenovo-square-silicone-heater-3d-printer-build-plate-heatbed-heating-pad?variant=8324021518391</t>
  </si>
  <si>
    <t>300 x 300 mm 750W</t>
  </si>
  <si>
    <t>Length 2M</t>
  </si>
  <si>
    <t>Remaining Subtotal</t>
  </si>
  <si>
    <t>https://www.omc-stepperonline.com/voron-2-4-afterburner-3d-printer-upgraded-nema-17-stepper-motor-kit-17hs19-2004s1-h-17hs08-1004s-h-voron24</t>
  </si>
  <si>
    <t>6 + 1 Pack</t>
  </si>
  <si>
    <t>https://www.amazon.com/Loctite-Heavy-Duty-Threadlocker-Single/dp/B000I1RSNS/ref=sr_1_5?keywords=loctite%2Bblue%2Bthreadlocker%2Bfor%2Bguns&amp;qid=1700790748&amp;sr=8-5&amp;th=1</t>
  </si>
  <si>
    <t>Loctite Blue Threadlocker</t>
  </si>
  <si>
    <t>https://www.amazon.com/StarTech-com-Computer-Replacement-Monitor-Printer/dp/B07D5RQBJQ/ref=sr_1_15?crid=3OZM4A80V9NLW&amp;keywords=c13%2Bpower%2Bcord&amp;qid=1700790877&amp;sprefix=c13%2Caps%2C185&amp;sr=8-15&amp;th=1</t>
  </si>
  <si>
    <t>https://www.mouser.com/ProductDetail/Raspberry-Pi/SC1112?qs=HoCaDK9Nz5c86n0i5EQ%2FPA%3D%3D</t>
  </si>
  <si>
    <t>RaspberryPi 5 8GB</t>
  </si>
  <si>
    <t>↳ Acrylic Sheet Clear - 483x483x3 mm</t>
  </si>
  <si>
    <t>↳ NEMA17 Motor 17HS08-1004S</t>
  </si>
  <si>
    <t>https://www.mouser.com/ProductDetail/TE-Connectivity-PB/10EGG1-1?qs=vcjNRp8H9z1CsIf%2F5OknUw%3D%3D</t>
  </si>
  <si>
    <t>↳ TycoElectronics 10EGG1-2 Filtered Power Inlet (EU)</t>
  </si>
  <si>
    <t>↱ TycoElectronics 10EGG1-1 Filtered Power Inlet (NA/UK)</t>
  </si>
  <si>
    <t>Dual Fuse</t>
  </si>
  <si>
    <t>Single Fuse</t>
  </si>
  <si>
    <t>↱ Medium Blow Fuse 5x20mm 4A (220V mains)</t>
  </si>
  <si>
    <t>↳ Medium Blow Fuse 5x20mm 8A (120v mains)</t>
  </si>
  <si>
    <t>North America</t>
  </si>
  <si>
    <t>Europe</t>
  </si>
  <si>
    <t>https://www.digikey.com/en/products/detail/littelfuse-inc/0232004-MXP/778023</t>
  </si>
  <si>
    <t>↳ USB Cable for selected controller</t>
  </si>
  <si>
    <t>Include Tool</t>
  </si>
  <si>
    <t>https://www.amazon.com/EMS-easyJACK-CAT6A-Kit-Termination/dp/B09S17YX4T/ref=pd_sbs_sccl_2_2/146-4016931-1695119?pd_rd_w=NFAWS&amp;content-id=amzn1.sym.76a43e74-638c-435a-8b14-0b22762b7f4a&amp;pf_rd_p=76a43e74-638c-435a-8b14-0b22762b7f4a&amp;pf_rd_r=QPMB1PWBD1DER3T2X29T&amp;pd_rd_wg=mydkq&amp;pd_rd_r=8b58ccf9-fbaa-4c89-8e14-270119474586&amp;pd_rd_i=B09S17YX4T&amp;th=1</t>
  </si>
  <si>
    <t>https://www.amazon.com/SUNGUY-Android-Charging-Compatible-External/dp/B0B28ZCV2Y/ref=sr_1_12_sspa?crid=1L5VAW3X2K02D&amp;keywords=usb+c+cable+1ft&amp;qid=1700797677&amp;s=industrial&amp;sprefix=usbc+cable+1ft%2Cindustrial%2C148&amp;sr=1-12-spons&amp;sp_csd=d2lkZ2V0TmFtZT1zcF9tdGY&amp;psc=1</t>
  </si>
  <si>
    <t>https://www.amazon.com/BIGTREETECH-Direct-TMC2209-Stepper-Control/dp/B08WZFK9KT/ref=sr_1_1_sspa?crid=3HUOITX2R5RKS&amp;keywords=stepper%2Bmotor%2Bdriver%2Btmc2209&amp;qid=1700797791&amp;s=industrial&amp;sprefix=stepper%2Bmotor%2Bdriveer%2Btmc2209%2Cindustrial%2C138&amp;sr=1-1-spons&amp;sp_csd=d2lkZ2V0TmFtZT1zcF9hdGY&amp;th=1</t>
  </si>
  <si>
    <t>Included above</t>
  </si>
  <si>
    <t>https://www.amazon.com/Extractor-Replacement-Activated-Absorber-Xytronic/dp/B07D5SBPN8/ref=sr_1_6?crid=5I7BCVMA5K4N&amp;keywords=carbon+filter+element+voron&amp;qid=1700798009&amp;s=industrial&amp;sprefix=carbon+filter+element+voron%2Cindustrial%2C123&amp;sr=1-6</t>
  </si>
  <si>
    <t>6 Pack</t>
  </si>
  <si>
    <t>https://www.amazon.com/Mobilux-Grease-NLGI-13-7-oz/dp/B01N191WZE/ref=sr_1_1?crid=3ALB2ZLGV7CDX&amp;keywords=Mobil+EP1%2F2+Grease&amp;qid=1700798110&amp;s=industrial&amp;sprefix=mobil+ep1%2F2+grease%2Cindustrial%2C155&amp;sr=1-1</t>
  </si>
  <si>
    <t>Desired Qty</t>
  </si>
  <si>
    <t>Ordered Qty</t>
  </si>
  <si>
    <t>Min Qty</t>
  </si>
  <si>
    <t>10 meters</t>
  </si>
  <si>
    <t>Acrylic Sheet Clear (replaces Coroplast Sheet) - 469x469x4 mm</t>
  </si>
  <si>
    <t>https://www.amazon.com/Electronics-different-Insulated-Temperature-Resistance/dp/B07G2GLKMP/ref=sr_1_6?crid=2B8UQ9QQQE5LH&amp;keywords=20AWG+High-flex+Wire&amp;qid=1700847040&amp;sprefix=20awg+high-flex+wire%2Caps%2C180&amp;sr=8-6</t>
  </si>
  <si>
    <t>20 AWG 6 colors 23ft</t>
  </si>
  <si>
    <t>https://www.amazon.com/StrivedayTMFlexible-Silicone-Electric-electronic-electrics/dp/B01LH1G2IE?th=1</t>
  </si>
  <si>
    <t>24 AWG 5 colors</t>
  </si>
  <si>
    <t>Build Volume (350mm x 350mm x 930mm)</t>
  </si>
  <si>
    <t>Frame Dimensions (510mm x 510mm x 1130mm)</t>
  </si>
  <si>
    <t>Ø5x60mm Shaft D Cut</t>
  </si>
  <si>
    <t>Ø5x35mm Shaft (trim to size)</t>
  </si>
  <si>
    <t>GT2 Open Belt LL-2GT-9 (9mm wide) - 2400mm</t>
  </si>
  <si>
    <t>Length 3M</t>
  </si>
  <si>
    <t>Linear Rail MGN9H 1000mm</t>
  </si>
  <si>
    <t>https://3dprintingusa.com/products/9mm-linear-rail-1000mm-with-one-mgn9h-block</t>
  </si>
  <si>
    <t>Acrylic Sheet Clear (replaces Coroplast Sheet) - 483x1103x4 mm</t>
  </si>
  <si>
    <t>↳ Acrylic Sheet Clear - 241.5x1103x3 mm</t>
  </si>
  <si>
    <t>↳ Acrylic Sheet Clear - 483x1103x3 mm</t>
  </si>
  <si>
    <t>4 Pieces (24" x 48")</t>
  </si>
  <si>
    <t>https://www.amazon.com/dp/B0BBQ7683N/ref=twister_B0BBQ7G8WZ?_encoding=UTF8&amp;th=1</t>
  </si>
  <si>
    <t>Misumi HFSB5-2020-1130-LCP-RCP</t>
  </si>
  <si>
    <t>Ø6x3mm Neodimium Magnet</t>
  </si>
  <si>
    <t>IGUS E2-15-10-028-0 Chain (1145mm [3.76ft])</t>
  </si>
  <si>
    <t>60 Chain Links</t>
  </si>
  <si>
    <t>https://us.misumi-ec.com/vona2/detail/110302683830/?Inch=0&amp;curSearch=%7b%22field%22%3a%22%40search%22%2c%22seriesCode%22%3a%22110302683830%22%2c%22innerCode%22%3a%22%22%2c%22sort%22%3a1%2c%22specSortFlag%22%3a0%2c%22allSpecFlag%22%3a0%2c%22page%22%3a1%2c%22pageSize%22%3a%2260%22%2c%2200000332694%22%3a%221130%22%2c%22typeCode%22%3a%22HFSB5-2020%22%2c%2200000353889%22%3a%2210%22%2c%2200000353892%22%3a%221120%22%2c%2200000353891%22%3a%2210%22%2c%2200000353894%22%3a%221120%22%2c%22fixedInfo%22%3a%22MDM00001300721110302683830-1897579906-1255582774045885826%7c13%22%7d&amp;Tab=preview</t>
  </si>
  <si>
    <t>Holes 10mm from each end</t>
  </si>
  <si>
    <t>https://www.amazon.com/uxcell-Temperature-Multifunctional-Insulating-Transparent/dp/B0915QTF1G/ref=sr_1_5?crid=1TE27V508QIHN&amp;keywords=ptfe%2Btubing%2B1000mm%2B4mm%2BOD%2B3mm&amp;qid=1701900349&amp;s=industrial&amp;sprefix=ptfe%2Btubing%2B1000mm%2B4mm%2Bod%2B3mm%2Cindustrial%2C75&amp;sr=1-5&amp;th=1</t>
  </si>
  <si>
    <t>9.84 ft</t>
  </si>
  <si>
    <t>https://www.amazon.com/uxcell-Temperature-Multifunctional-Insulating-Transparent/dp/B0915BM1JD/ref=sr_1_5?crid=1TE27V508QIHN&amp;keywords=ptfe%2Btubing%2B1000mm%2B4mm%2BOD%2B3mm&amp;qid=1701900349&amp;s=industrial&amp;sprefix=ptfe%2Btubing%2B1000mm%2B4mm%2Bod%2B3mm%2Cindustrial%2C75&amp;sr=1-5&amp;th=1</t>
  </si>
  <si>
    <t>White Drag Chain R18 10x11 Open</t>
  </si>
  <si>
    <t>https://www.aliexpress.com/item/3256805618753942.html?spm=a2g0o.order_detail.order_detail_item.4.1c4af19cX5NfXo</t>
  </si>
  <si>
    <t>Replaces IGUS E2i-10-10-018-0 Chain</t>
  </si>
  <si>
    <t>White Drag Chain R28 10x15 Open</t>
  </si>
  <si>
    <t>Replaces IGUS E2-15-10-028-0 Chain</t>
  </si>
  <si>
    <t>https://www.aliexpress.com/item/3256805618753942.html?spm=a2g0o.order_detail.order_detail_item.7.1c4af19cX5NfXo</t>
  </si>
  <si>
    <t>https://www.amazon.com/Krylon-K05545007-COLORmaxx-Spray-Aerosol/dp/B07LFWZ84M/ref=sr_1_1?crid=364DV301SARU2&amp;keywords=krylon%2Bspray%2Bpaint%2Bwhite&amp;qid=1704080817&amp;sprefix=krylon.%2Bwhite%2Caps%2C99&amp;sr=8-1&amp;th=1</t>
  </si>
  <si>
    <t>Krylon K05545007 COLORmaxx Spray Paint and Primer for Indoor/Outdoor Use  Gloss White 12 Oz</t>
  </si>
  <si>
    <t>https://www.mouser.com/ProductDetail/538-43025-1410</t>
  </si>
  <si>
    <t>MicroFit3 Connector Plug 14 Position</t>
  </si>
  <si>
    <t>LDO toolhead plug</t>
  </si>
  <si>
    <t>For 20 - 24 AWG</t>
  </si>
  <si>
    <t>https://www.mouser.com/ProductDetail/538-43030-0001-CT</t>
  </si>
  <si>
    <t>24 AWG PTFE (100ft Spool)</t>
  </si>
  <si>
    <t>Toolhead wiring</t>
  </si>
  <si>
    <t>https://www.mouser.com/ProductDetail/602-5854-7-100-01</t>
  </si>
  <si>
    <t>LDO Voron 2.4 R2 (Rev C) 3D Printer Kit</t>
  </si>
  <si>
    <t>Base Voron 2.4 Materials</t>
  </si>
  <si>
    <t>https://www.matterhackers.com/store/l/voron-design-corexy-fdm-3d-printer</t>
  </si>
  <si>
    <t>GT2 Open Belt LL-2GT-9 (9mm wide) - 8M</t>
  </si>
  <si>
    <t>LDO Kit already includes 5.9M</t>
  </si>
  <si>
    <t>OVERATURE ABS Filament 1kg White</t>
  </si>
  <si>
    <t>https://www.amazon.com/dp/B087M4P131?psc=1&amp;ref=ppx_yo2ov_dt_b_product_details</t>
  </si>
  <si>
    <t>Polymaker ABS Filament 1kg Orange</t>
  </si>
  <si>
    <t>https://www.amazon.com/dp/B09DKS7TFT?psc=1&amp;ref=ppx_yo2ov_dt_b_product_details</t>
  </si>
  <si>
    <t>Side and Back Panels (483x1103x4 mm)</t>
  </si>
  <si>
    <t>Door Panels (241.5x1103x4 mm)</t>
  </si>
  <si>
    <t>Orange Acrylic Sheet 36" x 24" x 1/8" (3mm)</t>
  </si>
  <si>
    <t>For General Printed Parts</t>
  </si>
  <si>
    <t>For Accented Printed Parts</t>
  </si>
  <si>
    <t>For Painting Extrusions, Fans, etc.</t>
  </si>
  <si>
    <t>White and Orange Theme BOM</t>
  </si>
  <si>
    <t>24" x 24" x 1/8" would work here too</t>
  </si>
  <si>
    <t>Top and Base Panels (469x469x4 mm)</t>
  </si>
  <si>
    <t>Side and Back Panels (483x1103x3 mm)</t>
  </si>
  <si>
    <t>Door Panels (241.5x1103x3 mm)</t>
  </si>
  <si>
    <t>LDO Kit + Custom Materials BOM</t>
  </si>
  <si>
    <t>Clear Acrylic Sheet 24" x 48" x 1/8"(4 Pack)</t>
  </si>
  <si>
    <t>Self Source BOM (For Cost Comparison)</t>
  </si>
  <si>
    <t>https://makerstock.com/products/orange-fluorescent-acrylic?variant=32575693357153</t>
  </si>
  <si>
    <t>https://makerstock.com/products/orange-fluorescent-acrylic?variant=40860284026977</t>
  </si>
  <si>
    <t>Orange Acrylic Sheet 24" x 48" x 1/8"  (3mm)</t>
  </si>
  <si>
    <t>Protective coating over spray painted parts</t>
  </si>
  <si>
    <t>https://www.amazon.com/Krylon-I00500A00-12-Ounce-Triple-Aerosol/dp/B0CFXJGNMV/ref=sr_1_5?crid=1TJSAOK96C1KJ&amp;dib=eyJ2IjoiMSJ9.bD_eQuJFJ6yB5jINzIBwQ4gEhSZB6CVJHOYwBZMU95XFIeyPUwn92ww9yfBElzfJ822DDY37D_V2gtnVlKnaiUJZFxsHY7wqyR_jCS4RQk183xcO58brebRXQ93ELpAX9TReJR8qsUQERX6epb3iyUftw61lHe3-_bcAVeD652ou3rLsEihtNvRixIgqTQjXbqfk0ZDck8QuIJ1SsSLg1KtzfwLaFurm2itE-4XA-Y0XtP7AMERPOeXWw_1Ehu4igddft9ePFrxzZe89z5hY6K9LQiiNpP58iBPvE02zwVQ.qfLpFzIDMXBx808NxIveJoqucMsAi0DrfbnzwVESJak&amp;dib_tag=se&amp;keywords=clear%2Bcoat%2Bspray&amp;qid=1705719078&amp;sprefix=clear%2Bcoat%2Bspray%2Caps%2C112&amp;sr=8-5&amp;th=1</t>
  </si>
  <si>
    <t>https://www.amazon.com/dp/B0C68HPHR2?psc=1&amp;ref=ppx_yo2ov_dt_b_product_details</t>
  </si>
  <si>
    <t>BATIGE Micro HDMI Female &amp; Type C 3.0 Female Flush Mount</t>
  </si>
  <si>
    <t>Optional port access to Raspberry Pi</t>
  </si>
  <si>
    <t>Female 4P to Male 4P Motor Extension Wire</t>
  </si>
  <si>
    <t>https://www.amazon.com/dp/B098J4MM3G?psc=1&amp;ref=ppx_yo2ov_dt_b_product_details</t>
  </si>
  <si>
    <t>For A/B stepper and limit (Pack of 2)</t>
  </si>
  <si>
    <t xml:space="preserve">Krylon I00500A07 12-Ounce Triple Thick Clear Glaze Aerosol Spray,High-Gloss (Pack of 2) </t>
  </si>
  <si>
    <t>https://www.mouser.com/ProductDetail/Molex/43640-0201?qs=HlEFOAM0q6WaYhPmKKx%252BhQ%3D%3D</t>
  </si>
  <si>
    <t>https://www.mouser.com/ProductDetail/Molex/43645-0200?qs=4XSMV6Twtb2TZ7elJDViLw%3D%3D</t>
  </si>
  <si>
    <t>Stealthburner RGB Extender (Female)</t>
  </si>
  <si>
    <t>Stealthburner RGB Extender (Male)</t>
  </si>
  <si>
    <t xml:space="preserve">Headers &amp; Wire Housings PLUG FREE HNG 2P SINGLE ROW </t>
  </si>
  <si>
    <t xml:space="preserve">Headers &amp; Wire Housings RECEPTACLE 2 POS SINGLE ROW </t>
  </si>
  <si>
    <t>https://www.mouser.com/ProductDetail/538-43020-1401</t>
  </si>
  <si>
    <t xml:space="preserve">Headers &amp; Wire Housings 14CKT PLUG HSG FREE HANGING DR </t>
  </si>
  <si>
    <t>Stealthburner Extender (Female)</t>
  </si>
  <si>
    <t>https://www.mouser.com/ProductDetail/538-43031-0007</t>
  </si>
  <si>
    <t>Headers &amp; Wire Housings MALE 20-24 AWG BULK tin</t>
  </si>
  <si>
    <t>https://www.mouser.com/ProductDetail/Molex/43030-0007?qs=MuwpYaHj75276x2HQaDYIw%3D%3D</t>
  </si>
  <si>
    <t xml:space="preserve">Headers &amp; Wire Housings FEMALE TERM 20-24 </t>
  </si>
  <si>
    <t>Crimps for female molex sockets</t>
  </si>
  <si>
    <t>Crimps for male molex sockets</t>
  </si>
  <si>
    <t>https://www.mouser.com/ProductDetail/485-4559</t>
  </si>
  <si>
    <t>Heat Shrink Tubing &amp; Sleeves Pre-Cut Multi-Colored Heat Shrink Pack</t>
  </si>
  <si>
    <t>Various heatshrink for extenders</t>
  </si>
  <si>
    <t>https://www.mouser.com/ProductDetail/358-SC1131</t>
  </si>
  <si>
    <t>FFC / FPC Jumper Cables Raspberry Pi 5 FPC Cables - Display, 200mm</t>
  </si>
  <si>
    <t>Display Cable for Raspberry Pi 5</t>
  </si>
  <si>
    <t>https://www.mouser.com/ProductDetail/426-FIT0255</t>
  </si>
  <si>
    <t>Educational Kits JST connector Kit (2.54mm)</t>
  </si>
  <si>
    <t>JST connectors for trimming cables</t>
  </si>
  <si>
    <t>Headers &amp; Wire Housings MicroFit Recep HSG DR 14Ckt GW BLK</t>
  </si>
  <si>
    <t>Stealthburner Extender (Male)</t>
  </si>
  <si>
    <t>Hook-up Wire 24AWG7/32 PTFE 100ft SPOOL WHT</t>
  </si>
  <si>
    <t>PTFE wire stealhburner extenders</t>
  </si>
  <si>
    <t>https://shop.pimoroni.com/products/nvme-base?variant=41219587178579</t>
  </si>
  <si>
    <t>NVME Base for Raspberry Pi 5</t>
  </si>
  <si>
    <t>Optional Raspberry Pi storage expansion</t>
  </si>
  <si>
    <t>Required</t>
  </si>
  <si>
    <t>Remaining Subtotals</t>
  </si>
  <si>
    <t>Overall</t>
  </si>
  <si>
    <t>Quantity</t>
  </si>
  <si>
    <t>Desired</t>
  </si>
  <si>
    <t>Ordered</t>
  </si>
  <si>
    <t>Paid</t>
  </si>
  <si>
    <t>https://www.amazon.com/gp/product/B07B8CK8L9/ref=ppx_yo_dt_b_asin_title_o00_s00?ie=UTF8&amp;th=1</t>
  </si>
  <si>
    <t>https://www.amazon.com/dp/B09B2CGW12?psc=1&amp;ref=ppx_yo2ov_dt_b_product_details</t>
  </si>
  <si>
    <t>Pack of 100 (silver color to match theme)</t>
  </si>
  <si>
    <t>M3-0.5 x 8mm Socket Head Cap Screws Bolts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</si>
</sst>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8" formatCode="&quot;$&quot;#,##0.00_);[Red]\(&quot;$&quot;#,##0.00\)"/>
  </numFmts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13">
    <xf numFmtId="0" fontId="0" fillId="0" borderId="0" xfId="0"/>
    <xf numFmtId="8" fontId="0" fillId="0" borderId="0" xfId="0" applyNumberFormat="1"/>
    <xf numFmtId="0" fontId="18" fillId="0" borderId="0" xfId="42"/>
    <xf numFmtId="6" fontId="0" fillId="0" borderId="0" xfId="0" applyNumberFormat="1"/>
    <xf numFmtId="0" fontId="19" fillId="0" borderId="0" xfId="0" applyFont="1"/>
    <xf numFmtId="0" fontId="0" fillId="33" borderId="0" xfId="0" applyFill="1"/>
    <xf numFmtId="0" fontId="21" fillId="0" borderId="0" xfId="0" applyFont="1"/>
    <xf numFmtId="0" fontId="0" fillId="34" borderId="0" xfId="0" applyFill="1"/>
    <xf numFmtId="0" fontId="16" fillId="35" borderId="0" xfId="0" applyFont="1" applyFill="1"/>
    <xf numFmtId="0" fontId="0" fillId="35" borderId="0" xfId="0" applyFill="1"/>
    <xf numFmtId="0" fontId="16" fillId="36" borderId="0" xfId="0" applyFont="1" applyFill="1"/>
    <xf numFmtId="0" fontId="0" fillId="36" borderId="0" xfId="0" applyFill="1"/>
    <xf numFmtId="8" fontId="0" fillId="37" borderId="0" xfId="0" applyNumberFormat="1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mazon.com/dp/B0BBQ7683N/ref=twister_B0BBQ7G8WZ?_encoding=UTF8&amp;th=1" TargetMode="External"/><Relationship Id="rId2" Type="http://schemas.openxmlformats.org/officeDocument/2006/relationships/hyperlink" Target="https://www.aliexpress.us/item/2251832667244886.html?gatewayAdapt=glo2usa4itemAdapt" TargetMode="External"/><Relationship Id="rId1" Type="http://schemas.openxmlformats.org/officeDocument/2006/relationships/hyperlink" Target="https://3dprintingusa.com/products/9mm-linear-rail-1000mm-with-one-mgn9h-block" TargetMode="External"/><Relationship Id="rId6" Type="http://schemas.openxmlformats.org/officeDocument/2006/relationships/hyperlink" Target="https://www.mouser.com/ProductDetail/Molex/43645-0200?qs=4XSMV6Twtb2TZ7elJDViLw%3D%3D" TargetMode="External"/><Relationship Id="rId5" Type="http://schemas.openxmlformats.org/officeDocument/2006/relationships/hyperlink" Target="https://www.igus.com/iPro/iPro_01_0002_0015_USen.htm?ArtNr=E2-15-10-028-0&amp;c=US&amp;l=en" TargetMode="External"/><Relationship Id="rId4" Type="http://schemas.openxmlformats.org/officeDocument/2006/relationships/hyperlink" Target="https://www.igus.com/iPro/iPro_01_0002_0015_USen.htm?ArtNr=E2-15-10-028-0&amp;c=US&amp;l=en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mazon.com/Krylon-K05545007-COLORmaxx-Spray-Aerosol/dp/B07LFWZ84M/ref=sr_1_1?crid=364DV301SARU2&amp;keywords=krylon%2Bspray%2Bpaint%2Bwhite&amp;qid=1704080817&amp;sprefix=krylon.%2Bwhite%2Caps%2C99&amp;sr=8-1&amp;th=1" TargetMode="External"/><Relationship Id="rId2" Type="http://schemas.openxmlformats.org/officeDocument/2006/relationships/hyperlink" Target="https://makerstock.com/products/orange-fluorescent-acrylic?variant=32575693357153" TargetMode="External"/><Relationship Id="rId1" Type="http://schemas.openxmlformats.org/officeDocument/2006/relationships/hyperlink" Target="https://makerstock.com/products/orange-fluorescent-acrylic?variant=40860284026977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igus.com/iPro/iPro_01_0002_0015_USen.htm?ArtNr=E2-15-10-028-0&amp;c=US&amp;l=en" TargetMode="External"/><Relationship Id="rId3" Type="http://schemas.openxmlformats.org/officeDocument/2006/relationships/hyperlink" Target="https://3dprintingusa.com/products/9mm-linear-rail-1000mm-with-one-mgn9h-block" TargetMode="External"/><Relationship Id="rId7" Type="http://schemas.openxmlformats.org/officeDocument/2006/relationships/hyperlink" Target="https://www.igus.com/iPro/iPro_01_0002_0015_USen.htm?ArtNr=E2-15-10-028-0&amp;c=US&amp;l=en" TargetMode="External"/><Relationship Id="rId2" Type="http://schemas.openxmlformats.org/officeDocument/2006/relationships/hyperlink" Target="https://www.mouser.com/ProductDetail/ZF/WRG32F2BBRLN?qs=%2Fha2pyFadugTPgk3aI89ZNgIRYXUDJ2iew%252BR%252BPzJE%2FSagvnd6sid0w%3D%3D&amp;utm_source=octopart&amp;utm_medium=aggregator&amp;utm_campaign=540-WRG32F2BBRLN&amp;utm_content=ZF%20Electronics" TargetMode="External"/><Relationship Id="rId1" Type="http://schemas.openxmlformats.org/officeDocument/2006/relationships/hyperlink" Target="https://www.aliexpress.us/item/2251832596290407.html?gatewayAdapt=glo2usa4itemAdapt" TargetMode="External"/><Relationship Id="rId6" Type="http://schemas.openxmlformats.org/officeDocument/2006/relationships/hyperlink" Target="https://www.amazon.com/dp/B0BBQ7683N/ref=twister_B0BBQ7G8WZ?_encoding=UTF8&amp;th=1" TargetMode="External"/><Relationship Id="rId5" Type="http://schemas.openxmlformats.org/officeDocument/2006/relationships/hyperlink" Target="https://www.digikey.com/en/products/detail/littelfuse-inc/0232008-MXP/778029?s=N4IgTCBcDaIAxgMxjnAHAOgLYA8AOIAugL5A" TargetMode="External"/><Relationship Id="rId10" Type="http://schemas.openxmlformats.org/officeDocument/2006/relationships/hyperlink" Target="https://openbuildspartstore.com/black-angle-corner-connector/" TargetMode="External"/><Relationship Id="rId4" Type="http://schemas.openxmlformats.org/officeDocument/2006/relationships/hyperlink" Target="https://www.aliexpress.us/item/2251832667244886.html?gatewayAdapt=glo2usa4itemAdapt" TargetMode="External"/><Relationship Id="rId9" Type="http://schemas.openxmlformats.org/officeDocument/2006/relationships/hyperlink" Target="https://www.digikey.com/en/products/detail/molex/0436400401/268986?s=N4IgTCBcDaICwGYBscAMBaVaCMIC6Avk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1F1D0-7A81-0546-9600-A8B0A78885C7}">
  <dimension ref="A1:K84"/>
  <sheetViews>
    <sheetView tabSelected="1" workbookViewId="0">
      <selection activeCell="I7" sqref="I7"/>
    </sheetView>
  </sheetViews>
  <sheetFormatPr baseColWidth="10" defaultRowHeight="16" x14ac:dyDescent="0.2"/>
  <cols>
    <col min="1" max="1" width="57.5" customWidth="1"/>
    <col min="2" max="2" width="10.5" customWidth="1"/>
    <col min="3" max="3" width="34.33203125" customWidth="1"/>
    <col min="4" max="4" width="8.33203125" customWidth="1"/>
    <col min="5" max="5" width="11.5" customWidth="1"/>
    <col min="6" max="6" width="7.33203125" customWidth="1"/>
    <col min="7" max="7" width="11" customWidth="1"/>
    <col min="8" max="8" width="10.33203125" customWidth="1"/>
    <col min="9" max="9" width="9.83203125" customWidth="1"/>
    <col min="10" max="10" width="10.33203125" customWidth="1"/>
    <col min="11" max="11" width="18.1640625" customWidth="1"/>
  </cols>
  <sheetData>
    <row r="1" spans="1:11" ht="26" x14ac:dyDescent="0.3">
      <c r="A1" s="6" t="s">
        <v>319</v>
      </c>
    </row>
    <row r="2" spans="1:11" x14ac:dyDescent="0.2">
      <c r="A2" t="s">
        <v>261</v>
      </c>
    </row>
    <row r="3" spans="1:11" x14ac:dyDescent="0.2">
      <c r="A3" t="s">
        <v>262</v>
      </c>
    </row>
    <row r="4" spans="1:11" x14ac:dyDescent="0.2">
      <c r="F4" s="8" t="s">
        <v>368</v>
      </c>
      <c r="G4" s="9"/>
      <c r="I4" s="10" t="s">
        <v>366</v>
      </c>
      <c r="J4" s="11"/>
    </row>
    <row r="5" spans="1:11" x14ac:dyDescent="0.2">
      <c r="A5" t="s">
        <v>1</v>
      </c>
      <c r="B5" t="s">
        <v>254</v>
      </c>
      <c r="C5" t="s">
        <v>2</v>
      </c>
      <c r="D5" t="s">
        <v>365</v>
      </c>
      <c r="E5" t="s">
        <v>114</v>
      </c>
      <c r="F5" s="9" t="s">
        <v>369</v>
      </c>
      <c r="G5" s="9" t="s">
        <v>370</v>
      </c>
      <c r="H5" t="s">
        <v>371</v>
      </c>
      <c r="I5" s="11" t="s">
        <v>365</v>
      </c>
      <c r="J5" s="11" t="s">
        <v>367</v>
      </c>
      <c r="K5" t="s">
        <v>115</v>
      </c>
    </row>
    <row r="6" spans="1:11" x14ac:dyDescent="0.2">
      <c r="A6" t="s">
        <v>299</v>
      </c>
      <c r="B6">
        <v>1</v>
      </c>
      <c r="C6" t="s">
        <v>300</v>
      </c>
      <c r="D6" t="b">
        <v>1</v>
      </c>
      <c r="E6" s="1">
        <v>1449</v>
      </c>
      <c r="F6" s="7">
        <v>1</v>
      </c>
      <c r="G6" s="7">
        <v>0</v>
      </c>
      <c r="H6" s="1">
        <f>G6*E6</f>
        <v>0</v>
      </c>
      <c r="I6" s="12">
        <f t="shared" ref="I6:I10" si="0">IF(D6, E6*F6, E6*0)</f>
        <v>1449</v>
      </c>
      <c r="J6" s="12">
        <f t="shared" ref="J6:J10" si="1">(F6-G6)*E6</f>
        <v>1449</v>
      </c>
      <c r="K6" t="s">
        <v>301</v>
      </c>
    </row>
    <row r="7" spans="1:11" x14ac:dyDescent="0.2">
      <c r="A7" t="s">
        <v>375</v>
      </c>
      <c r="B7">
        <v>100</v>
      </c>
      <c r="C7" t="s">
        <v>374</v>
      </c>
      <c r="D7" t="b">
        <v>0</v>
      </c>
      <c r="E7" s="1">
        <v>5.99</v>
      </c>
      <c r="F7" s="7">
        <v>1</v>
      </c>
      <c r="G7" s="7">
        <v>0</v>
      </c>
      <c r="H7" s="1">
        <v>0</v>
      </c>
      <c r="I7" s="12">
        <f t="shared" si="0"/>
        <v>0</v>
      </c>
      <c r="J7" s="12">
        <f t="shared" si="1"/>
        <v>5.99</v>
      </c>
      <c r="K7" t="s">
        <v>373</v>
      </c>
    </row>
    <row r="8" spans="1:11" x14ac:dyDescent="0.2">
      <c r="A8" t="s">
        <v>23</v>
      </c>
      <c r="B8">
        <v>163</v>
      </c>
      <c r="C8" t="s">
        <v>137</v>
      </c>
      <c r="D8" t="b">
        <v>1</v>
      </c>
      <c r="E8" s="1">
        <v>12.88</v>
      </c>
      <c r="F8" s="7">
        <v>2</v>
      </c>
      <c r="G8" s="7">
        <v>0</v>
      </c>
      <c r="H8" s="1">
        <f t="shared" ref="H8:H32" si="2">G8*E8</f>
        <v>0</v>
      </c>
      <c r="I8" s="12">
        <f t="shared" si="0"/>
        <v>25.76</v>
      </c>
      <c r="J8" s="12">
        <f t="shared" si="1"/>
        <v>25.76</v>
      </c>
      <c r="K8" t="s">
        <v>138</v>
      </c>
    </row>
    <row r="9" spans="1:11" x14ac:dyDescent="0.2">
      <c r="A9" t="s">
        <v>302</v>
      </c>
      <c r="B9">
        <v>1</v>
      </c>
      <c r="C9" t="s">
        <v>303</v>
      </c>
      <c r="D9" t="b">
        <v>1</v>
      </c>
      <c r="E9" s="1">
        <v>30.91</v>
      </c>
      <c r="F9" s="7">
        <v>1</v>
      </c>
      <c r="G9" s="7">
        <v>0</v>
      </c>
      <c r="H9" s="1">
        <f t="shared" si="2"/>
        <v>0</v>
      </c>
      <c r="I9" s="12">
        <f t="shared" si="0"/>
        <v>30.91</v>
      </c>
      <c r="J9" s="12">
        <f t="shared" si="1"/>
        <v>30.91</v>
      </c>
      <c r="K9" s="2" t="s">
        <v>145</v>
      </c>
    </row>
    <row r="10" spans="1:11" x14ac:dyDescent="0.2">
      <c r="A10" t="s">
        <v>267</v>
      </c>
      <c r="B10">
        <v>4</v>
      </c>
      <c r="D10" t="b">
        <v>1</v>
      </c>
      <c r="E10" s="3">
        <v>66</v>
      </c>
      <c r="F10" s="7">
        <v>4</v>
      </c>
      <c r="G10" s="7">
        <v>0</v>
      </c>
      <c r="H10" s="1">
        <f t="shared" si="2"/>
        <v>0</v>
      </c>
      <c r="I10" s="12">
        <f t="shared" si="0"/>
        <v>264</v>
      </c>
      <c r="J10" s="12">
        <f t="shared" si="1"/>
        <v>264</v>
      </c>
      <c r="K10" s="2" t="s">
        <v>268</v>
      </c>
    </row>
    <row r="11" spans="1:11" x14ac:dyDescent="0.2">
      <c r="A11" t="s">
        <v>274</v>
      </c>
      <c r="B11">
        <v>4</v>
      </c>
      <c r="C11" t="s">
        <v>279</v>
      </c>
      <c r="D11" t="b">
        <v>1</v>
      </c>
      <c r="E11" s="1">
        <v>25.97</v>
      </c>
      <c r="F11" s="7">
        <v>4</v>
      </c>
      <c r="G11" s="7">
        <v>0</v>
      </c>
      <c r="H11" s="1">
        <f t="shared" si="2"/>
        <v>0</v>
      </c>
      <c r="I11" s="12">
        <f t="shared" ref="I11:I32" si="3">IF(D11, E11*F11, E11*0)</f>
        <v>103.88</v>
      </c>
      <c r="J11" s="12">
        <f t="shared" ref="J11" si="4">(F11-G11)*E11</f>
        <v>103.88</v>
      </c>
      <c r="K11" t="s">
        <v>278</v>
      </c>
    </row>
    <row r="12" spans="1:11" x14ac:dyDescent="0.2">
      <c r="A12" t="s">
        <v>78</v>
      </c>
      <c r="B12">
        <v>1</v>
      </c>
      <c r="C12" t="s">
        <v>281</v>
      </c>
      <c r="D12" t="b">
        <v>1</v>
      </c>
      <c r="E12" s="1">
        <v>8.99</v>
      </c>
      <c r="F12" s="7">
        <v>1</v>
      </c>
      <c r="G12" s="7">
        <v>0</v>
      </c>
      <c r="H12" s="1">
        <f t="shared" si="2"/>
        <v>0</v>
      </c>
      <c r="I12" s="12">
        <f t="shared" si="3"/>
        <v>8.99</v>
      </c>
      <c r="J12" s="12">
        <f>(F12-G12)*E12</f>
        <v>8.99</v>
      </c>
      <c r="K12" t="s">
        <v>372</v>
      </c>
    </row>
    <row r="13" spans="1:11" x14ac:dyDescent="0.2">
      <c r="A13" t="s">
        <v>296</v>
      </c>
      <c r="B13">
        <v>1</v>
      </c>
      <c r="C13" t="s">
        <v>297</v>
      </c>
      <c r="D13" t="b">
        <v>1</v>
      </c>
      <c r="E13" s="1">
        <v>89.54</v>
      </c>
      <c r="F13" s="7">
        <v>1</v>
      </c>
      <c r="G13" s="7">
        <v>0</v>
      </c>
      <c r="H13" s="1">
        <f t="shared" si="2"/>
        <v>0</v>
      </c>
      <c r="I13" s="12">
        <f t="shared" si="3"/>
        <v>89.54</v>
      </c>
      <c r="J13" s="12">
        <f t="shared" ref="J13:J15" si="5">(F13-G13)*E13</f>
        <v>89.54</v>
      </c>
      <c r="K13" t="s">
        <v>298</v>
      </c>
    </row>
    <row r="14" spans="1:11" x14ac:dyDescent="0.2">
      <c r="A14" t="s">
        <v>96</v>
      </c>
      <c r="B14">
        <v>28</v>
      </c>
      <c r="C14" t="s">
        <v>294</v>
      </c>
      <c r="D14" t="b">
        <v>1</v>
      </c>
      <c r="E14" s="1">
        <v>8.3000000000000004E-2</v>
      </c>
      <c r="F14" s="7">
        <v>100</v>
      </c>
      <c r="G14" s="7">
        <v>0</v>
      </c>
      <c r="H14" s="1">
        <f t="shared" si="2"/>
        <v>0</v>
      </c>
      <c r="I14" s="12">
        <f t="shared" si="3"/>
        <v>8.3000000000000007</v>
      </c>
      <c r="J14" s="12">
        <f t="shared" si="5"/>
        <v>8.3000000000000007</v>
      </c>
      <c r="K14" t="s">
        <v>295</v>
      </c>
    </row>
    <row r="15" spans="1:11" x14ac:dyDescent="0.2">
      <c r="A15" t="s">
        <v>292</v>
      </c>
      <c r="B15">
        <v>2</v>
      </c>
      <c r="C15" t="s">
        <v>293</v>
      </c>
      <c r="D15" t="b">
        <v>1</v>
      </c>
      <c r="E15" s="1">
        <v>1.02</v>
      </c>
      <c r="F15" s="7">
        <v>2</v>
      </c>
      <c r="G15" s="7">
        <v>0</v>
      </c>
      <c r="H15" s="1">
        <f t="shared" si="2"/>
        <v>0</v>
      </c>
      <c r="I15" s="12">
        <f t="shared" si="3"/>
        <v>2.04</v>
      </c>
      <c r="J15" s="12">
        <f t="shared" si="5"/>
        <v>2.04</v>
      </c>
      <c r="K15" t="s">
        <v>291</v>
      </c>
    </row>
    <row r="16" spans="1:11" x14ac:dyDescent="0.2">
      <c r="A16" t="s">
        <v>276</v>
      </c>
      <c r="B16">
        <v>1</v>
      </c>
      <c r="C16" t="s">
        <v>277</v>
      </c>
      <c r="D16" t="b">
        <v>1</v>
      </c>
      <c r="E16" s="1">
        <v>46.44</v>
      </c>
      <c r="F16" s="7">
        <v>1</v>
      </c>
      <c r="G16" s="7">
        <v>0</v>
      </c>
      <c r="H16" s="1">
        <f t="shared" si="2"/>
        <v>0</v>
      </c>
      <c r="I16" s="12">
        <f t="shared" si="3"/>
        <v>46.44</v>
      </c>
      <c r="J16" s="12">
        <f t="shared" ref="J16:J32" si="6">(F16-G16)*E16</f>
        <v>46.44</v>
      </c>
      <c r="K16" s="2" t="s">
        <v>217</v>
      </c>
    </row>
    <row r="17" spans="1:11" x14ac:dyDescent="0.2">
      <c r="A17" t="s">
        <v>101</v>
      </c>
      <c r="B17">
        <v>1</v>
      </c>
      <c r="D17" t="b">
        <v>1</v>
      </c>
      <c r="E17" s="1">
        <v>6.12</v>
      </c>
      <c r="F17" s="7">
        <v>1</v>
      </c>
      <c r="G17" s="7">
        <v>0</v>
      </c>
      <c r="H17" s="1">
        <f t="shared" si="2"/>
        <v>0</v>
      </c>
      <c r="I17" s="12">
        <f t="shared" si="3"/>
        <v>6.12</v>
      </c>
      <c r="J17" s="12">
        <f t="shared" si="6"/>
        <v>6.12</v>
      </c>
      <c r="K17" s="2" t="s">
        <v>217</v>
      </c>
    </row>
    <row r="18" spans="1:11" x14ac:dyDescent="0.2">
      <c r="A18" t="s">
        <v>320</v>
      </c>
      <c r="B18">
        <v>1</v>
      </c>
      <c r="C18" t="s">
        <v>317</v>
      </c>
      <c r="D18" t="b">
        <v>1</v>
      </c>
      <c r="E18" s="1">
        <v>139.80000000000001</v>
      </c>
      <c r="F18" s="7">
        <v>1</v>
      </c>
      <c r="G18" s="7">
        <v>0</v>
      </c>
      <c r="H18" s="1">
        <f t="shared" si="2"/>
        <v>0</v>
      </c>
      <c r="I18" s="12">
        <f t="shared" si="3"/>
        <v>139.80000000000001</v>
      </c>
      <c r="J18" s="12">
        <f t="shared" si="6"/>
        <v>139.80000000000001</v>
      </c>
      <c r="K18" s="2" t="s">
        <v>273</v>
      </c>
    </row>
    <row r="19" spans="1:11" x14ac:dyDescent="0.2">
      <c r="C19" t="s">
        <v>318</v>
      </c>
      <c r="E19" s="1"/>
      <c r="F19" s="7"/>
      <c r="G19" s="7"/>
      <c r="H19" s="1">
        <f t="shared" si="2"/>
        <v>0</v>
      </c>
      <c r="I19" s="12"/>
      <c r="J19" s="12"/>
    </row>
    <row r="20" spans="1:11" x14ac:dyDescent="0.2">
      <c r="A20" t="s">
        <v>330</v>
      </c>
      <c r="B20">
        <v>2</v>
      </c>
      <c r="C20" t="s">
        <v>332</v>
      </c>
      <c r="D20" t="b">
        <v>1</v>
      </c>
      <c r="E20" s="1">
        <v>12.99</v>
      </c>
      <c r="F20" s="7">
        <v>2</v>
      </c>
      <c r="G20" s="7">
        <v>0</v>
      </c>
      <c r="H20" s="1">
        <f t="shared" si="2"/>
        <v>0</v>
      </c>
      <c r="I20" s="12">
        <f t="shared" si="3"/>
        <v>25.98</v>
      </c>
      <c r="J20" s="12">
        <f t="shared" si="6"/>
        <v>25.98</v>
      </c>
      <c r="K20" t="s">
        <v>331</v>
      </c>
    </row>
    <row r="21" spans="1:11" x14ac:dyDescent="0.2">
      <c r="A21" t="s">
        <v>328</v>
      </c>
      <c r="B21">
        <v>0</v>
      </c>
      <c r="C21" t="s">
        <v>329</v>
      </c>
      <c r="D21" t="b">
        <v>0</v>
      </c>
      <c r="E21" s="1">
        <v>15.99</v>
      </c>
      <c r="F21" s="7">
        <v>1</v>
      </c>
      <c r="G21" s="7">
        <v>0</v>
      </c>
      <c r="H21" s="1">
        <f t="shared" si="2"/>
        <v>0</v>
      </c>
      <c r="I21" s="12">
        <f t="shared" si="3"/>
        <v>0</v>
      </c>
      <c r="J21" s="12">
        <f t="shared" si="6"/>
        <v>15.99</v>
      </c>
      <c r="K21" t="s">
        <v>327</v>
      </c>
    </row>
    <row r="22" spans="1:11" x14ac:dyDescent="0.2">
      <c r="A22" t="s">
        <v>338</v>
      </c>
      <c r="B22">
        <v>1</v>
      </c>
      <c r="C22" t="s">
        <v>336</v>
      </c>
      <c r="D22" t="b">
        <v>1</v>
      </c>
      <c r="E22" s="1">
        <v>0.38</v>
      </c>
      <c r="F22" s="7">
        <v>2</v>
      </c>
      <c r="G22" s="7">
        <v>0</v>
      </c>
      <c r="H22" s="1">
        <f t="shared" si="2"/>
        <v>0</v>
      </c>
      <c r="I22" s="12">
        <f t="shared" si="3"/>
        <v>0.76</v>
      </c>
      <c r="J22" s="12">
        <f t="shared" si="6"/>
        <v>0.76</v>
      </c>
      <c r="K22" t="s">
        <v>334</v>
      </c>
    </row>
    <row r="23" spans="1:11" x14ac:dyDescent="0.2">
      <c r="A23" t="s">
        <v>339</v>
      </c>
      <c r="B23">
        <v>1</v>
      </c>
      <c r="C23" t="s">
        <v>337</v>
      </c>
      <c r="D23" t="b">
        <v>1</v>
      </c>
      <c r="E23" s="1">
        <v>0.4</v>
      </c>
      <c r="F23" s="7">
        <v>2</v>
      </c>
      <c r="G23" s="7">
        <v>0</v>
      </c>
      <c r="H23" s="1">
        <f t="shared" si="2"/>
        <v>0</v>
      </c>
      <c r="I23" s="12">
        <f t="shared" si="3"/>
        <v>0.8</v>
      </c>
      <c r="J23" s="12">
        <f t="shared" si="6"/>
        <v>0.8</v>
      </c>
      <c r="K23" s="2" t="s">
        <v>335</v>
      </c>
    </row>
    <row r="24" spans="1:11" x14ac:dyDescent="0.2">
      <c r="A24" t="s">
        <v>341</v>
      </c>
      <c r="B24">
        <v>1</v>
      </c>
      <c r="C24" t="s">
        <v>342</v>
      </c>
      <c r="D24" t="b">
        <v>1</v>
      </c>
      <c r="E24" s="1">
        <v>0.86</v>
      </c>
      <c r="F24" s="7">
        <v>2</v>
      </c>
      <c r="G24" s="7">
        <v>0</v>
      </c>
      <c r="H24" s="1">
        <f t="shared" si="2"/>
        <v>0</v>
      </c>
      <c r="I24" s="12">
        <f t="shared" si="3"/>
        <v>1.72</v>
      </c>
      <c r="J24" s="12">
        <f t="shared" si="6"/>
        <v>1.72</v>
      </c>
      <c r="K24" s="2" t="s">
        <v>340</v>
      </c>
    </row>
    <row r="25" spans="1:11" x14ac:dyDescent="0.2">
      <c r="A25" t="s">
        <v>358</v>
      </c>
      <c r="B25">
        <v>1</v>
      </c>
      <c r="C25" t="s">
        <v>359</v>
      </c>
      <c r="D25" t="b">
        <v>1</v>
      </c>
      <c r="E25" s="1">
        <v>1.02</v>
      </c>
      <c r="F25" s="7">
        <v>2</v>
      </c>
      <c r="G25" s="7">
        <v>0</v>
      </c>
      <c r="H25" s="1">
        <f t="shared" si="2"/>
        <v>0</v>
      </c>
      <c r="I25" s="12">
        <f t="shared" si="3"/>
        <v>2.04</v>
      </c>
      <c r="J25" s="12">
        <f t="shared" si="6"/>
        <v>2.04</v>
      </c>
      <c r="K25" s="2" t="s">
        <v>291</v>
      </c>
    </row>
    <row r="26" spans="1:11" x14ac:dyDescent="0.2">
      <c r="A26" t="s">
        <v>344</v>
      </c>
      <c r="B26">
        <v>16</v>
      </c>
      <c r="C26" t="s">
        <v>347</v>
      </c>
      <c r="D26" t="b">
        <v>1</v>
      </c>
      <c r="E26" s="1">
        <v>0.122</v>
      </c>
      <c r="F26" s="7">
        <v>100</v>
      </c>
      <c r="G26" s="7">
        <v>0</v>
      </c>
      <c r="H26" s="1">
        <f t="shared" si="2"/>
        <v>0</v>
      </c>
      <c r="I26" s="12">
        <f t="shared" si="3"/>
        <v>12.2</v>
      </c>
      <c r="J26" s="12">
        <f t="shared" si="6"/>
        <v>12.2</v>
      </c>
      <c r="K26" s="2" t="s">
        <v>343</v>
      </c>
    </row>
    <row r="27" spans="1:11" x14ac:dyDescent="0.2">
      <c r="A27" t="s">
        <v>346</v>
      </c>
      <c r="B27">
        <v>16</v>
      </c>
      <c r="C27" t="s">
        <v>348</v>
      </c>
      <c r="D27" t="b">
        <v>1</v>
      </c>
      <c r="E27" s="1">
        <v>0.114</v>
      </c>
      <c r="F27" s="7">
        <v>100</v>
      </c>
      <c r="G27" s="7">
        <v>0</v>
      </c>
      <c r="H27" s="1">
        <f t="shared" si="2"/>
        <v>0</v>
      </c>
      <c r="I27" s="12">
        <f t="shared" si="3"/>
        <v>11.4</v>
      </c>
      <c r="J27" s="12">
        <f t="shared" si="6"/>
        <v>11.4</v>
      </c>
      <c r="K27" s="2" t="s">
        <v>345</v>
      </c>
    </row>
    <row r="28" spans="1:11" x14ac:dyDescent="0.2">
      <c r="A28" t="s">
        <v>350</v>
      </c>
      <c r="B28">
        <v>1</v>
      </c>
      <c r="C28" t="s">
        <v>351</v>
      </c>
      <c r="D28" t="b">
        <v>1</v>
      </c>
      <c r="E28" s="1">
        <v>9.9499999999999993</v>
      </c>
      <c r="F28" s="7">
        <v>1</v>
      </c>
      <c r="G28" s="7">
        <v>0</v>
      </c>
      <c r="H28" s="1">
        <f t="shared" si="2"/>
        <v>0</v>
      </c>
      <c r="I28" s="12">
        <f t="shared" si="3"/>
        <v>9.9499999999999993</v>
      </c>
      <c r="J28" s="12">
        <f t="shared" si="6"/>
        <v>9.9499999999999993</v>
      </c>
      <c r="K28" s="2" t="s">
        <v>349</v>
      </c>
    </row>
    <row r="29" spans="1:11" x14ac:dyDescent="0.2">
      <c r="A29" t="s">
        <v>353</v>
      </c>
      <c r="B29">
        <v>1</v>
      </c>
      <c r="C29" t="s">
        <v>354</v>
      </c>
      <c r="D29" t="b">
        <v>0</v>
      </c>
      <c r="E29" s="1">
        <v>1</v>
      </c>
      <c r="F29" s="7">
        <v>1</v>
      </c>
      <c r="G29" s="7">
        <v>0</v>
      </c>
      <c r="H29" s="1">
        <f t="shared" si="2"/>
        <v>0</v>
      </c>
      <c r="I29" s="12">
        <f t="shared" si="3"/>
        <v>0</v>
      </c>
      <c r="J29" s="12">
        <f t="shared" si="6"/>
        <v>1</v>
      </c>
      <c r="K29" s="2" t="s">
        <v>352</v>
      </c>
    </row>
    <row r="30" spans="1:11" x14ac:dyDescent="0.2">
      <c r="A30" t="s">
        <v>356</v>
      </c>
      <c r="B30">
        <v>1</v>
      </c>
      <c r="C30" t="s">
        <v>357</v>
      </c>
      <c r="D30" t="b">
        <v>1</v>
      </c>
      <c r="E30" s="1">
        <v>8.9</v>
      </c>
      <c r="F30" s="7">
        <v>1</v>
      </c>
      <c r="G30" s="7">
        <v>0</v>
      </c>
      <c r="H30" s="1">
        <f t="shared" si="2"/>
        <v>0</v>
      </c>
      <c r="I30" s="12">
        <f t="shared" si="3"/>
        <v>8.9</v>
      </c>
      <c r="J30" s="12">
        <f t="shared" si="6"/>
        <v>8.9</v>
      </c>
      <c r="K30" s="2" t="s">
        <v>355</v>
      </c>
    </row>
    <row r="31" spans="1:11" x14ac:dyDescent="0.2">
      <c r="A31" t="s">
        <v>360</v>
      </c>
      <c r="B31">
        <v>1</v>
      </c>
      <c r="C31" t="s">
        <v>361</v>
      </c>
      <c r="D31" t="b">
        <v>1</v>
      </c>
      <c r="E31" s="1">
        <v>89.54</v>
      </c>
      <c r="F31" s="7">
        <v>1</v>
      </c>
      <c r="G31" s="7">
        <v>0</v>
      </c>
      <c r="H31" s="1">
        <f t="shared" si="2"/>
        <v>0</v>
      </c>
      <c r="I31" s="12">
        <f t="shared" si="3"/>
        <v>89.54</v>
      </c>
      <c r="J31" s="12">
        <f t="shared" si="6"/>
        <v>89.54</v>
      </c>
      <c r="K31" s="2" t="s">
        <v>298</v>
      </c>
    </row>
    <row r="32" spans="1:11" x14ac:dyDescent="0.2">
      <c r="A32" t="s">
        <v>363</v>
      </c>
      <c r="B32">
        <v>1</v>
      </c>
      <c r="C32" t="s">
        <v>364</v>
      </c>
      <c r="D32" t="b">
        <v>0</v>
      </c>
      <c r="E32" s="1">
        <v>14.36</v>
      </c>
      <c r="F32" s="7">
        <v>1</v>
      </c>
      <c r="G32" s="7">
        <v>0</v>
      </c>
      <c r="H32" s="1">
        <f t="shared" si="2"/>
        <v>0</v>
      </c>
      <c r="I32" s="12">
        <f t="shared" si="3"/>
        <v>0</v>
      </c>
      <c r="J32" s="12">
        <f t="shared" si="6"/>
        <v>14.36</v>
      </c>
      <c r="K32" s="2" t="s">
        <v>362</v>
      </c>
    </row>
    <row r="33" spans="5:10" x14ac:dyDescent="0.2">
      <c r="E33" s="1"/>
      <c r="H33" s="1">
        <f>SUM(H6:H32)</f>
        <v>0</v>
      </c>
      <c r="I33" s="1">
        <f>SUM(I6:I32)</f>
        <v>2338.0700000000002</v>
      </c>
      <c r="J33" s="1">
        <f>SUM(J6:J32)</f>
        <v>2375.41</v>
      </c>
    </row>
    <row r="79" spans="1:1" x14ac:dyDescent="0.2">
      <c r="A79" t="s">
        <v>102</v>
      </c>
    </row>
    <row r="84" spans="1:1" x14ac:dyDescent="0.2">
      <c r="A84" t="s">
        <v>103</v>
      </c>
    </row>
  </sheetData>
  <hyperlinks>
    <hyperlink ref="K10" r:id="rId1" xr:uid="{B069B4F7-3B34-1F4D-91FE-BAFC3C3AFDEB}"/>
    <hyperlink ref="K9" r:id="rId2" xr:uid="{A674AA42-7047-D742-B0B0-F79013D37D21}"/>
    <hyperlink ref="K18" r:id="rId3" xr:uid="{933BC923-64A5-364D-B1D1-AA0CD0F86FE7}"/>
    <hyperlink ref="K17" r:id="rId4" xr:uid="{040C449F-BD13-3A40-A3CF-B6CEB04C54CC}"/>
    <hyperlink ref="K16" r:id="rId5" xr:uid="{1BE03111-1688-3547-8700-06A03759C772}"/>
    <hyperlink ref="K23" r:id="rId6" xr:uid="{54E046B7-4373-0C4C-B1FF-977F5691AE73}"/>
  </hyperlink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6087C-B58C-7A42-AAAC-3D022FB0521D}">
  <dimension ref="A1:K67"/>
  <sheetViews>
    <sheetView workbookViewId="0">
      <selection activeCell="G16" sqref="G16"/>
    </sheetView>
  </sheetViews>
  <sheetFormatPr baseColWidth="10" defaultRowHeight="16" x14ac:dyDescent="0.2"/>
  <cols>
    <col min="1" max="1" width="82.5" customWidth="1"/>
    <col min="2" max="2" width="10.5" customWidth="1"/>
    <col min="3" max="3" width="36.33203125" customWidth="1"/>
    <col min="4" max="4" width="18.6640625" customWidth="1"/>
    <col min="5" max="5" width="11.5" customWidth="1"/>
    <col min="6" max="6" width="13.5" customWidth="1"/>
    <col min="7" max="7" width="11" customWidth="1"/>
    <col min="8" max="8" width="13.1640625" customWidth="1"/>
    <col min="9" max="9" width="12.5" customWidth="1"/>
    <col min="10" max="10" width="16.1640625" customWidth="1"/>
    <col min="11" max="11" width="18.1640625" customWidth="1"/>
  </cols>
  <sheetData>
    <row r="1" spans="1:11" ht="26" x14ac:dyDescent="0.3">
      <c r="A1" s="6" t="s">
        <v>314</v>
      </c>
    </row>
    <row r="2" spans="1:11" x14ac:dyDescent="0.2">
      <c r="A2" t="s">
        <v>261</v>
      </c>
    </row>
    <row r="3" spans="1:11" x14ac:dyDescent="0.2">
      <c r="A3" t="s">
        <v>262</v>
      </c>
    </row>
    <row r="5" spans="1:11" x14ac:dyDescent="0.2">
      <c r="A5" t="s">
        <v>1</v>
      </c>
      <c r="B5" t="s">
        <v>254</v>
      </c>
      <c r="C5" t="s">
        <v>2</v>
      </c>
      <c r="D5" t="s">
        <v>200</v>
      </c>
      <c r="E5" t="s">
        <v>114</v>
      </c>
      <c r="F5" t="s">
        <v>252</v>
      </c>
      <c r="G5" t="s">
        <v>253</v>
      </c>
      <c r="H5" t="s">
        <v>199</v>
      </c>
      <c r="I5" t="s">
        <v>198</v>
      </c>
      <c r="J5" t="s">
        <v>223</v>
      </c>
      <c r="K5" t="s">
        <v>115</v>
      </c>
    </row>
    <row r="6" spans="1:11" x14ac:dyDescent="0.2">
      <c r="A6" t="s">
        <v>283</v>
      </c>
      <c r="B6">
        <v>2</v>
      </c>
      <c r="C6" t="s">
        <v>285</v>
      </c>
      <c r="D6" t="b">
        <v>1</v>
      </c>
      <c r="E6" s="1">
        <v>7.24</v>
      </c>
      <c r="F6">
        <v>2</v>
      </c>
      <c r="G6">
        <v>0</v>
      </c>
      <c r="H6" s="1">
        <f t="shared" ref="H6:H7" si="0">IF(NOT(D6), E6*F6, E6*0)</f>
        <v>0</v>
      </c>
      <c r="I6" s="1">
        <f t="shared" ref="I6:I14" si="1">IF(D6, E6*F6, E6*0)</f>
        <v>14.48</v>
      </c>
      <c r="J6" s="1">
        <f t="shared" ref="J6:J15" si="2">(F6-G6)*E6</f>
        <v>14.48</v>
      </c>
      <c r="K6" s="2" t="s">
        <v>284</v>
      </c>
    </row>
    <row r="7" spans="1:11" x14ac:dyDescent="0.2">
      <c r="A7" t="s">
        <v>286</v>
      </c>
      <c r="B7">
        <v>2</v>
      </c>
      <c r="C7" t="s">
        <v>287</v>
      </c>
      <c r="D7" t="b">
        <v>1</v>
      </c>
      <c r="E7" s="1">
        <v>7.7</v>
      </c>
      <c r="F7">
        <v>2</v>
      </c>
      <c r="G7">
        <v>0</v>
      </c>
      <c r="H7" s="1">
        <f t="shared" si="0"/>
        <v>0</v>
      </c>
      <c r="I7" s="1">
        <f t="shared" si="1"/>
        <v>15.4</v>
      </c>
      <c r="J7" s="1">
        <f t="shared" si="2"/>
        <v>15.4</v>
      </c>
      <c r="K7" s="2" t="s">
        <v>288</v>
      </c>
    </row>
    <row r="8" spans="1:11" x14ac:dyDescent="0.2">
      <c r="A8" t="s">
        <v>310</v>
      </c>
      <c r="B8">
        <v>2</v>
      </c>
      <c r="C8" t="s">
        <v>316</v>
      </c>
      <c r="D8" t="b">
        <v>1</v>
      </c>
      <c r="E8" s="1">
        <v>24.95</v>
      </c>
      <c r="F8">
        <v>2</v>
      </c>
      <c r="G8">
        <v>0</v>
      </c>
      <c r="H8" s="1">
        <v>0</v>
      </c>
      <c r="I8" s="1">
        <f t="shared" si="1"/>
        <v>49.9</v>
      </c>
      <c r="J8" s="1">
        <f t="shared" si="2"/>
        <v>49.9</v>
      </c>
      <c r="K8" s="2" t="s">
        <v>322</v>
      </c>
    </row>
    <row r="9" spans="1:11" x14ac:dyDescent="0.2">
      <c r="C9" t="s">
        <v>315</v>
      </c>
      <c r="E9" s="1"/>
      <c r="H9" s="1"/>
      <c r="I9" s="1"/>
      <c r="J9" s="1"/>
      <c r="K9" s="2"/>
    </row>
    <row r="10" spans="1:11" x14ac:dyDescent="0.2">
      <c r="A10" t="s">
        <v>324</v>
      </c>
      <c r="B10">
        <v>4</v>
      </c>
      <c r="C10" t="s">
        <v>308</v>
      </c>
      <c r="D10" t="b">
        <v>1</v>
      </c>
      <c r="E10" s="1">
        <v>49.95</v>
      </c>
      <c r="F10">
        <v>4</v>
      </c>
      <c r="G10">
        <v>0</v>
      </c>
      <c r="H10" s="1">
        <f t="shared" ref="H10:H14" si="3">IF(NOT(D10), E10*F10, E10*0)</f>
        <v>0</v>
      </c>
      <c r="I10" s="1">
        <f t="shared" si="1"/>
        <v>199.8</v>
      </c>
      <c r="J10" s="1">
        <f t="shared" si="2"/>
        <v>199.8</v>
      </c>
      <c r="K10" s="2" t="s">
        <v>323</v>
      </c>
    </row>
    <row r="11" spans="1:11" x14ac:dyDescent="0.2">
      <c r="C11" t="s">
        <v>309</v>
      </c>
    </row>
    <row r="12" spans="1:11" x14ac:dyDescent="0.2">
      <c r="A12" t="s">
        <v>304</v>
      </c>
      <c r="B12">
        <v>2</v>
      </c>
      <c r="C12" t="s">
        <v>311</v>
      </c>
      <c r="D12" t="b">
        <v>1</v>
      </c>
      <c r="E12" s="1">
        <v>19.989999999999998</v>
      </c>
      <c r="F12">
        <v>2</v>
      </c>
      <c r="G12">
        <v>0</v>
      </c>
      <c r="H12" s="1">
        <f t="shared" si="3"/>
        <v>0</v>
      </c>
      <c r="I12" s="1">
        <f t="shared" si="1"/>
        <v>39.979999999999997</v>
      </c>
      <c r="J12" s="1">
        <f t="shared" si="2"/>
        <v>39.979999999999997</v>
      </c>
      <c r="K12" t="s">
        <v>305</v>
      </c>
    </row>
    <row r="13" spans="1:11" x14ac:dyDescent="0.2">
      <c r="A13" t="s">
        <v>306</v>
      </c>
      <c r="B13">
        <v>1</v>
      </c>
      <c r="C13" t="s">
        <v>312</v>
      </c>
      <c r="D13" t="b">
        <v>1</v>
      </c>
      <c r="E13" s="1">
        <v>21.99</v>
      </c>
      <c r="F13">
        <v>1</v>
      </c>
      <c r="G13">
        <v>0</v>
      </c>
      <c r="H13" s="1">
        <f t="shared" si="3"/>
        <v>0</v>
      </c>
      <c r="I13" s="1">
        <f t="shared" si="1"/>
        <v>21.99</v>
      </c>
      <c r="J13" s="1">
        <f t="shared" si="2"/>
        <v>21.99</v>
      </c>
      <c r="K13" t="s">
        <v>307</v>
      </c>
    </row>
    <row r="14" spans="1:11" x14ac:dyDescent="0.2">
      <c r="A14" t="s">
        <v>333</v>
      </c>
      <c r="B14">
        <v>2</v>
      </c>
      <c r="C14" t="s">
        <v>325</v>
      </c>
      <c r="D14" t="b">
        <v>1</v>
      </c>
      <c r="E14" s="1">
        <v>12.94</v>
      </c>
      <c r="F14">
        <v>2</v>
      </c>
      <c r="G14">
        <v>0</v>
      </c>
      <c r="H14" s="1">
        <f t="shared" si="3"/>
        <v>0</v>
      </c>
      <c r="I14" s="1">
        <f t="shared" si="1"/>
        <v>25.88</v>
      </c>
      <c r="J14" s="1">
        <f t="shared" si="2"/>
        <v>25.88</v>
      </c>
      <c r="K14" t="s">
        <v>326</v>
      </c>
    </row>
    <row r="15" spans="1:11" x14ac:dyDescent="0.2">
      <c r="A15" t="s">
        <v>290</v>
      </c>
      <c r="B15">
        <v>8</v>
      </c>
      <c r="C15" t="s">
        <v>313</v>
      </c>
      <c r="D15" t="b">
        <v>1</v>
      </c>
      <c r="E15" s="1">
        <v>6.04</v>
      </c>
      <c r="F15">
        <v>8</v>
      </c>
      <c r="G15">
        <v>0</v>
      </c>
      <c r="H15" s="1">
        <f t="shared" ref="H15" si="4">IF(NOT(D15), E15*F15, E15*0)</f>
        <v>0</v>
      </c>
      <c r="I15" s="1">
        <f t="shared" ref="I15" si="5">IF(D15, E15*F15, E15*0)</f>
        <v>48.32</v>
      </c>
      <c r="J15" s="1">
        <f t="shared" si="2"/>
        <v>48.32</v>
      </c>
      <c r="K15" s="2" t="s">
        <v>289</v>
      </c>
    </row>
    <row r="16" spans="1:11" x14ac:dyDescent="0.2">
      <c r="H16" s="1">
        <f>SUM(H6:H10)</f>
        <v>0</v>
      </c>
      <c r="I16" s="1">
        <f>SUM(I6:I15)</f>
        <v>415.75000000000006</v>
      </c>
      <c r="J16" s="1">
        <f>SUM(J6:J15)</f>
        <v>415.75000000000006</v>
      </c>
    </row>
    <row r="62" spans="1:1" x14ac:dyDescent="0.2">
      <c r="A62" t="s">
        <v>102</v>
      </c>
    </row>
    <row r="67" spans="1:1" x14ac:dyDescent="0.2">
      <c r="A67" t="s">
        <v>103</v>
      </c>
    </row>
  </sheetData>
  <hyperlinks>
    <hyperlink ref="K10" r:id="rId1" xr:uid="{D015C5EB-6B16-0744-8964-924D048D7799}"/>
    <hyperlink ref="K8" r:id="rId2" xr:uid="{87546791-3990-2846-B60F-64D77FF64AB4}"/>
    <hyperlink ref="K15" r:id="rId3" xr:uid="{8FEB2D40-243D-EB40-9049-84074FF0142B}"/>
  </hyperlink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30"/>
  <sheetViews>
    <sheetView workbookViewId="0">
      <selection activeCell="L74" sqref="L74"/>
    </sheetView>
  </sheetViews>
  <sheetFormatPr baseColWidth="10" defaultRowHeight="16" x14ac:dyDescent="0.2"/>
  <cols>
    <col min="1" max="1" width="21.5" customWidth="1"/>
    <col min="2" max="2" width="62" customWidth="1"/>
    <col min="3" max="3" width="7.6640625" customWidth="1"/>
    <col min="4" max="4" width="18.6640625" customWidth="1"/>
    <col min="5" max="5" width="11.5" customWidth="1"/>
    <col min="6" max="6" width="13.5" customWidth="1"/>
    <col min="7" max="8" width="11" customWidth="1"/>
    <col min="9" max="9" width="12.5" customWidth="1"/>
    <col min="10" max="10" width="16.1640625" customWidth="1"/>
    <col min="11" max="11" width="18.1640625" customWidth="1"/>
  </cols>
  <sheetData>
    <row r="1" spans="1:12" ht="26" x14ac:dyDescent="0.3">
      <c r="A1" s="6" t="s">
        <v>321</v>
      </c>
    </row>
    <row r="2" spans="1:12" x14ac:dyDescent="0.2">
      <c r="A2" t="s">
        <v>261</v>
      </c>
    </row>
    <row r="3" spans="1:12" x14ac:dyDescent="0.2">
      <c r="A3" t="s">
        <v>262</v>
      </c>
    </row>
    <row r="5" spans="1:12" x14ac:dyDescent="0.2">
      <c r="A5" t="s">
        <v>0</v>
      </c>
      <c r="B5" t="s">
        <v>1</v>
      </c>
      <c r="C5" t="s">
        <v>254</v>
      </c>
      <c r="D5" t="s">
        <v>2</v>
      </c>
      <c r="E5" t="s">
        <v>200</v>
      </c>
      <c r="F5" t="s">
        <v>114</v>
      </c>
      <c r="G5" t="s">
        <v>252</v>
      </c>
      <c r="H5" t="s">
        <v>253</v>
      </c>
      <c r="I5" t="s">
        <v>199</v>
      </c>
      <c r="J5" t="s">
        <v>198</v>
      </c>
      <c r="K5" t="s">
        <v>223</v>
      </c>
      <c r="L5" t="s">
        <v>115</v>
      </c>
    </row>
    <row r="6" spans="1:12" x14ac:dyDescent="0.2">
      <c r="A6" t="s">
        <v>3</v>
      </c>
      <c r="B6" t="s">
        <v>4</v>
      </c>
      <c r="C6">
        <v>22</v>
      </c>
      <c r="E6" t="b">
        <v>0</v>
      </c>
      <c r="F6" s="1">
        <v>0.26</v>
      </c>
      <c r="G6">
        <v>25</v>
      </c>
      <c r="H6">
        <v>0</v>
      </c>
      <c r="I6" s="1">
        <f t="shared" ref="I6:I37" si="0">IF(NOT(E6), F6*G6, F6*0)</f>
        <v>6.5</v>
      </c>
      <c r="J6" s="1">
        <f t="shared" ref="J6:J37" si="1">IF(E6, F6*G6, F6*0)</f>
        <v>0</v>
      </c>
      <c r="K6" s="1">
        <f>(G6-H6)*F6</f>
        <v>6.5</v>
      </c>
      <c r="L6" t="s">
        <v>116</v>
      </c>
    </row>
    <row r="7" spans="1:12" x14ac:dyDescent="0.2">
      <c r="B7" t="s">
        <v>5</v>
      </c>
      <c r="C7">
        <v>22</v>
      </c>
      <c r="E7" t="b">
        <v>0</v>
      </c>
      <c r="F7" s="1">
        <v>0.46</v>
      </c>
      <c r="G7">
        <v>25</v>
      </c>
      <c r="H7">
        <v>0</v>
      </c>
      <c r="I7" s="1">
        <f t="shared" si="0"/>
        <v>11.5</v>
      </c>
      <c r="J7" s="1">
        <f t="shared" si="1"/>
        <v>0</v>
      </c>
      <c r="K7" s="1">
        <f t="shared" ref="K7:K70" si="2">(G7-H7)*F7</f>
        <v>11.5</v>
      </c>
      <c r="L7" t="s">
        <v>117</v>
      </c>
    </row>
    <row r="8" spans="1:12" x14ac:dyDescent="0.2">
      <c r="B8" t="s">
        <v>6</v>
      </c>
      <c r="C8">
        <v>35</v>
      </c>
      <c r="E8" t="b">
        <v>0</v>
      </c>
      <c r="F8" s="1">
        <v>0.39</v>
      </c>
      <c r="G8">
        <v>40</v>
      </c>
      <c r="H8">
        <v>0</v>
      </c>
      <c r="I8" s="1">
        <f t="shared" si="0"/>
        <v>15.600000000000001</v>
      </c>
      <c r="J8" s="1">
        <f t="shared" si="1"/>
        <v>0</v>
      </c>
      <c r="K8" s="1">
        <f t="shared" si="2"/>
        <v>15.600000000000001</v>
      </c>
      <c r="L8" t="s">
        <v>118</v>
      </c>
    </row>
    <row r="9" spans="1:12" x14ac:dyDescent="0.2">
      <c r="B9" t="s">
        <v>7</v>
      </c>
      <c r="C9">
        <v>35</v>
      </c>
      <c r="E9" t="b">
        <v>0</v>
      </c>
      <c r="F9" s="1">
        <v>0.33</v>
      </c>
      <c r="G9">
        <v>40</v>
      </c>
      <c r="H9">
        <v>0</v>
      </c>
      <c r="I9" s="1">
        <f t="shared" si="0"/>
        <v>13.200000000000001</v>
      </c>
      <c r="J9" s="1">
        <f t="shared" si="1"/>
        <v>0</v>
      </c>
      <c r="K9" s="1">
        <f t="shared" si="2"/>
        <v>13.200000000000001</v>
      </c>
      <c r="L9" t="s">
        <v>119</v>
      </c>
    </row>
    <row r="10" spans="1:12" x14ac:dyDescent="0.2">
      <c r="B10" t="s">
        <v>8</v>
      </c>
      <c r="C10">
        <v>16</v>
      </c>
      <c r="E10" t="b">
        <v>0</v>
      </c>
      <c r="F10" s="1">
        <v>0.06</v>
      </c>
      <c r="G10">
        <v>30</v>
      </c>
      <c r="H10">
        <v>0</v>
      </c>
      <c r="I10" s="1">
        <f t="shared" si="0"/>
        <v>1.7999999999999998</v>
      </c>
      <c r="J10" s="1">
        <f t="shared" si="1"/>
        <v>0</v>
      </c>
      <c r="K10" s="1">
        <f t="shared" si="2"/>
        <v>1.7999999999999998</v>
      </c>
      <c r="L10" t="s">
        <v>120</v>
      </c>
    </row>
    <row r="11" spans="1:12" x14ac:dyDescent="0.2">
      <c r="B11" t="s">
        <v>9</v>
      </c>
      <c r="C11">
        <v>68</v>
      </c>
      <c r="D11" t="s">
        <v>122</v>
      </c>
      <c r="E11" t="b">
        <v>0</v>
      </c>
      <c r="F11" s="1">
        <v>10.28</v>
      </c>
      <c r="G11">
        <v>1</v>
      </c>
      <c r="H11">
        <v>0</v>
      </c>
      <c r="I11" s="1">
        <f t="shared" si="0"/>
        <v>10.28</v>
      </c>
      <c r="J11" s="1">
        <f t="shared" si="1"/>
        <v>0</v>
      </c>
      <c r="K11" s="1">
        <f t="shared" si="2"/>
        <v>10.28</v>
      </c>
      <c r="L11" t="s">
        <v>121</v>
      </c>
    </row>
    <row r="12" spans="1:12" x14ac:dyDescent="0.2">
      <c r="B12" t="s">
        <v>10</v>
      </c>
      <c r="C12">
        <v>42</v>
      </c>
      <c r="D12" t="s">
        <v>123</v>
      </c>
      <c r="E12" t="b">
        <v>0</v>
      </c>
      <c r="F12" s="1">
        <v>8.6199999999999992</v>
      </c>
      <c r="G12">
        <v>1</v>
      </c>
      <c r="H12">
        <v>0</v>
      </c>
      <c r="I12" s="1">
        <f t="shared" si="0"/>
        <v>8.6199999999999992</v>
      </c>
      <c r="J12" s="1">
        <f t="shared" si="1"/>
        <v>0</v>
      </c>
      <c r="K12" s="1">
        <f t="shared" si="2"/>
        <v>8.6199999999999992</v>
      </c>
      <c r="L12" t="s">
        <v>124</v>
      </c>
    </row>
    <row r="13" spans="1:12" x14ac:dyDescent="0.2">
      <c r="B13" t="s">
        <v>11</v>
      </c>
      <c r="C13">
        <v>7</v>
      </c>
      <c r="E13" t="b">
        <v>0</v>
      </c>
      <c r="F13" s="1">
        <v>0.12</v>
      </c>
      <c r="G13">
        <v>10</v>
      </c>
      <c r="H13">
        <v>0</v>
      </c>
      <c r="I13" s="1">
        <f t="shared" si="0"/>
        <v>1.2</v>
      </c>
      <c r="J13" s="1">
        <f t="shared" si="1"/>
        <v>0</v>
      </c>
      <c r="K13" s="1">
        <f t="shared" si="2"/>
        <v>1.2</v>
      </c>
      <c r="L13" t="s">
        <v>125</v>
      </c>
    </row>
    <row r="14" spans="1:12" x14ac:dyDescent="0.2">
      <c r="B14" t="s">
        <v>12</v>
      </c>
      <c r="C14">
        <v>4</v>
      </c>
      <c r="E14" t="b">
        <v>0</v>
      </c>
      <c r="F14" s="1">
        <v>0.69</v>
      </c>
      <c r="G14">
        <v>5</v>
      </c>
      <c r="H14">
        <v>0</v>
      </c>
      <c r="I14" s="1">
        <f t="shared" si="0"/>
        <v>3.4499999999999997</v>
      </c>
      <c r="J14" s="1">
        <f t="shared" si="1"/>
        <v>0</v>
      </c>
      <c r="K14" s="1">
        <f t="shared" si="2"/>
        <v>3.4499999999999997</v>
      </c>
      <c r="L14" t="s">
        <v>126</v>
      </c>
    </row>
    <row r="15" spans="1:12" x14ac:dyDescent="0.2">
      <c r="B15" t="s">
        <v>13</v>
      </c>
      <c r="C15">
        <v>30</v>
      </c>
      <c r="E15" t="b">
        <v>0</v>
      </c>
      <c r="F15" s="1">
        <v>0.2</v>
      </c>
      <c r="G15">
        <v>35</v>
      </c>
      <c r="H15">
        <v>0</v>
      </c>
      <c r="I15" s="1">
        <f t="shared" si="0"/>
        <v>7</v>
      </c>
      <c r="J15" s="1">
        <f t="shared" si="1"/>
        <v>0</v>
      </c>
      <c r="K15" s="1">
        <f t="shared" si="2"/>
        <v>7</v>
      </c>
      <c r="L15" t="s">
        <v>127</v>
      </c>
    </row>
    <row r="16" spans="1:12" x14ac:dyDescent="0.2">
      <c r="B16" t="s">
        <v>14</v>
      </c>
      <c r="C16">
        <v>25</v>
      </c>
      <c r="E16" t="b">
        <v>0</v>
      </c>
      <c r="F16" s="1">
        <v>0.2</v>
      </c>
      <c r="G16">
        <v>30</v>
      </c>
      <c r="H16">
        <v>0</v>
      </c>
      <c r="I16" s="1">
        <f t="shared" si="0"/>
        <v>6</v>
      </c>
      <c r="J16" s="1">
        <f t="shared" si="1"/>
        <v>0</v>
      </c>
      <c r="K16" s="1">
        <f t="shared" si="2"/>
        <v>6</v>
      </c>
      <c r="L16" t="s">
        <v>128</v>
      </c>
    </row>
    <row r="17" spans="1:12" x14ac:dyDescent="0.2">
      <c r="B17" t="s">
        <v>15</v>
      </c>
      <c r="C17">
        <v>22</v>
      </c>
      <c r="E17" t="b">
        <v>0</v>
      </c>
      <c r="F17" s="1">
        <v>0.16</v>
      </c>
      <c r="G17">
        <v>25</v>
      </c>
      <c r="H17">
        <v>0</v>
      </c>
      <c r="I17" s="1">
        <f t="shared" si="0"/>
        <v>4</v>
      </c>
      <c r="J17" s="1">
        <f t="shared" si="1"/>
        <v>0</v>
      </c>
      <c r="K17" s="1">
        <f t="shared" si="2"/>
        <v>4</v>
      </c>
      <c r="L17" t="s">
        <v>129</v>
      </c>
    </row>
    <row r="18" spans="1:12" x14ac:dyDescent="0.2">
      <c r="B18" t="s">
        <v>16</v>
      </c>
      <c r="C18">
        <v>20</v>
      </c>
      <c r="E18" t="b">
        <v>0</v>
      </c>
      <c r="F18" s="1">
        <v>0.15</v>
      </c>
      <c r="G18">
        <v>25</v>
      </c>
      <c r="H18">
        <v>0</v>
      </c>
      <c r="I18" s="1">
        <f t="shared" si="0"/>
        <v>3.75</v>
      </c>
      <c r="J18" s="1">
        <f t="shared" si="1"/>
        <v>0</v>
      </c>
      <c r="K18" s="1">
        <f t="shared" si="2"/>
        <v>3.75</v>
      </c>
      <c r="L18" t="s">
        <v>130</v>
      </c>
    </row>
    <row r="19" spans="1:12" x14ac:dyDescent="0.2">
      <c r="B19" t="s">
        <v>17</v>
      </c>
      <c r="C19">
        <v>41</v>
      </c>
      <c r="E19" t="b">
        <v>0</v>
      </c>
      <c r="F19" s="1">
        <v>0.12</v>
      </c>
      <c r="G19">
        <v>50</v>
      </c>
      <c r="H19">
        <v>0</v>
      </c>
      <c r="I19" s="1">
        <f t="shared" si="0"/>
        <v>6</v>
      </c>
      <c r="J19" s="1">
        <f t="shared" si="1"/>
        <v>0</v>
      </c>
      <c r="K19" s="1">
        <f t="shared" si="2"/>
        <v>6</v>
      </c>
      <c r="L19" t="s">
        <v>131</v>
      </c>
    </row>
    <row r="20" spans="1:12" x14ac:dyDescent="0.2">
      <c r="B20" t="s">
        <v>18</v>
      </c>
      <c r="C20">
        <v>4</v>
      </c>
      <c r="E20" t="b">
        <v>0</v>
      </c>
      <c r="F20" s="1">
        <v>0.17</v>
      </c>
      <c r="G20">
        <v>10</v>
      </c>
      <c r="H20">
        <v>0</v>
      </c>
      <c r="I20" s="1">
        <f t="shared" si="0"/>
        <v>1.7000000000000002</v>
      </c>
      <c r="J20" s="1">
        <f t="shared" si="1"/>
        <v>0</v>
      </c>
      <c r="K20" s="1">
        <f t="shared" si="2"/>
        <v>1.7000000000000002</v>
      </c>
      <c r="L20" t="s">
        <v>132</v>
      </c>
    </row>
    <row r="21" spans="1:12" x14ac:dyDescent="0.2">
      <c r="B21" t="s">
        <v>19</v>
      </c>
      <c r="C21">
        <v>8</v>
      </c>
      <c r="E21" t="b">
        <v>0</v>
      </c>
      <c r="F21" s="1">
        <v>0.15</v>
      </c>
      <c r="G21">
        <v>10</v>
      </c>
      <c r="H21">
        <v>0</v>
      </c>
      <c r="I21" s="1">
        <f t="shared" si="0"/>
        <v>1.5</v>
      </c>
      <c r="J21" s="1">
        <f t="shared" si="1"/>
        <v>0</v>
      </c>
      <c r="K21" s="1">
        <f t="shared" si="2"/>
        <v>1.5</v>
      </c>
      <c r="L21" t="s">
        <v>133</v>
      </c>
    </row>
    <row r="22" spans="1:12" x14ac:dyDescent="0.2">
      <c r="B22" t="s">
        <v>20</v>
      </c>
      <c r="C22">
        <v>247</v>
      </c>
      <c r="E22" t="b">
        <v>1</v>
      </c>
      <c r="F22" s="1">
        <v>0.12</v>
      </c>
      <c r="G22">
        <v>250</v>
      </c>
      <c r="H22">
        <v>0</v>
      </c>
      <c r="I22" s="1">
        <f t="shared" si="0"/>
        <v>0</v>
      </c>
      <c r="J22" s="1">
        <f t="shared" si="1"/>
        <v>30</v>
      </c>
      <c r="K22" s="1">
        <f t="shared" si="2"/>
        <v>30</v>
      </c>
      <c r="L22" t="s">
        <v>135</v>
      </c>
    </row>
    <row r="23" spans="1:12" x14ac:dyDescent="0.2">
      <c r="B23" t="s">
        <v>21</v>
      </c>
      <c r="C23">
        <v>11</v>
      </c>
      <c r="E23" t="b">
        <v>0</v>
      </c>
      <c r="F23" s="1">
        <v>0.12</v>
      </c>
      <c r="G23">
        <v>15</v>
      </c>
      <c r="H23">
        <v>0</v>
      </c>
      <c r="I23" s="1">
        <f t="shared" si="0"/>
        <v>1.7999999999999998</v>
      </c>
      <c r="J23" s="1">
        <f t="shared" si="1"/>
        <v>0</v>
      </c>
      <c r="K23" s="1">
        <f t="shared" si="2"/>
        <v>1.7999999999999998</v>
      </c>
      <c r="L23" t="s">
        <v>134</v>
      </c>
    </row>
    <row r="24" spans="1:12" x14ac:dyDescent="0.2">
      <c r="B24" t="s">
        <v>22</v>
      </c>
      <c r="C24">
        <v>6</v>
      </c>
      <c r="E24" t="b">
        <v>0</v>
      </c>
      <c r="F24" s="1">
        <v>0.06</v>
      </c>
      <c r="G24">
        <v>10</v>
      </c>
      <c r="H24">
        <v>0</v>
      </c>
      <c r="I24" s="1">
        <f t="shared" si="0"/>
        <v>0.6</v>
      </c>
      <c r="J24" s="1">
        <f t="shared" si="1"/>
        <v>0</v>
      </c>
      <c r="K24" s="1">
        <f t="shared" si="2"/>
        <v>0.6</v>
      </c>
      <c r="L24" t="s">
        <v>136</v>
      </c>
    </row>
    <row r="25" spans="1:12" x14ac:dyDescent="0.2">
      <c r="B25" t="s">
        <v>23</v>
      </c>
      <c r="C25">
        <v>163</v>
      </c>
      <c r="D25" t="s">
        <v>137</v>
      </c>
      <c r="E25" t="b">
        <v>1</v>
      </c>
      <c r="F25" s="1">
        <v>12.88</v>
      </c>
      <c r="G25">
        <v>2</v>
      </c>
      <c r="H25">
        <v>0</v>
      </c>
      <c r="I25" s="1">
        <f t="shared" si="0"/>
        <v>0</v>
      </c>
      <c r="J25" s="1">
        <f t="shared" si="1"/>
        <v>25.76</v>
      </c>
      <c r="K25" s="1">
        <f t="shared" si="2"/>
        <v>25.76</v>
      </c>
      <c r="L25" t="s">
        <v>138</v>
      </c>
    </row>
    <row r="26" spans="1:12" x14ac:dyDescent="0.2">
      <c r="B26" t="s">
        <v>24</v>
      </c>
      <c r="C26">
        <v>60</v>
      </c>
      <c r="D26" t="s">
        <v>140</v>
      </c>
      <c r="E26" t="b">
        <v>0</v>
      </c>
      <c r="F26" s="1">
        <v>7.99</v>
      </c>
      <c r="G26">
        <v>1</v>
      </c>
      <c r="H26">
        <v>0</v>
      </c>
      <c r="I26" s="1">
        <f t="shared" si="0"/>
        <v>7.99</v>
      </c>
      <c r="J26" s="1">
        <f t="shared" si="1"/>
        <v>0</v>
      </c>
      <c r="K26" s="1">
        <f t="shared" si="2"/>
        <v>7.99</v>
      </c>
      <c r="L26" t="s">
        <v>139</v>
      </c>
    </row>
    <row r="27" spans="1:12" x14ac:dyDescent="0.2">
      <c r="B27" t="s">
        <v>25</v>
      </c>
      <c r="C27">
        <v>3</v>
      </c>
      <c r="E27" t="b">
        <v>0</v>
      </c>
      <c r="F27" s="1">
        <v>7.0000000000000007E-2</v>
      </c>
      <c r="G27">
        <v>10</v>
      </c>
      <c r="H27">
        <v>0</v>
      </c>
      <c r="I27" s="1">
        <f t="shared" si="0"/>
        <v>0.70000000000000007</v>
      </c>
      <c r="J27" s="1">
        <f t="shared" si="1"/>
        <v>0</v>
      </c>
      <c r="K27" s="1">
        <f t="shared" si="2"/>
        <v>0.70000000000000007</v>
      </c>
      <c r="L27" t="s">
        <v>141</v>
      </c>
    </row>
    <row r="28" spans="1:12" x14ac:dyDescent="0.2">
      <c r="B28" t="s">
        <v>26</v>
      </c>
      <c r="C28">
        <v>110</v>
      </c>
      <c r="D28" t="s">
        <v>140</v>
      </c>
      <c r="E28" t="b">
        <v>0</v>
      </c>
      <c r="F28" s="1">
        <v>8.1</v>
      </c>
      <c r="G28">
        <v>2</v>
      </c>
      <c r="H28">
        <v>0</v>
      </c>
      <c r="I28" s="1">
        <f t="shared" si="0"/>
        <v>16.2</v>
      </c>
      <c r="J28" s="1">
        <f t="shared" si="1"/>
        <v>0</v>
      </c>
      <c r="K28" s="1">
        <f t="shared" si="2"/>
        <v>16.2</v>
      </c>
      <c r="L28" t="s">
        <v>142</v>
      </c>
    </row>
    <row r="29" spans="1:12" x14ac:dyDescent="0.2">
      <c r="B29" t="s">
        <v>27</v>
      </c>
      <c r="C29">
        <v>16</v>
      </c>
      <c r="D29" t="s">
        <v>143</v>
      </c>
      <c r="E29" t="b">
        <v>0</v>
      </c>
      <c r="F29" s="1">
        <v>12.91</v>
      </c>
      <c r="G29">
        <v>1</v>
      </c>
      <c r="H29">
        <v>0</v>
      </c>
      <c r="I29" s="1">
        <f t="shared" si="0"/>
        <v>12.91</v>
      </c>
      <c r="J29" s="1">
        <f t="shared" si="1"/>
        <v>0</v>
      </c>
      <c r="K29" s="1">
        <f t="shared" si="2"/>
        <v>12.91</v>
      </c>
      <c r="L29" t="s">
        <v>144</v>
      </c>
    </row>
    <row r="30" spans="1:12" x14ac:dyDescent="0.2">
      <c r="A30" t="s">
        <v>28</v>
      </c>
      <c r="B30" t="s">
        <v>29</v>
      </c>
      <c r="C30">
        <v>4</v>
      </c>
      <c r="D30" t="s">
        <v>147</v>
      </c>
      <c r="E30" t="b">
        <v>0</v>
      </c>
      <c r="F30" s="1">
        <v>32.99</v>
      </c>
      <c r="G30">
        <v>1</v>
      </c>
      <c r="H30">
        <v>0</v>
      </c>
      <c r="I30" s="1">
        <f t="shared" si="0"/>
        <v>32.99</v>
      </c>
      <c r="J30" s="1">
        <f t="shared" si="1"/>
        <v>0</v>
      </c>
      <c r="K30" s="1">
        <f t="shared" si="2"/>
        <v>32.99</v>
      </c>
      <c r="L30" s="2" t="s">
        <v>146</v>
      </c>
    </row>
    <row r="31" spans="1:12" x14ac:dyDescent="0.2">
      <c r="B31" t="s">
        <v>30</v>
      </c>
      <c r="C31">
        <v>3</v>
      </c>
      <c r="D31" t="s">
        <v>148</v>
      </c>
      <c r="E31" t="b">
        <v>0</v>
      </c>
      <c r="F31" s="1">
        <v>8.99</v>
      </c>
      <c r="G31">
        <v>1</v>
      </c>
      <c r="H31">
        <v>0</v>
      </c>
      <c r="I31" s="1">
        <f t="shared" si="0"/>
        <v>8.99</v>
      </c>
      <c r="J31" s="1">
        <f t="shared" si="1"/>
        <v>0</v>
      </c>
      <c r="K31" s="1">
        <f t="shared" si="2"/>
        <v>8.99</v>
      </c>
      <c r="L31" t="s">
        <v>149</v>
      </c>
    </row>
    <row r="32" spans="1:12" x14ac:dyDescent="0.2">
      <c r="B32" t="s">
        <v>31</v>
      </c>
      <c r="C32">
        <v>4</v>
      </c>
      <c r="D32" t="s">
        <v>151</v>
      </c>
      <c r="E32" t="b">
        <v>0</v>
      </c>
      <c r="F32" s="1">
        <v>15.99</v>
      </c>
      <c r="G32">
        <v>1</v>
      </c>
      <c r="H32">
        <v>0</v>
      </c>
      <c r="I32" s="1">
        <f t="shared" si="0"/>
        <v>15.99</v>
      </c>
      <c r="J32" s="1">
        <f t="shared" si="1"/>
        <v>0</v>
      </c>
      <c r="K32" s="1">
        <f>(G32-H32)*F32</f>
        <v>15.99</v>
      </c>
      <c r="L32" t="s">
        <v>150</v>
      </c>
    </row>
    <row r="33" spans="1:12" x14ac:dyDescent="0.2">
      <c r="B33" t="s">
        <v>32</v>
      </c>
      <c r="C33">
        <v>4</v>
      </c>
      <c r="D33" t="s">
        <v>151</v>
      </c>
      <c r="E33" t="b">
        <v>0</v>
      </c>
      <c r="F33" s="1">
        <v>9.99</v>
      </c>
      <c r="G33">
        <v>1</v>
      </c>
      <c r="H33">
        <v>0</v>
      </c>
      <c r="I33" s="1">
        <f t="shared" si="0"/>
        <v>9.99</v>
      </c>
      <c r="J33" s="1">
        <f t="shared" si="1"/>
        <v>0</v>
      </c>
      <c r="K33" s="1">
        <f t="shared" si="2"/>
        <v>9.99</v>
      </c>
      <c r="L33" t="s">
        <v>152</v>
      </c>
    </row>
    <row r="34" spans="1:12" x14ac:dyDescent="0.2">
      <c r="B34" t="s">
        <v>33</v>
      </c>
      <c r="C34">
        <v>2</v>
      </c>
      <c r="E34" t="b">
        <v>0</v>
      </c>
      <c r="F34" s="1">
        <v>1.99</v>
      </c>
      <c r="G34">
        <v>2</v>
      </c>
      <c r="H34">
        <v>0</v>
      </c>
      <c r="I34" s="1">
        <f t="shared" si="0"/>
        <v>3.98</v>
      </c>
      <c r="J34" s="1">
        <f t="shared" si="1"/>
        <v>0</v>
      </c>
      <c r="K34" s="1">
        <f t="shared" si="2"/>
        <v>3.98</v>
      </c>
      <c r="L34" t="s">
        <v>149</v>
      </c>
    </row>
    <row r="35" spans="1:12" x14ac:dyDescent="0.2">
      <c r="B35" t="s">
        <v>34</v>
      </c>
      <c r="C35">
        <v>4</v>
      </c>
      <c r="D35" t="s">
        <v>151</v>
      </c>
      <c r="E35" t="b">
        <v>0</v>
      </c>
      <c r="F35" s="1">
        <v>9.99</v>
      </c>
      <c r="G35">
        <v>1</v>
      </c>
      <c r="H35">
        <v>0</v>
      </c>
      <c r="I35" s="1">
        <f t="shared" si="0"/>
        <v>9.99</v>
      </c>
      <c r="J35" s="1">
        <f t="shared" si="1"/>
        <v>0</v>
      </c>
      <c r="K35" s="1">
        <f t="shared" si="2"/>
        <v>9.99</v>
      </c>
      <c r="L35" t="s">
        <v>153</v>
      </c>
    </row>
    <row r="36" spans="1:12" x14ac:dyDescent="0.2">
      <c r="B36" t="s">
        <v>35</v>
      </c>
      <c r="C36">
        <v>20</v>
      </c>
      <c r="D36" t="s">
        <v>155</v>
      </c>
      <c r="E36" t="b">
        <v>0</v>
      </c>
      <c r="F36" s="1">
        <v>4.1900000000000004</v>
      </c>
      <c r="G36">
        <v>2</v>
      </c>
      <c r="H36">
        <v>0</v>
      </c>
      <c r="I36" s="1">
        <f t="shared" si="0"/>
        <v>8.3800000000000008</v>
      </c>
      <c r="J36" s="1">
        <f t="shared" si="1"/>
        <v>0</v>
      </c>
      <c r="K36" s="1">
        <f t="shared" si="2"/>
        <v>8.3800000000000008</v>
      </c>
      <c r="L36" t="s">
        <v>154</v>
      </c>
    </row>
    <row r="37" spans="1:12" x14ac:dyDescent="0.2">
      <c r="B37" t="s">
        <v>36</v>
      </c>
      <c r="C37">
        <v>12</v>
      </c>
      <c r="D37" t="s">
        <v>157</v>
      </c>
      <c r="E37" t="b">
        <v>0</v>
      </c>
      <c r="F37" s="1">
        <v>3.43</v>
      </c>
      <c r="G37">
        <v>1</v>
      </c>
      <c r="H37">
        <v>0</v>
      </c>
      <c r="I37" s="1">
        <f t="shared" si="0"/>
        <v>3.43</v>
      </c>
      <c r="J37" s="1">
        <f t="shared" si="1"/>
        <v>0</v>
      </c>
      <c r="K37" s="1">
        <f t="shared" si="2"/>
        <v>3.43</v>
      </c>
      <c r="L37" t="s">
        <v>156</v>
      </c>
    </row>
    <row r="38" spans="1:12" x14ac:dyDescent="0.2">
      <c r="B38" t="s">
        <v>263</v>
      </c>
      <c r="C38">
        <v>4</v>
      </c>
      <c r="E38" t="b">
        <v>0</v>
      </c>
      <c r="F38" s="1">
        <v>0.99</v>
      </c>
      <c r="G38">
        <v>4</v>
      </c>
      <c r="H38">
        <v>0</v>
      </c>
      <c r="I38" s="1">
        <f t="shared" ref="I38:I69" si="3">IF(NOT(E38), F38*G38, F38*0)</f>
        <v>3.96</v>
      </c>
      <c r="J38" s="1">
        <f t="shared" ref="J38:J69" si="4">IF(E38, F38*G38, F38*0)</f>
        <v>0</v>
      </c>
      <c r="K38" s="1">
        <f t="shared" si="2"/>
        <v>3.96</v>
      </c>
      <c r="L38" t="s">
        <v>158</v>
      </c>
    </row>
    <row r="39" spans="1:12" x14ac:dyDescent="0.2">
      <c r="B39" t="s">
        <v>264</v>
      </c>
      <c r="C39">
        <v>1</v>
      </c>
      <c r="E39" t="b">
        <v>0</v>
      </c>
      <c r="F39" s="1">
        <v>0.59</v>
      </c>
      <c r="G39">
        <v>1</v>
      </c>
      <c r="H39">
        <v>0</v>
      </c>
      <c r="I39" s="1">
        <f t="shared" si="3"/>
        <v>0.59</v>
      </c>
      <c r="J39" s="1">
        <f t="shared" si="4"/>
        <v>0</v>
      </c>
      <c r="K39" s="1">
        <f t="shared" si="2"/>
        <v>0.59</v>
      </c>
      <c r="L39" t="s">
        <v>158</v>
      </c>
    </row>
    <row r="40" spans="1:12" x14ac:dyDescent="0.2">
      <c r="B40" t="s">
        <v>37</v>
      </c>
      <c r="C40">
        <v>4</v>
      </c>
      <c r="D40" t="s">
        <v>151</v>
      </c>
      <c r="E40" t="b">
        <v>0</v>
      </c>
      <c r="F40" s="1">
        <v>4.99</v>
      </c>
      <c r="G40">
        <v>1</v>
      </c>
      <c r="H40">
        <v>0</v>
      </c>
      <c r="I40" s="1">
        <f t="shared" si="3"/>
        <v>4.99</v>
      </c>
      <c r="J40" s="1">
        <f t="shared" si="4"/>
        <v>0</v>
      </c>
      <c r="K40" s="1">
        <f t="shared" si="2"/>
        <v>4.99</v>
      </c>
      <c r="L40" t="s">
        <v>159</v>
      </c>
    </row>
    <row r="41" spans="1:12" x14ac:dyDescent="0.2">
      <c r="B41" t="s">
        <v>265</v>
      </c>
      <c r="C41">
        <v>4</v>
      </c>
      <c r="D41" t="s">
        <v>266</v>
      </c>
      <c r="E41" t="b">
        <v>1</v>
      </c>
      <c r="F41" s="1">
        <v>13.8</v>
      </c>
      <c r="G41">
        <v>5</v>
      </c>
      <c r="H41">
        <v>0</v>
      </c>
      <c r="I41" s="1">
        <f t="shared" si="3"/>
        <v>0</v>
      </c>
      <c r="J41" s="1">
        <f t="shared" si="4"/>
        <v>69</v>
      </c>
      <c r="K41" s="1">
        <f t="shared" si="2"/>
        <v>69</v>
      </c>
      <c r="L41" s="2" t="s">
        <v>145</v>
      </c>
    </row>
    <row r="42" spans="1:12" x14ac:dyDescent="0.2">
      <c r="B42" t="s">
        <v>38</v>
      </c>
      <c r="C42">
        <v>1</v>
      </c>
      <c r="E42" t="b">
        <v>0</v>
      </c>
      <c r="F42" s="1">
        <v>15.25</v>
      </c>
      <c r="G42">
        <v>1</v>
      </c>
      <c r="H42">
        <v>0</v>
      </c>
      <c r="I42" s="1">
        <f t="shared" si="3"/>
        <v>15.25</v>
      </c>
      <c r="J42" s="1">
        <f t="shared" si="4"/>
        <v>0</v>
      </c>
      <c r="K42" s="1">
        <f t="shared" si="2"/>
        <v>15.25</v>
      </c>
      <c r="L42" t="s">
        <v>160</v>
      </c>
    </row>
    <row r="43" spans="1:12" x14ac:dyDescent="0.2">
      <c r="B43" t="s">
        <v>39</v>
      </c>
      <c r="C43">
        <v>2</v>
      </c>
      <c r="D43" t="s">
        <v>162</v>
      </c>
      <c r="E43" t="b">
        <v>0</v>
      </c>
      <c r="F43" s="3">
        <v>15</v>
      </c>
      <c r="G43">
        <v>2</v>
      </c>
      <c r="H43">
        <v>0</v>
      </c>
      <c r="I43" s="1">
        <f t="shared" si="3"/>
        <v>30</v>
      </c>
      <c r="J43" s="1">
        <f t="shared" si="4"/>
        <v>0</v>
      </c>
      <c r="K43" s="1">
        <f t="shared" si="2"/>
        <v>30</v>
      </c>
      <c r="L43" t="s">
        <v>161</v>
      </c>
    </row>
    <row r="44" spans="1:12" x14ac:dyDescent="0.2">
      <c r="B44" t="s">
        <v>267</v>
      </c>
      <c r="C44">
        <v>4</v>
      </c>
      <c r="E44" t="b">
        <v>1</v>
      </c>
      <c r="F44" s="3">
        <v>66</v>
      </c>
      <c r="G44">
        <v>4</v>
      </c>
      <c r="H44">
        <v>0</v>
      </c>
      <c r="I44" s="1">
        <f t="shared" si="3"/>
        <v>0</v>
      </c>
      <c r="J44" s="1">
        <f t="shared" si="4"/>
        <v>264</v>
      </c>
      <c r="K44" s="1">
        <f t="shared" si="2"/>
        <v>264</v>
      </c>
      <c r="L44" s="2" t="s">
        <v>268</v>
      </c>
    </row>
    <row r="45" spans="1:12" x14ac:dyDescent="0.2">
      <c r="B45" t="s">
        <v>40</v>
      </c>
      <c r="C45">
        <v>1</v>
      </c>
      <c r="D45" t="s">
        <v>163</v>
      </c>
      <c r="E45" t="b">
        <v>0</v>
      </c>
      <c r="F45" s="3">
        <v>15</v>
      </c>
      <c r="G45">
        <v>1</v>
      </c>
      <c r="H45">
        <v>0</v>
      </c>
      <c r="I45" s="1">
        <f t="shared" si="3"/>
        <v>15</v>
      </c>
      <c r="J45" s="1">
        <f t="shared" si="4"/>
        <v>0</v>
      </c>
      <c r="K45" s="1">
        <f t="shared" si="2"/>
        <v>15</v>
      </c>
      <c r="L45" t="s">
        <v>161</v>
      </c>
    </row>
    <row r="46" spans="1:12" x14ac:dyDescent="0.2">
      <c r="B46" t="s">
        <v>41</v>
      </c>
      <c r="C46">
        <v>2</v>
      </c>
      <c r="D46" t="s">
        <v>222</v>
      </c>
      <c r="E46" t="b">
        <v>0</v>
      </c>
      <c r="F46" s="1">
        <v>6.2</v>
      </c>
      <c r="G46">
        <v>3</v>
      </c>
      <c r="H46">
        <v>0</v>
      </c>
      <c r="I46" s="1">
        <f t="shared" si="3"/>
        <v>18.600000000000001</v>
      </c>
      <c r="J46" s="1">
        <f t="shared" si="4"/>
        <v>0</v>
      </c>
      <c r="K46" s="1">
        <f t="shared" si="2"/>
        <v>18.600000000000001</v>
      </c>
      <c r="L46" t="s">
        <v>145</v>
      </c>
    </row>
    <row r="47" spans="1:12" x14ac:dyDescent="0.2">
      <c r="A47" t="s">
        <v>42</v>
      </c>
      <c r="B47" t="s">
        <v>43</v>
      </c>
      <c r="C47">
        <v>3</v>
      </c>
      <c r="E47" t="b">
        <v>0</v>
      </c>
      <c r="F47" s="1">
        <v>2.02</v>
      </c>
      <c r="G47">
        <v>4</v>
      </c>
      <c r="H47">
        <v>0</v>
      </c>
      <c r="I47" s="1">
        <f t="shared" si="3"/>
        <v>8.08</v>
      </c>
      <c r="J47" s="1">
        <f t="shared" si="4"/>
        <v>0</v>
      </c>
      <c r="K47" s="1">
        <f t="shared" si="2"/>
        <v>8.08</v>
      </c>
      <c r="L47" t="s">
        <v>164</v>
      </c>
    </row>
    <row r="48" spans="1:12" x14ac:dyDescent="0.2">
      <c r="B48" t="s">
        <v>44</v>
      </c>
      <c r="C48">
        <v>1</v>
      </c>
      <c r="E48" t="b">
        <v>0</v>
      </c>
      <c r="F48" s="1">
        <v>7</v>
      </c>
      <c r="G48">
        <v>1</v>
      </c>
      <c r="H48">
        <v>0</v>
      </c>
      <c r="I48" s="1">
        <f t="shared" si="3"/>
        <v>7</v>
      </c>
      <c r="J48" s="1">
        <f t="shared" si="4"/>
        <v>0</v>
      </c>
      <c r="K48" s="1">
        <f t="shared" si="2"/>
        <v>7</v>
      </c>
      <c r="L48" s="4" t="s">
        <v>165</v>
      </c>
    </row>
    <row r="49" spans="2:12" x14ac:dyDescent="0.2">
      <c r="B49" t="s">
        <v>45</v>
      </c>
      <c r="C49">
        <v>1</v>
      </c>
      <c r="E49" t="b">
        <v>0</v>
      </c>
      <c r="H49">
        <v>0</v>
      </c>
      <c r="I49" s="1">
        <f t="shared" si="3"/>
        <v>0</v>
      </c>
      <c r="J49" s="1">
        <f t="shared" si="4"/>
        <v>0</v>
      </c>
      <c r="K49" s="1">
        <f t="shared" si="2"/>
        <v>0</v>
      </c>
    </row>
    <row r="50" spans="2:12" x14ac:dyDescent="0.2">
      <c r="B50" t="s">
        <v>46</v>
      </c>
      <c r="C50">
        <v>1</v>
      </c>
      <c r="D50" t="s">
        <v>167</v>
      </c>
      <c r="E50" t="b">
        <v>0</v>
      </c>
      <c r="F50" s="1">
        <v>23.64</v>
      </c>
      <c r="G50">
        <v>1</v>
      </c>
      <c r="H50">
        <v>0</v>
      </c>
      <c r="I50" s="1">
        <f t="shared" si="3"/>
        <v>23.64</v>
      </c>
      <c r="J50" s="1">
        <f t="shared" si="4"/>
        <v>0</v>
      </c>
      <c r="K50" s="1">
        <f>(G50-H50)*F50</f>
        <v>23.64</v>
      </c>
      <c r="L50" t="s">
        <v>166</v>
      </c>
    </row>
    <row r="51" spans="2:12" x14ac:dyDescent="0.2">
      <c r="B51" t="s">
        <v>47</v>
      </c>
      <c r="C51">
        <v>1</v>
      </c>
      <c r="E51" t="b">
        <v>0</v>
      </c>
      <c r="F51" s="1">
        <v>16.12</v>
      </c>
      <c r="G51">
        <v>1</v>
      </c>
      <c r="H51">
        <v>0</v>
      </c>
      <c r="I51" s="1">
        <f t="shared" si="3"/>
        <v>16.12</v>
      </c>
      <c r="J51" s="1">
        <f t="shared" si="4"/>
        <v>0</v>
      </c>
      <c r="K51" s="1">
        <f t="shared" si="2"/>
        <v>16.12</v>
      </c>
      <c r="L51" t="s">
        <v>168</v>
      </c>
    </row>
    <row r="52" spans="2:12" x14ac:dyDescent="0.2">
      <c r="B52" t="s">
        <v>48</v>
      </c>
      <c r="C52">
        <v>1</v>
      </c>
      <c r="D52" t="s">
        <v>170</v>
      </c>
      <c r="E52" t="b">
        <v>0</v>
      </c>
      <c r="F52" s="1">
        <v>13.42</v>
      </c>
      <c r="G52">
        <v>1</v>
      </c>
      <c r="H52">
        <v>0</v>
      </c>
      <c r="I52" s="1">
        <f t="shared" si="3"/>
        <v>13.42</v>
      </c>
      <c r="J52" s="1">
        <f t="shared" si="4"/>
        <v>0</v>
      </c>
      <c r="K52" s="1">
        <f t="shared" si="2"/>
        <v>13.42</v>
      </c>
      <c r="L52" t="s">
        <v>169</v>
      </c>
    </row>
    <row r="53" spans="2:12" x14ac:dyDescent="0.2">
      <c r="B53" t="s">
        <v>49</v>
      </c>
      <c r="C53">
        <v>1</v>
      </c>
      <c r="E53" t="b">
        <v>0</v>
      </c>
      <c r="F53" s="1">
        <v>3</v>
      </c>
      <c r="G53">
        <v>1</v>
      </c>
      <c r="H53">
        <v>0</v>
      </c>
      <c r="I53" s="1">
        <f t="shared" si="3"/>
        <v>3</v>
      </c>
      <c r="J53" s="1">
        <f t="shared" si="4"/>
        <v>0</v>
      </c>
      <c r="K53" s="1">
        <f t="shared" si="2"/>
        <v>3</v>
      </c>
      <c r="L53" s="2" t="s">
        <v>171</v>
      </c>
    </row>
    <row r="54" spans="2:12" x14ac:dyDescent="0.2">
      <c r="B54" t="s">
        <v>235</v>
      </c>
      <c r="C54">
        <v>1</v>
      </c>
      <c r="D54" t="s">
        <v>237</v>
      </c>
      <c r="E54" t="b">
        <v>0</v>
      </c>
      <c r="F54" s="1">
        <v>20.399999999999999</v>
      </c>
      <c r="G54">
        <v>1</v>
      </c>
      <c r="H54">
        <v>0</v>
      </c>
      <c r="I54" s="1">
        <f t="shared" si="3"/>
        <v>20.399999999999999</v>
      </c>
      <c r="J54" s="1">
        <f t="shared" si="4"/>
        <v>0</v>
      </c>
      <c r="K54" s="1">
        <f t="shared" si="2"/>
        <v>20.399999999999999</v>
      </c>
      <c r="L54" t="s">
        <v>233</v>
      </c>
    </row>
    <row r="55" spans="2:12" x14ac:dyDescent="0.2">
      <c r="B55" t="s">
        <v>234</v>
      </c>
      <c r="C55">
        <v>1</v>
      </c>
      <c r="D55" t="s">
        <v>236</v>
      </c>
      <c r="E55" t="b">
        <v>0</v>
      </c>
      <c r="F55" s="1">
        <v>21.43</v>
      </c>
      <c r="G55">
        <v>0</v>
      </c>
      <c r="H55">
        <v>0</v>
      </c>
      <c r="I55" s="1">
        <f t="shared" si="3"/>
        <v>0</v>
      </c>
      <c r="J55" s="1">
        <f t="shared" si="4"/>
        <v>0</v>
      </c>
      <c r="K55" s="1">
        <f t="shared" si="2"/>
        <v>0</v>
      </c>
      <c r="L55" t="s">
        <v>172</v>
      </c>
    </row>
    <row r="56" spans="2:12" x14ac:dyDescent="0.2">
      <c r="B56" t="s">
        <v>238</v>
      </c>
      <c r="C56">
        <v>2</v>
      </c>
      <c r="D56" t="s">
        <v>241</v>
      </c>
      <c r="E56" t="b">
        <v>0</v>
      </c>
      <c r="F56" s="1">
        <v>1.1100000000000001</v>
      </c>
      <c r="G56">
        <v>0</v>
      </c>
      <c r="H56">
        <v>0</v>
      </c>
      <c r="I56" s="1">
        <f t="shared" si="3"/>
        <v>0</v>
      </c>
      <c r="J56" s="1">
        <f t="shared" si="4"/>
        <v>0</v>
      </c>
      <c r="K56" s="1">
        <f t="shared" si="2"/>
        <v>0</v>
      </c>
      <c r="L56" t="s">
        <v>242</v>
      </c>
    </row>
    <row r="57" spans="2:12" x14ac:dyDescent="0.2">
      <c r="B57" t="s">
        <v>239</v>
      </c>
      <c r="C57">
        <v>2</v>
      </c>
      <c r="D57" t="s">
        <v>240</v>
      </c>
      <c r="E57" t="b">
        <v>0</v>
      </c>
      <c r="F57" s="1">
        <v>1.1100000000000001</v>
      </c>
      <c r="G57">
        <v>2</v>
      </c>
      <c r="H57">
        <v>0</v>
      </c>
      <c r="I57" s="1">
        <f t="shared" si="3"/>
        <v>2.2200000000000002</v>
      </c>
      <c r="J57" s="1">
        <f t="shared" si="4"/>
        <v>0</v>
      </c>
      <c r="K57" s="1">
        <f t="shared" si="2"/>
        <v>2.2200000000000002</v>
      </c>
      <c r="L57" s="2" t="s">
        <v>173</v>
      </c>
    </row>
    <row r="58" spans="2:12" x14ac:dyDescent="0.2">
      <c r="B58" t="s">
        <v>50</v>
      </c>
      <c r="C58">
        <v>1</v>
      </c>
      <c r="D58" t="s">
        <v>244</v>
      </c>
      <c r="E58" t="b">
        <v>0</v>
      </c>
      <c r="F58" s="1">
        <v>75.95</v>
      </c>
      <c r="G58">
        <v>0</v>
      </c>
      <c r="H58">
        <v>0</v>
      </c>
      <c r="I58" s="1">
        <f t="shared" si="3"/>
        <v>0</v>
      </c>
      <c r="J58" s="1">
        <f t="shared" si="4"/>
        <v>0</v>
      </c>
      <c r="K58" s="1">
        <f t="shared" si="2"/>
        <v>0</v>
      </c>
      <c r="L58" t="s">
        <v>245</v>
      </c>
    </row>
    <row r="59" spans="2:12" x14ac:dyDescent="0.2">
      <c r="B59" t="s">
        <v>51</v>
      </c>
      <c r="C59">
        <v>3</v>
      </c>
      <c r="D59" t="s">
        <v>148</v>
      </c>
      <c r="E59" t="b">
        <v>0</v>
      </c>
      <c r="F59" s="1">
        <v>18</v>
      </c>
      <c r="G59">
        <v>1</v>
      </c>
      <c r="H59">
        <v>0</v>
      </c>
      <c r="I59" s="1">
        <f t="shared" si="3"/>
        <v>18</v>
      </c>
      <c r="J59" s="1">
        <f t="shared" si="4"/>
        <v>0</v>
      </c>
      <c r="K59" s="1">
        <f t="shared" si="2"/>
        <v>18</v>
      </c>
      <c r="L59" t="s">
        <v>174</v>
      </c>
    </row>
    <row r="60" spans="2:12" x14ac:dyDescent="0.2">
      <c r="B60" t="s">
        <v>52</v>
      </c>
      <c r="C60">
        <v>1</v>
      </c>
      <c r="D60" t="s">
        <v>176</v>
      </c>
      <c r="E60" t="b">
        <v>0</v>
      </c>
      <c r="F60" s="1">
        <v>55.99</v>
      </c>
      <c r="G60">
        <v>1</v>
      </c>
      <c r="H60">
        <v>0</v>
      </c>
      <c r="I60" s="1">
        <f t="shared" si="3"/>
        <v>55.99</v>
      </c>
      <c r="J60" s="1">
        <f t="shared" si="4"/>
        <v>0</v>
      </c>
      <c r="K60" s="1">
        <f t="shared" si="2"/>
        <v>55.99</v>
      </c>
      <c r="L60" t="s">
        <v>175</v>
      </c>
    </row>
    <row r="61" spans="2:12" x14ac:dyDescent="0.2">
      <c r="B61" t="s">
        <v>243</v>
      </c>
      <c r="C61">
        <v>1</v>
      </c>
      <c r="D61" t="s">
        <v>248</v>
      </c>
      <c r="E61" t="b">
        <v>0</v>
      </c>
      <c r="F61" s="1">
        <v>12.99</v>
      </c>
      <c r="G61">
        <v>0</v>
      </c>
      <c r="H61">
        <v>0</v>
      </c>
      <c r="I61" s="1">
        <f t="shared" si="3"/>
        <v>0</v>
      </c>
      <c r="J61" s="1">
        <f t="shared" si="4"/>
        <v>0</v>
      </c>
      <c r="K61" s="1">
        <f>(G61-H61)*F61</f>
        <v>0</v>
      </c>
      <c r="L61" t="s">
        <v>246</v>
      </c>
    </row>
    <row r="62" spans="2:12" x14ac:dyDescent="0.2">
      <c r="B62" t="s">
        <v>53</v>
      </c>
      <c r="C62">
        <v>7</v>
      </c>
      <c r="D62" t="s">
        <v>177</v>
      </c>
      <c r="E62" t="b">
        <v>0</v>
      </c>
      <c r="F62" s="1">
        <v>29.99</v>
      </c>
      <c r="G62">
        <v>2</v>
      </c>
      <c r="H62">
        <v>0</v>
      </c>
      <c r="I62" s="1">
        <f t="shared" si="3"/>
        <v>59.98</v>
      </c>
      <c r="J62" s="1">
        <f t="shared" si="4"/>
        <v>0</v>
      </c>
      <c r="K62" s="1">
        <f t="shared" si="2"/>
        <v>59.98</v>
      </c>
      <c r="L62" t="s">
        <v>247</v>
      </c>
    </row>
    <row r="63" spans="2:12" x14ac:dyDescent="0.2">
      <c r="B63" t="s">
        <v>54</v>
      </c>
      <c r="C63">
        <v>1</v>
      </c>
      <c r="D63" t="s">
        <v>230</v>
      </c>
      <c r="E63" t="b">
        <v>0</v>
      </c>
      <c r="F63" s="1">
        <v>80</v>
      </c>
      <c r="G63">
        <v>1</v>
      </c>
      <c r="H63">
        <v>1</v>
      </c>
      <c r="I63" s="1">
        <f t="shared" si="3"/>
        <v>80</v>
      </c>
      <c r="J63" s="1">
        <f t="shared" si="4"/>
        <v>0</v>
      </c>
      <c r="K63" s="1">
        <f t="shared" si="2"/>
        <v>0</v>
      </c>
      <c r="L63" t="s">
        <v>229</v>
      </c>
    </row>
    <row r="64" spans="2:12" x14ac:dyDescent="0.2">
      <c r="B64" t="s">
        <v>55</v>
      </c>
      <c r="C64">
        <v>1</v>
      </c>
      <c r="E64" t="b">
        <v>0</v>
      </c>
      <c r="F64" s="1">
        <v>31.63</v>
      </c>
      <c r="G64">
        <v>1</v>
      </c>
      <c r="H64">
        <v>0</v>
      </c>
      <c r="I64" s="1">
        <f t="shared" si="3"/>
        <v>31.63</v>
      </c>
      <c r="J64" s="1">
        <f t="shared" si="4"/>
        <v>0</v>
      </c>
      <c r="K64" s="1">
        <f t="shared" si="2"/>
        <v>31.63</v>
      </c>
      <c r="L64" t="s">
        <v>178</v>
      </c>
    </row>
    <row r="65" spans="1:12" x14ac:dyDescent="0.2">
      <c r="B65" t="s">
        <v>56</v>
      </c>
      <c r="C65">
        <v>1</v>
      </c>
      <c r="E65" t="b">
        <v>0</v>
      </c>
      <c r="F65" s="1">
        <v>12.73</v>
      </c>
      <c r="G65">
        <v>1</v>
      </c>
      <c r="H65">
        <v>0</v>
      </c>
      <c r="I65" s="1">
        <f t="shared" si="3"/>
        <v>12.73</v>
      </c>
      <c r="J65" s="1">
        <f t="shared" si="4"/>
        <v>0</v>
      </c>
      <c r="K65" s="1">
        <f t="shared" si="2"/>
        <v>12.73</v>
      </c>
      <c r="L65" t="s">
        <v>179</v>
      </c>
    </row>
    <row r="66" spans="1:12" x14ac:dyDescent="0.2">
      <c r="B66" t="s">
        <v>57</v>
      </c>
      <c r="C66">
        <v>1</v>
      </c>
      <c r="E66" t="b">
        <v>0</v>
      </c>
      <c r="F66" s="1">
        <v>32.659999999999997</v>
      </c>
      <c r="G66">
        <v>1</v>
      </c>
      <c r="H66">
        <v>0</v>
      </c>
      <c r="I66" s="1">
        <f t="shared" si="3"/>
        <v>32.659999999999997</v>
      </c>
      <c r="J66" s="1">
        <f t="shared" si="4"/>
        <v>0</v>
      </c>
      <c r="K66" s="1">
        <f t="shared" si="2"/>
        <v>32.659999999999997</v>
      </c>
      <c r="L66" t="s">
        <v>180</v>
      </c>
    </row>
    <row r="67" spans="1:12" x14ac:dyDescent="0.2">
      <c r="B67" t="s">
        <v>58</v>
      </c>
      <c r="C67">
        <v>1</v>
      </c>
      <c r="E67" t="b">
        <v>0</v>
      </c>
      <c r="F67" s="1">
        <v>9.9</v>
      </c>
      <c r="G67">
        <v>1</v>
      </c>
      <c r="H67">
        <v>0</v>
      </c>
      <c r="I67" s="1">
        <f t="shared" si="3"/>
        <v>9.9</v>
      </c>
      <c r="J67" s="1">
        <f t="shared" si="4"/>
        <v>0</v>
      </c>
      <c r="K67" s="1">
        <f t="shared" si="2"/>
        <v>9.9</v>
      </c>
      <c r="L67" t="s">
        <v>181</v>
      </c>
    </row>
    <row r="68" spans="1:12" x14ac:dyDescent="0.2">
      <c r="B68" t="s">
        <v>59</v>
      </c>
      <c r="C68">
        <v>1</v>
      </c>
      <c r="E68" t="b">
        <v>0</v>
      </c>
      <c r="F68" s="1">
        <v>0.255</v>
      </c>
      <c r="G68">
        <v>10</v>
      </c>
      <c r="H68">
        <v>0</v>
      </c>
      <c r="I68" s="1">
        <f t="shared" si="3"/>
        <v>2.5499999999999998</v>
      </c>
      <c r="J68" s="1">
        <f t="shared" si="4"/>
        <v>0</v>
      </c>
      <c r="K68" s="1">
        <f t="shared" si="2"/>
        <v>2.5499999999999998</v>
      </c>
      <c r="L68" t="s">
        <v>182</v>
      </c>
    </row>
    <row r="69" spans="1:12" x14ac:dyDescent="0.2">
      <c r="B69" t="s">
        <v>60</v>
      </c>
      <c r="C69">
        <v>1</v>
      </c>
      <c r="E69" t="b">
        <v>0</v>
      </c>
      <c r="F69" s="1">
        <v>9.99</v>
      </c>
      <c r="G69">
        <v>1</v>
      </c>
      <c r="H69">
        <v>1</v>
      </c>
      <c r="I69" s="1">
        <f t="shared" si="3"/>
        <v>9.99</v>
      </c>
      <c r="J69" s="1">
        <f t="shared" si="4"/>
        <v>0</v>
      </c>
      <c r="K69" s="1">
        <f t="shared" si="2"/>
        <v>0</v>
      </c>
      <c r="L69" t="s">
        <v>228</v>
      </c>
    </row>
    <row r="70" spans="1:12" x14ac:dyDescent="0.2">
      <c r="B70" t="s">
        <v>61</v>
      </c>
      <c r="C70">
        <v>1</v>
      </c>
      <c r="D70" t="s">
        <v>151</v>
      </c>
      <c r="E70" t="b">
        <v>0</v>
      </c>
      <c r="F70" s="1">
        <v>3</v>
      </c>
      <c r="G70">
        <v>1</v>
      </c>
      <c r="H70">
        <v>0</v>
      </c>
      <c r="I70" s="1">
        <f t="shared" ref="I70:I104" si="5">IF(NOT(E70), F70*G70, F70*0)</f>
        <v>3</v>
      </c>
      <c r="J70" s="1">
        <f t="shared" ref="J70:J104" si="6">IF(E70, F70*G70, F70*0)</f>
        <v>0</v>
      </c>
      <c r="K70" s="1">
        <f t="shared" si="2"/>
        <v>3</v>
      </c>
      <c r="L70" t="s">
        <v>183</v>
      </c>
    </row>
    <row r="71" spans="1:12" x14ac:dyDescent="0.2">
      <c r="B71" t="s">
        <v>62</v>
      </c>
      <c r="C71">
        <v>6</v>
      </c>
      <c r="D71" t="s">
        <v>225</v>
      </c>
      <c r="E71" t="b">
        <v>0</v>
      </c>
      <c r="F71" s="1">
        <v>80.39</v>
      </c>
      <c r="G71">
        <v>1</v>
      </c>
      <c r="H71">
        <v>0</v>
      </c>
      <c r="I71" s="1">
        <f t="shared" si="5"/>
        <v>80.39</v>
      </c>
      <c r="J71" s="1">
        <f t="shared" si="6"/>
        <v>0</v>
      </c>
      <c r="K71" s="1">
        <f t="shared" ref="K71:K88" si="7">(G71-H71)*F71</f>
        <v>80.39</v>
      </c>
      <c r="L71" s="2" t="s">
        <v>224</v>
      </c>
    </row>
    <row r="72" spans="1:12" x14ac:dyDescent="0.2">
      <c r="B72" t="s">
        <v>232</v>
      </c>
      <c r="C72">
        <v>1</v>
      </c>
      <c r="D72" t="s">
        <v>248</v>
      </c>
      <c r="E72" t="b">
        <v>0</v>
      </c>
      <c r="F72" s="1"/>
      <c r="G72">
        <v>0</v>
      </c>
      <c r="H72">
        <v>0</v>
      </c>
      <c r="I72" s="1">
        <f t="shared" si="5"/>
        <v>0</v>
      </c>
      <c r="J72" s="1">
        <f t="shared" si="6"/>
        <v>0</v>
      </c>
      <c r="K72" s="1">
        <f t="shared" si="7"/>
        <v>0</v>
      </c>
      <c r="L72" t="s">
        <v>224</v>
      </c>
    </row>
    <row r="73" spans="1:12" x14ac:dyDescent="0.2">
      <c r="A73" t="s">
        <v>63</v>
      </c>
      <c r="B73" t="s">
        <v>108</v>
      </c>
      <c r="C73">
        <v>4</v>
      </c>
      <c r="D73" t="s">
        <v>147</v>
      </c>
      <c r="E73" t="b">
        <v>0</v>
      </c>
      <c r="F73" s="1">
        <v>11.49</v>
      </c>
      <c r="G73">
        <v>1</v>
      </c>
      <c r="H73">
        <v>0</v>
      </c>
      <c r="I73" s="1">
        <f t="shared" si="5"/>
        <v>11.49</v>
      </c>
      <c r="J73" s="1">
        <f t="shared" si="6"/>
        <v>0</v>
      </c>
      <c r="K73" s="1">
        <f t="shared" si="7"/>
        <v>11.49</v>
      </c>
      <c r="L73" t="s">
        <v>184</v>
      </c>
    </row>
    <row r="74" spans="1:12" x14ac:dyDescent="0.2">
      <c r="A74" t="s">
        <v>64</v>
      </c>
      <c r="B74" t="s">
        <v>65</v>
      </c>
      <c r="C74">
        <v>4</v>
      </c>
      <c r="E74" t="b">
        <v>0</v>
      </c>
      <c r="F74" s="1">
        <v>2.99</v>
      </c>
      <c r="G74">
        <v>4</v>
      </c>
      <c r="H74">
        <v>0</v>
      </c>
      <c r="I74" s="1">
        <f t="shared" si="5"/>
        <v>11.96</v>
      </c>
      <c r="J74" s="1">
        <f t="shared" si="6"/>
        <v>0</v>
      </c>
      <c r="K74" s="1">
        <f t="shared" si="7"/>
        <v>11.96</v>
      </c>
      <c r="L74" s="2" t="s">
        <v>185</v>
      </c>
    </row>
    <row r="75" spans="1:12" x14ac:dyDescent="0.2">
      <c r="B75" t="s">
        <v>66</v>
      </c>
      <c r="C75">
        <v>1</v>
      </c>
      <c r="E75" t="b">
        <v>0</v>
      </c>
      <c r="F75" s="1">
        <v>5.16</v>
      </c>
      <c r="G75">
        <v>1</v>
      </c>
      <c r="H75">
        <v>0</v>
      </c>
      <c r="I75" s="1">
        <f t="shared" si="5"/>
        <v>5.16</v>
      </c>
      <c r="J75" s="1">
        <f t="shared" si="6"/>
        <v>0</v>
      </c>
      <c r="K75" s="1">
        <f t="shared" si="7"/>
        <v>5.16</v>
      </c>
      <c r="L75" t="s">
        <v>186</v>
      </c>
    </row>
    <row r="76" spans="1:12" x14ac:dyDescent="0.2">
      <c r="B76" t="s">
        <v>67</v>
      </c>
      <c r="C76">
        <v>2</v>
      </c>
      <c r="D76" s="5" t="s">
        <v>187</v>
      </c>
      <c r="E76" t="b">
        <v>0</v>
      </c>
      <c r="F76" s="1">
        <v>9.9</v>
      </c>
      <c r="G76">
        <v>2</v>
      </c>
      <c r="H76">
        <v>0</v>
      </c>
      <c r="I76" s="1">
        <f t="shared" si="5"/>
        <v>19.8</v>
      </c>
      <c r="J76" s="1">
        <f t="shared" si="6"/>
        <v>0</v>
      </c>
      <c r="K76" s="1">
        <f>(G76-H76)*F76</f>
        <v>19.8</v>
      </c>
      <c r="L76" t="s">
        <v>181</v>
      </c>
    </row>
    <row r="77" spans="1:12" x14ac:dyDescent="0.2">
      <c r="B77" t="s">
        <v>68</v>
      </c>
      <c r="C77">
        <v>1</v>
      </c>
      <c r="E77" t="b">
        <v>0</v>
      </c>
      <c r="F77" s="1">
        <v>6.53</v>
      </c>
      <c r="G77">
        <v>1</v>
      </c>
      <c r="H77">
        <v>0</v>
      </c>
      <c r="I77" s="1">
        <f t="shared" si="5"/>
        <v>6.53</v>
      </c>
      <c r="J77" s="1">
        <f t="shared" si="6"/>
        <v>0</v>
      </c>
      <c r="K77" s="1">
        <f t="shared" si="7"/>
        <v>6.53</v>
      </c>
      <c r="L77" t="s">
        <v>188</v>
      </c>
    </row>
    <row r="78" spans="1:12" x14ac:dyDescent="0.2">
      <c r="B78" t="s">
        <v>69</v>
      </c>
      <c r="C78">
        <v>2</v>
      </c>
      <c r="E78" t="b">
        <v>0</v>
      </c>
      <c r="F78" s="1">
        <v>6.84</v>
      </c>
      <c r="G78">
        <v>2</v>
      </c>
      <c r="H78">
        <v>0</v>
      </c>
      <c r="I78" s="1">
        <f t="shared" si="5"/>
        <v>13.68</v>
      </c>
      <c r="J78" s="1">
        <f t="shared" si="6"/>
        <v>0</v>
      </c>
      <c r="K78" s="1">
        <f t="shared" si="7"/>
        <v>13.68</v>
      </c>
      <c r="L78" t="s">
        <v>188</v>
      </c>
    </row>
    <row r="79" spans="1:12" x14ac:dyDescent="0.2">
      <c r="B79" t="s">
        <v>70</v>
      </c>
      <c r="C79">
        <v>10</v>
      </c>
      <c r="E79" t="b">
        <v>0</v>
      </c>
      <c r="F79" s="1">
        <v>7.14</v>
      </c>
      <c r="G79">
        <v>10</v>
      </c>
      <c r="H79">
        <v>0</v>
      </c>
      <c r="I79" s="1">
        <f t="shared" si="5"/>
        <v>71.399999999999991</v>
      </c>
      <c r="J79" s="1">
        <f t="shared" si="6"/>
        <v>0</v>
      </c>
      <c r="K79" s="1">
        <f t="shared" si="7"/>
        <v>71.399999999999991</v>
      </c>
      <c r="L79" t="s">
        <v>189</v>
      </c>
    </row>
    <row r="80" spans="1:12" x14ac:dyDescent="0.2">
      <c r="B80" t="s">
        <v>274</v>
      </c>
      <c r="C80">
        <v>4</v>
      </c>
      <c r="E80" t="b">
        <v>1</v>
      </c>
      <c r="F80" s="1">
        <v>25.97</v>
      </c>
      <c r="G80">
        <v>4</v>
      </c>
      <c r="H80">
        <v>0</v>
      </c>
      <c r="I80" s="1">
        <f t="shared" si="5"/>
        <v>0</v>
      </c>
      <c r="J80" s="1">
        <f t="shared" si="6"/>
        <v>103.88</v>
      </c>
      <c r="K80" s="1">
        <f t="shared" si="7"/>
        <v>103.88</v>
      </c>
      <c r="L80" t="s">
        <v>278</v>
      </c>
    </row>
    <row r="81" spans="1:12" x14ac:dyDescent="0.2">
      <c r="A81" t="s">
        <v>71</v>
      </c>
      <c r="B81" t="s">
        <v>72</v>
      </c>
      <c r="C81">
        <v>1</v>
      </c>
      <c r="D81" t="s">
        <v>250</v>
      </c>
      <c r="E81" t="b">
        <v>0</v>
      </c>
      <c r="F81" s="1">
        <v>12.99</v>
      </c>
      <c r="G81">
        <v>1</v>
      </c>
      <c r="H81">
        <v>0</v>
      </c>
      <c r="I81" s="1">
        <f t="shared" si="5"/>
        <v>12.99</v>
      </c>
      <c r="J81" s="1">
        <f t="shared" si="6"/>
        <v>0</v>
      </c>
      <c r="K81" s="1">
        <f t="shared" si="7"/>
        <v>12.99</v>
      </c>
      <c r="L81" t="s">
        <v>249</v>
      </c>
    </row>
    <row r="82" spans="1:12" x14ac:dyDescent="0.2">
      <c r="B82" t="s">
        <v>73</v>
      </c>
      <c r="C82">
        <v>1</v>
      </c>
      <c r="E82" t="b">
        <v>0</v>
      </c>
      <c r="F82" s="1">
        <v>10.039999999999999</v>
      </c>
      <c r="G82">
        <v>1</v>
      </c>
      <c r="H82">
        <v>0</v>
      </c>
      <c r="I82" s="1">
        <f t="shared" si="5"/>
        <v>10.039999999999999</v>
      </c>
      <c r="J82" s="1">
        <f t="shared" si="6"/>
        <v>0</v>
      </c>
      <c r="K82" s="1">
        <f t="shared" si="7"/>
        <v>10.039999999999999</v>
      </c>
      <c r="L82" t="s">
        <v>190</v>
      </c>
    </row>
    <row r="83" spans="1:12" x14ac:dyDescent="0.2">
      <c r="B83" t="s">
        <v>74</v>
      </c>
      <c r="C83">
        <v>1</v>
      </c>
      <c r="E83" t="b">
        <v>0</v>
      </c>
      <c r="F83" s="1">
        <v>3.14</v>
      </c>
      <c r="G83">
        <v>1</v>
      </c>
      <c r="H83">
        <v>0</v>
      </c>
      <c r="I83" s="1">
        <f t="shared" si="5"/>
        <v>3.14</v>
      </c>
      <c r="J83" s="1">
        <f t="shared" si="6"/>
        <v>0</v>
      </c>
      <c r="K83" s="1">
        <f t="shared" si="7"/>
        <v>3.14</v>
      </c>
      <c r="L83" t="s">
        <v>191</v>
      </c>
    </row>
    <row r="84" spans="1:12" x14ac:dyDescent="0.2">
      <c r="B84" t="s">
        <v>227</v>
      </c>
      <c r="C84">
        <v>1</v>
      </c>
      <c r="E84" t="b">
        <v>0</v>
      </c>
      <c r="F84" s="1">
        <v>7.87</v>
      </c>
      <c r="G84">
        <v>1</v>
      </c>
      <c r="H84">
        <v>0</v>
      </c>
      <c r="I84" s="1">
        <f t="shared" si="5"/>
        <v>7.87</v>
      </c>
      <c r="J84" s="1">
        <f t="shared" si="6"/>
        <v>0</v>
      </c>
      <c r="K84" s="1">
        <f t="shared" si="7"/>
        <v>7.87</v>
      </c>
      <c r="L84" t="s">
        <v>226</v>
      </c>
    </row>
    <row r="85" spans="1:12" x14ac:dyDescent="0.2">
      <c r="B85" t="s">
        <v>75</v>
      </c>
      <c r="C85">
        <v>1</v>
      </c>
      <c r="E85" t="b">
        <v>0</v>
      </c>
      <c r="F85" s="1">
        <v>12.61</v>
      </c>
      <c r="G85">
        <v>0</v>
      </c>
      <c r="H85">
        <v>0</v>
      </c>
      <c r="I85" s="1">
        <f t="shared" si="5"/>
        <v>0</v>
      </c>
      <c r="J85" s="1">
        <f t="shared" si="6"/>
        <v>0</v>
      </c>
      <c r="K85" s="1">
        <f t="shared" si="7"/>
        <v>0</v>
      </c>
      <c r="L85" t="s">
        <v>251</v>
      </c>
    </row>
    <row r="86" spans="1:12" x14ac:dyDescent="0.2">
      <c r="B86" t="s">
        <v>76</v>
      </c>
      <c r="C86">
        <v>1</v>
      </c>
      <c r="D86" t="s">
        <v>255</v>
      </c>
      <c r="E86" t="b">
        <v>0</v>
      </c>
      <c r="F86" s="1">
        <v>3.14</v>
      </c>
      <c r="G86">
        <v>2</v>
      </c>
      <c r="H86">
        <v>0</v>
      </c>
      <c r="I86" s="1">
        <f t="shared" si="5"/>
        <v>6.28</v>
      </c>
      <c r="J86" s="1">
        <f t="shared" si="6"/>
        <v>0</v>
      </c>
      <c r="K86" s="1">
        <f t="shared" si="7"/>
        <v>6.28</v>
      </c>
      <c r="L86" t="s">
        <v>191</v>
      </c>
    </row>
    <row r="87" spans="1:12" x14ac:dyDescent="0.2">
      <c r="B87" t="s">
        <v>77</v>
      </c>
      <c r="C87">
        <v>1</v>
      </c>
      <c r="E87" t="b">
        <v>0</v>
      </c>
      <c r="H87">
        <v>0</v>
      </c>
      <c r="I87" s="1">
        <f t="shared" si="5"/>
        <v>0</v>
      </c>
      <c r="J87" s="1">
        <f t="shared" si="6"/>
        <v>0</v>
      </c>
      <c r="K87" s="1">
        <f t="shared" si="7"/>
        <v>0</v>
      </c>
    </row>
    <row r="88" spans="1:12" x14ac:dyDescent="0.2">
      <c r="B88" t="s">
        <v>275</v>
      </c>
      <c r="C88">
        <v>8</v>
      </c>
      <c r="E88" t="b">
        <v>0</v>
      </c>
      <c r="H88">
        <v>0</v>
      </c>
      <c r="I88" s="1">
        <f t="shared" si="5"/>
        <v>0</v>
      </c>
      <c r="J88" s="1">
        <f t="shared" si="6"/>
        <v>0</v>
      </c>
      <c r="K88" s="1">
        <f t="shared" si="7"/>
        <v>0</v>
      </c>
    </row>
    <row r="89" spans="1:12" x14ac:dyDescent="0.2">
      <c r="B89" t="s">
        <v>78</v>
      </c>
      <c r="C89">
        <v>1</v>
      </c>
      <c r="D89" t="s">
        <v>281</v>
      </c>
      <c r="E89" t="b">
        <v>1</v>
      </c>
      <c r="F89" s="1">
        <v>7.99</v>
      </c>
      <c r="G89">
        <v>1</v>
      </c>
      <c r="H89">
        <v>0</v>
      </c>
      <c r="I89" s="1">
        <f t="shared" si="5"/>
        <v>0</v>
      </c>
      <c r="J89" s="1">
        <f t="shared" si="6"/>
        <v>7.99</v>
      </c>
      <c r="K89" s="1">
        <f>(G89-H89)*F89</f>
        <v>7.99</v>
      </c>
      <c r="L89" t="s">
        <v>280</v>
      </c>
    </row>
    <row r="90" spans="1:12" x14ac:dyDescent="0.2">
      <c r="B90" t="s">
        <v>79</v>
      </c>
      <c r="C90">
        <v>1</v>
      </c>
      <c r="D90" t="s">
        <v>281</v>
      </c>
      <c r="E90" t="b">
        <v>1</v>
      </c>
      <c r="F90" s="1">
        <v>8.99</v>
      </c>
      <c r="G90">
        <v>1</v>
      </c>
      <c r="H90">
        <v>0</v>
      </c>
      <c r="I90" s="1">
        <f t="shared" si="5"/>
        <v>0</v>
      </c>
      <c r="J90" s="1">
        <f t="shared" si="6"/>
        <v>8.99</v>
      </c>
      <c r="K90" s="1">
        <f t="shared" ref="K90" si="8">(G90-H90)*F90</f>
        <v>8.99</v>
      </c>
      <c r="L90" t="s">
        <v>282</v>
      </c>
    </row>
    <row r="91" spans="1:12" x14ac:dyDescent="0.2">
      <c r="A91" t="s">
        <v>80</v>
      </c>
      <c r="B91" t="s">
        <v>109</v>
      </c>
      <c r="C91">
        <v>42</v>
      </c>
      <c r="D91" t="s">
        <v>193</v>
      </c>
      <c r="E91" t="b">
        <v>0</v>
      </c>
      <c r="F91" s="1">
        <v>11.99</v>
      </c>
      <c r="G91">
        <v>1</v>
      </c>
      <c r="H91">
        <v>0</v>
      </c>
      <c r="I91" s="1">
        <f t="shared" si="5"/>
        <v>11.99</v>
      </c>
      <c r="J91" s="1">
        <f t="shared" si="6"/>
        <v>0</v>
      </c>
      <c r="K91" s="1">
        <f t="shared" ref="K91:K129" si="9">(G91-H91)*F91</f>
        <v>11.99</v>
      </c>
      <c r="L91" t="s">
        <v>192</v>
      </c>
    </row>
    <row r="92" spans="1:12" x14ac:dyDescent="0.2">
      <c r="B92" t="s">
        <v>81</v>
      </c>
      <c r="C92">
        <v>1</v>
      </c>
      <c r="E92" t="b">
        <v>0</v>
      </c>
      <c r="F92" s="1">
        <v>15.99</v>
      </c>
      <c r="G92">
        <v>1</v>
      </c>
      <c r="H92">
        <v>0</v>
      </c>
      <c r="I92" s="1">
        <f t="shared" si="5"/>
        <v>15.99</v>
      </c>
      <c r="J92" s="1">
        <f t="shared" si="6"/>
        <v>0</v>
      </c>
      <c r="K92" s="1">
        <f t="shared" si="9"/>
        <v>15.99</v>
      </c>
      <c r="L92" t="s">
        <v>197</v>
      </c>
    </row>
    <row r="93" spans="1:12" x14ac:dyDescent="0.2">
      <c r="B93" t="s">
        <v>82</v>
      </c>
      <c r="C93">
        <v>1</v>
      </c>
      <c r="D93" t="s">
        <v>258</v>
      </c>
      <c r="E93" t="b">
        <v>0</v>
      </c>
      <c r="F93" s="1">
        <v>15.49</v>
      </c>
      <c r="G93">
        <v>1</v>
      </c>
      <c r="H93">
        <v>0</v>
      </c>
      <c r="I93" s="1">
        <f t="shared" si="5"/>
        <v>15.49</v>
      </c>
      <c r="J93" s="1">
        <f t="shared" si="6"/>
        <v>0</v>
      </c>
      <c r="K93" s="1">
        <f t="shared" si="9"/>
        <v>15.49</v>
      </c>
      <c r="L93" t="s">
        <v>257</v>
      </c>
    </row>
    <row r="94" spans="1:12" x14ac:dyDescent="0.2">
      <c r="B94" t="s">
        <v>83</v>
      </c>
      <c r="C94">
        <v>1</v>
      </c>
      <c r="D94" t="s">
        <v>260</v>
      </c>
      <c r="E94" t="b">
        <v>0</v>
      </c>
      <c r="F94" s="1">
        <v>15.99</v>
      </c>
      <c r="G94">
        <v>1</v>
      </c>
      <c r="H94">
        <v>0</v>
      </c>
      <c r="I94" s="1">
        <f t="shared" si="5"/>
        <v>15.99</v>
      </c>
      <c r="J94" s="1">
        <f t="shared" si="6"/>
        <v>0</v>
      </c>
      <c r="K94" s="1">
        <f t="shared" si="9"/>
        <v>15.99</v>
      </c>
      <c r="L94" t="s">
        <v>259</v>
      </c>
    </row>
    <row r="95" spans="1:12" x14ac:dyDescent="0.2">
      <c r="B95" t="s">
        <v>110</v>
      </c>
      <c r="C95">
        <v>7</v>
      </c>
      <c r="E95" t="b">
        <v>0</v>
      </c>
      <c r="H95">
        <v>0</v>
      </c>
      <c r="I95" s="1">
        <f t="shared" si="5"/>
        <v>0</v>
      </c>
      <c r="J95" s="1">
        <f t="shared" si="6"/>
        <v>0</v>
      </c>
      <c r="K95" s="1">
        <f t="shared" si="9"/>
        <v>0</v>
      </c>
    </row>
    <row r="96" spans="1:12" x14ac:dyDescent="0.2">
      <c r="B96" t="s">
        <v>111</v>
      </c>
      <c r="C96">
        <v>5</v>
      </c>
      <c r="E96" t="b">
        <v>0</v>
      </c>
      <c r="H96">
        <v>0</v>
      </c>
      <c r="I96" s="1">
        <f t="shared" si="5"/>
        <v>0</v>
      </c>
      <c r="J96" s="1">
        <f t="shared" si="6"/>
        <v>0</v>
      </c>
      <c r="K96" s="1">
        <f t="shared" si="9"/>
        <v>0</v>
      </c>
    </row>
    <row r="97" spans="2:12" x14ac:dyDescent="0.2">
      <c r="B97" t="s">
        <v>112</v>
      </c>
      <c r="C97">
        <v>1</v>
      </c>
      <c r="E97" t="b">
        <v>0</v>
      </c>
      <c r="H97">
        <v>0</v>
      </c>
      <c r="I97" s="1">
        <f t="shared" si="5"/>
        <v>0</v>
      </c>
      <c r="J97" s="1">
        <f t="shared" si="6"/>
        <v>0</v>
      </c>
      <c r="K97" s="1">
        <f t="shared" si="9"/>
        <v>0</v>
      </c>
    </row>
    <row r="98" spans="2:12" x14ac:dyDescent="0.2">
      <c r="B98" t="s">
        <v>113</v>
      </c>
      <c r="C98">
        <v>1</v>
      </c>
      <c r="E98" t="b">
        <v>0</v>
      </c>
      <c r="H98">
        <v>0</v>
      </c>
      <c r="I98" s="1">
        <f t="shared" si="5"/>
        <v>0</v>
      </c>
      <c r="J98" s="1">
        <f t="shared" si="6"/>
        <v>0</v>
      </c>
      <c r="K98" s="1">
        <f t="shared" si="9"/>
        <v>0</v>
      </c>
    </row>
    <row r="99" spans="2:12" x14ac:dyDescent="0.2">
      <c r="B99" t="s">
        <v>84</v>
      </c>
      <c r="C99">
        <v>1</v>
      </c>
      <c r="E99" t="b">
        <v>0</v>
      </c>
      <c r="H99">
        <v>0</v>
      </c>
      <c r="I99" s="1">
        <f t="shared" si="5"/>
        <v>0</v>
      </c>
      <c r="J99" s="1">
        <f t="shared" si="6"/>
        <v>0</v>
      </c>
      <c r="K99" s="1">
        <f t="shared" si="9"/>
        <v>0</v>
      </c>
    </row>
    <row r="100" spans="2:12" x14ac:dyDescent="0.2">
      <c r="B100" t="s">
        <v>85</v>
      </c>
      <c r="C100">
        <v>1</v>
      </c>
      <c r="E100" t="b">
        <v>0</v>
      </c>
      <c r="H100">
        <v>0</v>
      </c>
      <c r="I100" s="1">
        <f t="shared" si="5"/>
        <v>0</v>
      </c>
      <c r="J100" s="1">
        <f t="shared" si="6"/>
        <v>0</v>
      </c>
      <c r="K100" s="1">
        <f t="shared" si="9"/>
        <v>0</v>
      </c>
    </row>
    <row r="101" spans="2:12" x14ac:dyDescent="0.2">
      <c r="B101" t="s">
        <v>296</v>
      </c>
      <c r="C101">
        <v>1</v>
      </c>
      <c r="D101" t="s">
        <v>297</v>
      </c>
      <c r="E101" t="b">
        <v>1</v>
      </c>
      <c r="F101" s="1">
        <v>89.54</v>
      </c>
      <c r="G101">
        <v>1</v>
      </c>
      <c r="H101">
        <v>0</v>
      </c>
      <c r="I101" s="1">
        <f t="shared" si="5"/>
        <v>0</v>
      </c>
      <c r="J101" s="1">
        <f t="shared" si="6"/>
        <v>89.54</v>
      </c>
      <c r="K101" s="1">
        <f t="shared" si="9"/>
        <v>89.54</v>
      </c>
      <c r="L101" t="s">
        <v>298</v>
      </c>
    </row>
    <row r="102" spans="2:12" x14ac:dyDescent="0.2">
      <c r="B102" t="s">
        <v>96</v>
      </c>
      <c r="C102">
        <v>28</v>
      </c>
      <c r="D102" t="s">
        <v>294</v>
      </c>
      <c r="E102" t="b">
        <v>1</v>
      </c>
      <c r="F102" s="1">
        <v>8.3000000000000004E-2</v>
      </c>
      <c r="G102">
        <v>100</v>
      </c>
      <c r="H102">
        <v>0</v>
      </c>
      <c r="I102" s="1">
        <f t="shared" si="5"/>
        <v>0</v>
      </c>
      <c r="J102" s="1">
        <f t="shared" si="6"/>
        <v>8.3000000000000007</v>
      </c>
      <c r="K102" s="1">
        <f t="shared" si="9"/>
        <v>8.3000000000000007</v>
      </c>
      <c r="L102" t="s">
        <v>295</v>
      </c>
    </row>
    <row r="103" spans="2:12" x14ac:dyDescent="0.2">
      <c r="B103" t="s">
        <v>292</v>
      </c>
      <c r="C103">
        <v>2</v>
      </c>
      <c r="D103" t="s">
        <v>293</v>
      </c>
      <c r="E103" t="b">
        <v>1</v>
      </c>
      <c r="F103" s="1">
        <v>1.02</v>
      </c>
      <c r="G103">
        <v>2</v>
      </c>
      <c r="H103">
        <v>0</v>
      </c>
      <c r="I103" s="1">
        <f t="shared" si="5"/>
        <v>0</v>
      </c>
      <c r="J103" s="1">
        <f t="shared" si="6"/>
        <v>2.04</v>
      </c>
      <c r="K103" s="1">
        <f t="shared" si="9"/>
        <v>2.04</v>
      </c>
      <c r="L103" t="s">
        <v>291</v>
      </c>
    </row>
    <row r="104" spans="2:12" x14ac:dyDescent="0.2">
      <c r="B104" t="s">
        <v>86</v>
      </c>
      <c r="C104">
        <v>4</v>
      </c>
      <c r="E104" t="b">
        <v>0</v>
      </c>
      <c r="F104" s="1">
        <v>0.44</v>
      </c>
      <c r="G104">
        <v>5</v>
      </c>
      <c r="H104">
        <v>0</v>
      </c>
      <c r="I104" s="1">
        <f t="shared" si="5"/>
        <v>2.2000000000000002</v>
      </c>
      <c r="J104" s="1">
        <f t="shared" si="6"/>
        <v>0</v>
      </c>
      <c r="K104" s="1">
        <f t="shared" si="9"/>
        <v>2.2000000000000002</v>
      </c>
      <c r="L104" s="2" t="s">
        <v>204</v>
      </c>
    </row>
    <row r="105" spans="2:12" x14ac:dyDescent="0.2">
      <c r="B105" t="s">
        <v>87</v>
      </c>
      <c r="C105">
        <v>1</v>
      </c>
      <c r="E105" t="b">
        <v>0</v>
      </c>
      <c r="F105" s="1">
        <v>0.47</v>
      </c>
      <c r="G105">
        <v>2</v>
      </c>
      <c r="H105">
        <v>0</v>
      </c>
      <c r="I105" s="1">
        <f t="shared" ref="I105:I120" si="10">IF(NOT(E105), F105*G105, F105*0)</f>
        <v>0.94</v>
      </c>
      <c r="J105" s="1">
        <f t="shared" ref="J105:J129" si="11">IF(E105, F105*G105, F105*0)</f>
        <v>0</v>
      </c>
      <c r="K105" s="1">
        <f t="shared" si="9"/>
        <v>0.94</v>
      </c>
      <c r="L105" t="s">
        <v>205</v>
      </c>
    </row>
    <row r="106" spans="2:12" x14ac:dyDescent="0.2">
      <c r="B106" t="s">
        <v>88</v>
      </c>
      <c r="C106">
        <v>2</v>
      </c>
      <c r="E106" t="b">
        <v>0</v>
      </c>
      <c r="F106" s="1">
        <v>0.42</v>
      </c>
      <c r="G106">
        <v>6</v>
      </c>
      <c r="H106">
        <v>0</v>
      </c>
      <c r="I106" s="1">
        <f t="shared" si="10"/>
        <v>2.52</v>
      </c>
      <c r="J106" s="1">
        <f t="shared" si="11"/>
        <v>0</v>
      </c>
      <c r="K106" s="1">
        <f t="shared" si="9"/>
        <v>2.52</v>
      </c>
      <c r="L106" t="s">
        <v>206</v>
      </c>
    </row>
    <row r="107" spans="2:12" x14ac:dyDescent="0.2">
      <c r="B107" t="s">
        <v>89</v>
      </c>
      <c r="C107">
        <v>4</v>
      </c>
      <c r="E107" t="b">
        <v>0</v>
      </c>
      <c r="F107" s="1">
        <v>0.48</v>
      </c>
      <c r="G107">
        <v>5</v>
      </c>
      <c r="H107">
        <v>0</v>
      </c>
      <c r="I107" s="1">
        <f t="shared" si="10"/>
        <v>2.4</v>
      </c>
      <c r="J107" s="1">
        <f t="shared" si="11"/>
        <v>0</v>
      </c>
      <c r="K107" s="1">
        <f t="shared" si="9"/>
        <v>2.4</v>
      </c>
      <c r="L107" t="s">
        <v>201</v>
      </c>
    </row>
    <row r="108" spans="2:12" x14ac:dyDescent="0.2">
      <c r="B108" t="s">
        <v>90</v>
      </c>
      <c r="C108">
        <v>1</v>
      </c>
      <c r="E108" t="b">
        <v>0</v>
      </c>
      <c r="F108" s="1">
        <v>0.47</v>
      </c>
      <c r="G108">
        <v>2</v>
      </c>
      <c r="H108">
        <v>0</v>
      </c>
      <c r="I108" s="1">
        <f t="shared" si="10"/>
        <v>0.94</v>
      </c>
      <c r="J108" s="1">
        <f t="shared" si="11"/>
        <v>0</v>
      </c>
      <c r="K108" s="1">
        <f t="shared" si="9"/>
        <v>0.94</v>
      </c>
      <c r="L108" t="s">
        <v>202</v>
      </c>
    </row>
    <row r="109" spans="2:12" x14ac:dyDescent="0.2">
      <c r="B109" t="s">
        <v>91</v>
      </c>
      <c r="C109">
        <v>2</v>
      </c>
      <c r="E109" t="b">
        <v>0</v>
      </c>
      <c r="F109" s="1">
        <v>0.4</v>
      </c>
      <c r="G109">
        <v>6</v>
      </c>
      <c r="H109">
        <v>0</v>
      </c>
      <c r="I109" s="1">
        <f t="shared" si="10"/>
        <v>2.4000000000000004</v>
      </c>
      <c r="J109" s="1">
        <f t="shared" si="11"/>
        <v>0</v>
      </c>
      <c r="K109" s="1">
        <f t="shared" si="9"/>
        <v>2.4000000000000004</v>
      </c>
      <c r="L109" t="s">
        <v>203</v>
      </c>
    </row>
    <row r="110" spans="2:12" x14ac:dyDescent="0.2">
      <c r="B110" t="s">
        <v>92</v>
      </c>
      <c r="C110">
        <v>1</v>
      </c>
      <c r="E110" t="b">
        <v>0</v>
      </c>
      <c r="F110" s="1">
        <v>0.62</v>
      </c>
      <c r="G110">
        <v>2</v>
      </c>
      <c r="H110">
        <v>0</v>
      </c>
      <c r="I110" s="1">
        <f t="shared" si="10"/>
        <v>1.24</v>
      </c>
      <c r="J110" s="1">
        <f t="shared" si="11"/>
        <v>0</v>
      </c>
      <c r="K110" s="1">
        <f t="shared" si="9"/>
        <v>1.24</v>
      </c>
      <c r="L110" t="s">
        <v>207</v>
      </c>
    </row>
    <row r="111" spans="2:12" x14ac:dyDescent="0.2">
      <c r="B111" t="s">
        <v>93</v>
      </c>
      <c r="C111">
        <v>1</v>
      </c>
      <c r="E111" t="b">
        <v>0</v>
      </c>
      <c r="F111" s="1">
        <v>0.35</v>
      </c>
      <c r="G111">
        <v>2</v>
      </c>
      <c r="H111">
        <v>0</v>
      </c>
      <c r="I111" s="1">
        <f t="shared" si="10"/>
        <v>0.7</v>
      </c>
      <c r="J111" s="1">
        <f t="shared" si="11"/>
        <v>0</v>
      </c>
      <c r="K111" s="1">
        <f t="shared" si="9"/>
        <v>0.7</v>
      </c>
      <c r="L111" t="s">
        <v>208</v>
      </c>
    </row>
    <row r="112" spans="2:12" x14ac:dyDescent="0.2">
      <c r="B112" t="s">
        <v>94</v>
      </c>
      <c r="C112">
        <v>6</v>
      </c>
      <c r="E112" t="b">
        <v>0</v>
      </c>
      <c r="F112" s="1">
        <v>0.1</v>
      </c>
      <c r="G112">
        <v>10</v>
      </c>
      <c r="H112">
        <v>0</v>
      </c>
      <c r="I112" s="1">
        <f t="shared" si="10"/>
        <v>1</v>
      </c>
      <c r="J112" s="1">
        <f t="shared" si="11"/>
        <v>0</v>
      </c>
      <c r="K112" s="1">
        <f t="shared" si="9"/>
        <v>1</v>
      </c>
      <c r="L112" t="s">
        <v>209</v>
      </c>
    </row>
    <row r="113" spans="1:12" x14ac:dyDescent="0.2">
      <c r="B113" t="s">
        <v>95</v>
      </c>
      <c r="C113">
        <v>6</v>
      </c>
      <c r="E113" t="b">
        <v>0</v>
      </c>
      <c r="F113" s="1">
        <v>0.11</v>
      </c>
      <c r="G113">
        <v>10</v>
      </c>
      <c r="H113">
        <v>0</v>
      </c>
      <c r="I113" s="1">
        <f t="shared" si="10"/>
        <v>1.1000000000000001</v>
      </c>
      <c r="J113" s="1">
        <f t="shared" si="11"/>
        <v>0</v>
      </c>
      <c r="K113" s="1">
        <f t="shared" si="9"/>
        <v>1.1000000000000001</v>
      </c>
      <c r="L113" t="s">
        <v>210</v>
      </c>
    </row>
    <row r="114" spans="1:12" x14ac:dyDescent="0.2">
      <c r="B114" t="s">
        <v>97</v>
      </c>
      <c r="C114">
        <v>40</v>
      </c>
      <c r="E114" t="b">
        <v>0</v>
      </c>
      <c r="F114" s="1">
        <v>0.222</v>
      </c>
      <c r="G114">
        <v>50</v>
      </c>
      <c r="H114">
        <v>0</v>
      </c>
      <c r="I114" s="1">
        <f t="shared" si="10"/>
        <v>11.1</v>
      </c>
      <c r="J114" s="1">
        <f t="shared" si="11"/>
        <v>0</v>
      </c>
      <c r="K114" s="1">
        <f t="shared" si="9"/>
        <v>11.1</v>
      </c>
      <c r="L114" t="s">
        <v>211</v>
      </c>
    </row>
    <row r="115" spans="1:12" x14ac:dyDescent="0.2">
      <c r="B115" t="s">
        <v>96</v>
      </c>
      <c r="C115">
        <v>40</v>
      </c>
      <c r="E115" t="b">
        <v>0</v>
      </c>
      <c r="F115" s="1">
        <v>0.188</v>
      </c>
      <c r="G115">
        <v>50</v>
      </c>
      <c r="H115">
        <v>0</v>
      </c>
      <c r="I115" s="1">
        <f t="shared" si="10"/>
        <v>9.4</v>
      </c>
      <c r="J115" s="1">
        <f t="shared" si="11"/>
        <v>0</v>
      </c>
      <c r="K115" s="1">
        <f t="shared" si="9"/>
        <v>9.4</v>
      </c>
      <c r="L115" t="s">
        <v>212</v>
      </c>
    </row>
    <row r="116" spans="1:12" x14ac:dyDescent="0.2">
      <c r="B116" t="s">
        <v>98</v>
      </c>
      <c r="C116">
        <v>3</v>
      </c>
      <c r="D116" t="s">
        <v>214</v>
      </c>
      <c r="E116" t="b">
        <v>0</v>
      </c>
      <c r="F116" s="1">
        <v>8.4600000000000009</v>
      </c>
      <c r="G116">
        <v>1</v>
      </c>
      <c r="H116">
        <v>0</v>
      </c>
      <c r="I116" s="1">
        <f t="shared" si="10"/>
        <v>8.4600000000000009</v>
      </c>
      <c r="J116" s="1">
        <f t="shared" si="11"/>
        <v>0</v>
      </c>
      <c r="K116" s="1">
        <f t="shared" si="9"/>
        <v>8.4600000000000009</v>
      </c>
      <c r="L116" t="s">
        <v>213</v>
      </c>
    </row>
    <row r="117" spans="1:12" x14ac:dyDescent="0.2">
      <c r="B117" t="s">
        <v>99</v>
      </c>
      <c r="C117">
        <v>2</v>
      </c>
      <c r="D117" t="s">
        <v>215</v>
      </c>
      <c r="E117" t="b">
        <v>0</v>
      </c>
      <c r="F117" s="1">
        <v>21.8</v>
      </c>
      <c r="G117">
        <v>2</v>
      </c>
      <c r="H117">
        <v>0</v>
      </c>
      <c r="I117" s="1">
        <f t="shared" si="10"/>
        <v>43.6</v>
      </c>
      <c r="J117" s="1">
        <f t="shared" si="11"/>
        <v>0</v>
      </c>
      <c r="K117" s="1">
        <f t="shared" si="9"/>
        <v>43.6</v>
      </c>
      <c r="L117" t="s">
        <v>216</v>
      </c>
    </row>
    <row r="118" spans="1:12" x14ac:dyDescent="0.2">
      <c r="B118" t="s">
        <v>100</v>
      </c>
      <c r="C118">
        <v>2</v>
      </c>
      <c r="E118" t="b">
        <v>0</v>
      </c>
      <c r="F118" s="1">
        <v>5.85</v>
      </c>
      <c r="G118">
        <v>2</v>
      </c>
      <c r="H118">
        <v>0</v>
      </c>
      <c r="I118" s="1">
        <f t="shared" si="10"/>
        <v>11.7</v>
      </c>
      <c r="J118" s="1">
        <f t="shared" si="11"/>
        <v>0</v>
      </c>
      <c r="K118" s="1">
        <f>(G118-H118)*F118</f>
        <v>11.7</v>
      </c>
      <c r="L118" t="s">
        <v>216</v>
      </c>
    </row>
    <row r="119" spans="1:12" x14ac:dyDescent="0.2">
      <c r="B119" t="s">
        <v>276</v>
      </c>
      <c r="C119">
        <v>1</v>
      </c>
      <c r="D119" t="s">
        <v>277</v>
      </c>
      <c r="E119" t="b">
        <v>1</v>
      </c>
      <c r="F119" s="1">
        <v>46.44</v>
      </c>
      <c r="G119">
        <v>1</v>
      </c>
      <c r="H119">
        <v>0</v>
      </c>
      <c r="I119" s="1">
        <f t="shared" si="10"/>
        <v>0</v>
      </c>
      <c r="J119" s="1">
        <f t="shared" si="11"/>
        <v>46.44</v>
      </c>
      <c r="K119" s="1">
        <f t="shared" si="9"/>
        <v>46.44</v>
      </c>
      <c r="L119" s="2" t="s">
        <v>217</v>
      </c>
    </row>
    <row r="120" spans="1:12" x14ac:dyDescent="0.2">
      <c r="B120" t="s">
        <v>101</v>
      </c>
      <c r="C120">
        <v>1</v>
      </c>
      <c r="E120" t="b">
        <v>1</v>
      </c>
      <c r="F120" s="1">
        <v>6.12</v>
      </c>
      <c r="G120">
        <v>1</v>
      </c>
      <c r="H120">
        <v>0</v>
      </c>
      <c r="I120" s="1">
        <f t="shared" si="10"/>
        <v>0</v>
      </c>
      <c r="J120" s="1">
        <f t="shared" si="11"/>
        <v>6.12</v>
      </c>
      <c r="K120" s="1">
        <f t="shared" si="9"/>
        <v>6.12</v>
      </c>
      <c r="L120" s="2" t="s">
        <v>217</v>
      </c>
    </row>
    <row r="121" spans="1:12" x14ac:dyDescent="0.2">
      <c r="A121" t="s">
        <v>102</v>
      </c>
      <c r="B121" t="s">
        <v>256</v>
      </c>
      <c r="C121">
        <v>2</v>
      </c>
      <c r="D121" t="s">
        <v>219</v>
      </c>
      <c r="E121" t="b">
        <v>1</v>
      </c>
      <c r="G121">
        <v>1</v>
      </c>
      <c r="H121">
        <v>0</v>
      </c>
      <c r="I121" s="1">
        <v>69.42</v>
      </c>
      <c r="J121" s="1">
        <f t="shared" si="11"/>
        <v>0</v>
      </c>
      <c r="K121" s="1">
        <f t="shared" si="9"/>
        <v>0</v>
      </c>
      <c r="L121" s="2" t="s">
        <v>218</v>
      </c>
    </row>
    <row r="122" spans="1:12" x14ac:dyDescent="0.2">
      <c r="B122" t="s">
        <v>231</v>
      </c>
      <c r="C122">
        <v>1</v>
      </c>
      <c r="D122" t="s">
        <v>248</v>
      </c>
      <c r="E122" t="b">
        <v>1</v>
      </c>
      <c r="F122" s="1"/>
      <c r="H122">
        <v>0</v>
      </c>
      <c r="I122" s="1">
        <f t="shared" ref="I122:I129" si="12">IF(NOT(E122), F122*G122, F122*0)</f>
        <v>0</v>
      </c>
      <c r="J122" s="1">
        <f t="shared" si="11"/>
        <v>0</v>
      </c>
      <c r="K122" s="1">
        <f>(G122-H122)*F122</f>
        <v>0</v>
      </c>
    </row>
    <row r="123" spans="1:12" x14ac:dyDescent="0.2">
      <c r="B123" t="s">
        <v>269</v>
      </c>
      <c r="C123">
        <v>1</v>
      </c>
      <c r="D123" t="s">
        <v>272</v>
      </c>
      <c r="E123" t="b">
        <v>1</v>
      </c>
      <c r="F123" s="1">
        <v>139.80000000000001</v>
      </c>
      <c r="G123">
        <v>1</v>
      </c>
      <c r="H123">
        <v>0</v>
      </c>
      <c r="I123" s="1">
        <f t="shared" si="12"/>
        <v>0</v>
      </c>
      <c r="J123" s="1">
        <f t="shared" si="11"/>
        <v>139.80000000000001</v>
      </c>
      <c r="K123" s="1">
        <f t="shared" si="9"/>
        <v>139.80000000000001</v>
      </c>
      <c r="L123" s="2" t="s">
        <v>273</v>
      </c>
    </row>
    <row r="124" spans="1:12" x14ac:dyDescent="0.2">
      <c r="B124" t="s">
        <v>270</v>
      </c>
      <c r="C124">
        <v>2</v>
      </c>
      <c r="D124" t="s">
        <v>248</v>
      </c>
      <c r="E124" t="b">
        <v>1</v>
      </c>
      <c r="F124" s="1"/>
      <c r="H124">
        <v>0</v>
      </c>
      <c r="I124" s="1">
        <f t="shared" si="12"/>
        <v>0</v>
      </c>
      <c r="J124" s="1">
        <f t="shared" si="11"/>
        <v>0</v>
      </c>
      <c r="K124" s="1">
        <f t="shared" si="9"/>
        <v>0</v>
      </c>
    </row>
    <row r="125" spans="1:12" x14ac:dyDescent="0.2">
      <c r="B125" t="s">
        <v>271</v>
      </c>
      <c r="C125">
        <v>2</v>
      </c>
      <c r="D125" t="s">
        <v>248</v>
      </c>
      <c r="E125" t="b">
        <v>1</v>
      </c>
      <c r="F125" s="1"/>
      <c r="H125">
        <v>0</v>
      </c>
      <c r="I125" s="1">
        <f t="shared" si="12"/>
        <v>0</v>
      </c>
      <c r="J125" s="1">
        <f t="shared" si="11"/>
        <v>0</v>
      </c>
      <c r="K125" s="1">
        <f t="shared" si="9"/>
        <v>0</v>
      </c>
    </row>
    <row r="126" spans="1:12" x14ac:dyDescent="0.2">
      <c r="A126" t="s">
        <v>103</v>
      </c>
      <c r="B126" t="s">
        <v>104</v>
      </c>
      <c r="C126">
        <v>1</v>
      </c>
      <c r="E126" t="b">
        <v>0</v>
      </c>
      <c r="F126" s="1">
        <v>82.22</v>
      </c>
      <c r="G126">
        <v>1</v>
      </c>
      <c r="H126">
        <v>0</v>
      </c>
      <c r="I126" s="1">
        <f t="shared" si="12"/>
        <v>82.22</v>
      </c>
      <c r="J126" s="1">
        <f t="shared" si="11"/>
        <v>0</v>
      </c>
      <c r="K126" s="1">
        <f t="shared" si="9"/>
        <v>82.22</v>
      </c>
      <c r="L126" t="s">
        <v>194</v>
      </c>
    </row>
    <row r="127" spans="1:12" x14ac:dyDescent="0.2">
      <c r="B127" t="s">
        <v>105</v>
      </c>
      <c r="C127">
        <v>1</v>
      </c>
      <c r="E127" t="b">
        <v>0</v>
      </c>
      <c r="H127">
        <v>0</v>
      </c>
      <c r="I127" s="1">
        <f t="shared" si="12"/>
        <v>0</v>
      </c>
      <c r="J127" s="1">
        <f t="shared" si="11"/>
        <v>0</v>
      </c>
      <c r="K127" s="1">
        <f t="shared" si="9"/>
        <v>0</v>
      </c>
    </row>
    <row r="128" spans="1:12" x14ac:dyDescent="0.2">
      <c r="B128" t="s">
        <v>106</v>
      </c>
      <c r="C128">
        <v>1</v>
      </c>
      <c r="D128" t="s">
        <v>196</v>
      </c>
      <c r="E128" t="b">
        <v>0</v>
      </c>
      <c r="F128" s="1">
        <v>59.99</v>
      </c>
      <c r="G128">
        <v>1</v>
      </c>
      <c r="H128">
        <v>0</v>
      </c>
      <c r="I128" s="1">
        <f t="shared" si="12"/>
        <v>59.99</v>
      </c>
      <c r="J128" s="1">
        <f t="shared" si="11"/>
        <v>0</v>
      </c>
      <c r="K128" s="1">
        <f t="shared" si="9"/>
        <v>59.99</v>
      </c>
      <c r="L128" t="s">
        <v>195</v>
      </c>
    </row>
    <row r="129" spans="2:12" x14ac:dyDescent="0.2">
      <c r="B129" t="s">
        <v>107</v>
      </c>
      <c r="C129">
        <v>1</v>
      </c>
      <c r="D129" t="s">
        <v>221</v>
      </c>
      <c r="E129" t="b">
        <v>0</v>
      </c>
      <c r="F129" s="1">
        <v>79.91</v>
      </c>
      <c r="G129">
        <v>1</v>
      </c>
      <c r="H129">
        <v>0</v>
      </c>
      <c r="I129" s="1">
        <f t="shared" si="12"/>
        <v>79.91</v>
      </c>
      <c r="J129" s="1">
        <f t="shared" si="11"/>
        <v>0</v>
      </c>
      <c r="K129" s="1">
        <f t="shared" si="9"/>
        <v>79.91</v>
      </c>
      <c r="L129" t="s">
        <v>220</v>
      </c>
    </row>
    <row r="130" spans="2:12" x14ac:dyDescent="0.2">
      <c r="I130" s="1">
        <f>SUM(I6:I129)</f>
        <v>1446.1700000000003</v>
      </c>
      <c r="J130" s="1">
        <f>SUM(J6:J129)</f>
        <v>801.8599999999999</v>
      </c>
      <c r="K130" s="1">
        <f>SUM(K6:K129)</f>
        <v>2088.6200000000003</v>
      </c>
    </row>
  </sheetData>
  <phoneticPr fontId="20" type="noConversion"/>
  <hyperlinks>
    <hyperlink ref="L30" r:id="rId1" xr:uid="{00000000-0004-0000-0000-000000000000}"/>
    <hyperlink ref="L53" r:id="rId2" xr:uid="{00000000-0004-0000-0000-000001000000}"/>
    <hyperlink ref="L44" r:id="rId3" xr:uid="{00000000-0004-0000-0000-000002000000}"/>
    <hyperlink ref="L41" r:id="rId4" xr:uid="{00000000-0004-0000-0000-000003000000}"/>
    <hyperlink ref="L57" r:id="rId5" xr:uid="{00000000-0004-0000-0000-000004000000}"/>
    <hyperlink ref="L123" r:id="rId6" xr:uid="{E3959629-AF5C-BB47-AB4B-9C8607216689}"/>
    <hyperlink ref="L119" r:id="rId7" xr:uid="{AEBA3306-F4D8-AE42-9060-914CB8AFFD5A}"/>
    <hyperlink ref="L120" r:id="rId8" xr:uid="{AD2D870A-912A-784D-A7EF-5A36FCA6A342}"/>
    <hyperlink ref="L104" r:id="rId9" xr:uid="{4BDDBBBB-A24C-1E48-BA79-613613746B29}"/>
    <hyperlink ref="L74" r:id="rId10" xr:uid="{1F2C7E8B-FA39-5241-82D7-118454574223}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LDO_bom</vt:lpstr>
      <vt:lpstr>white_orange_bom</vt:lpstr>
      <vt:lpstr>self_source_bom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Pak</dc:creator>
  <cp:lastModifiedBy>Peter Pak</cp:lastModifiedBy>
  <dcterms:created xsi:type="dcterms:W3CDTF">2023-11-20T22:43:09Z</dcterms:created>
  <dcterms:modified xsi:type="dcterms:W3CDTF">2024-02-11T03:09:02Z</dcterms:modified>
</cp:coreProperties>
</file>