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rkj\Downloads\"/>
    </mc:Choice>
  </mc:AlternateContent>
  <xr:revisionPtr revIDLastSave="0" documentId="13_ncr:1_{9BBBE8F1-C0B5-4E88-8ED6-538C512903DD}" xr6:coauthVersionLast="47" xr6:coauthVersionMax="47" xr10:uidLastSave="{00000000-0000-0000-0000-000000000000}"/>
  <bookViews>
    <workbookView xWindow="-120" yWindow="-120" windowWidth="29040" windowHeight="15720" xr2:uid="{210C8C22-953B-459C-854A-093666811B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18" i="1"/>
  <c r="I19" i="1"/>
  <c r="I20" i="1"/>
  <c r="I11" i="1"/>
  <c r="E12" i="1"/>
  <c r="E13" i="1"/>
  <c r="E14" i="1"/>
  <c r="E15" i="1"/>
  <c r="E16" i="1"/>
  <c r="E17" i="1"/>
  <c r="E18" i="1"/>
  <c r="E19" i="1"/>
  <c r="E20" i="1"/>
  <c r="E11" i="1"/>
  <c r="D7" i="1"/>
  <c r="E7" i="1" s="1"/>
  <c r="F7" i="1" s="1"/>
  <c r="G11" i="1"/>
  <c r="H11" i="1"/>
  <c r="H12" i="1"/>
  <c r="H13" i="1"/>
  <c r="H14" i="1"/>
  <c r="H15" i="1"/>
  <c r="H16" i="1"/>
  <c r="H17" i="1"/>
  <c r="H18" i="1"/>
  <c r="H19" i="1"/>
  <c r="H20" i="1"/>
  <c r="G12" i="1"/>
  <c r="G13" i="1"/>
  <c r="G14" i="1"/>
  <c r="G15" i="1"/>
  <c r="G16" i="1"/>
  <c r="G17" i="1"/>
  <c r="G18" i="1"/>
  <c r="G19" i="1"/>
  <c r="G20" i="1"/>
  <c r="C3" i="1"/>
  <c r="C4" i="1"/>
  <c r="C5" i="1"/>
  <c r="C6" i="1"/>
  <c r="C2" i="1"/>
  <c r="D3" i="1"/>
  <c r="D4" i="1"/>
  <c r="D5" i="1"/>
  <c r="D6" i="1"/>
  <c r="D2" i="1"/>
  <c r="F12" i="1"/>
  <c r="F13" i="1"/>
  <c r="F14" i="1"/>
  <c r="F15" i="1"/>
  <c r="F16" i="1"/>
  <c r="F17" i="1"/>
  <c r="F18" i="1"/>
  <c r="F19" i="1"/>
  <c r="F20" i="1"/>
  <c r="F11" i="1"/>
  <c r="L2" i="1"/>
  <c r="G7" i="1" l="1"/>
  <c r="E2" i="1"/>
  <c r="E6" i="1"/>
  <c r="E5" i="1"/>
  <c r="E4" i="1"/>
  <c r="E3" i="1"/>
  <c r="F3" i="1" l="1"/>
  <c r="G3" i="1" s="1"/>
  <c r="F4" i="1"/>
  <c r="G4" i="1" s="1"/>
  <c r="F6" i="1"/>
  <c r="G6" i="1" s="1"/>
  <c r="F2" i="1"/>
  <c r="G2" i="1" s="1"/>
  <c r="F5" i="1"/>
  <c r="G5" i="1" s="1"/>
</calcChain>
</file>

<file path=xl/sharedStrings.xml><?xml version="1.0" encoding="utf-8"?>
<sst xmlns="http://schemas.openxmlformats.org/spreadsheetml/2006/main" count="28" uniqueCount="28">
  <si>
    <t>기본급</t>
    <phoneticPr fontId="1" type="noConversion"/>
  </si>
  <si>
    <t>식대</t>
    <phoneticPr fontId="1" type="noConversion"/>
  </si>
  <si>
    <t>교통비</t>
    <phoneticPr fontId="1" type="noConversion"/>
  </si>
  <si>
    <t>예상세금</t>
    <phoneticPr fontId="1" type="noConversion"/>
  </si>
  <si>
    <t>실수령액</t>
    <phoneticPr fontId="1" type="noConversion"/>
  </si>
  <si>
    <t>세전금액</t>
    <phoneticPr fontId="1" type="noConversion"/>
  </si>
  <si>
    <t>총 추가수당</t>
    <phoneticPr fontId="1" type="noConversion"/>
  </si>
  <si>
    <t>추가수당</t>
    <phoneticPr fontId="1" type="noConversion"/>
  </si>
  <si>
    <t>평일추가시간</t>
    <phoneticPr fontId="1" type="noConversion"/>
  </si>
  <si>
    <t>주말추가시간</t>
    <phoneticPr fontId="1" type="noConversion"/>
  </si>
  <si>
    <t>3월</t>
    <phoneticPr fontId="1" type="noConversion"/>
  </si>
  <si>
    <t>4월</t>
    <phoneticPr fontId="1" type="noConversion"/>
  </si>
  <si>
    <t>5월</t>
  </si>
  <si>
    <t>6월</t>
  </si>
  <si>
    <t>7월</t>
  </si>
  <si>
    <t>8월</t>
  </si>
  <si>
    <t>9월</t>
  </si>
  <si>
    <t>10월</t>
  </si>
  <si>
    <t>11월</t>
  </si>
  <si>
    <t>12월</t>
  </si>
  <si>
    <t>평일</t>
    <phoneticPr fontId="1" type="noConversion"/>
  </si>
  <si>
    <t>평공</t>
    <phoneticPr fontId="1" type="noConversion"/>
  </si>
  <si>
    <t>주말 8h</t>
    <phoneticPr fontId="1" type="noConversion"/>
  </si>
  <si>
    <t>주말 10h</t>
    <phoneticPr fontId="1" type="noConversion"/>
  </si>
  <si>
    <t>주말 9h</t>
    <phoneticPr fontId="1" type="noConversion"/>
  </si>
  <si>
    <t>c7에 총 시간 넣으면 나옴</t>
    <phoneticPr fontId="1" type="noConversion"/>
  </si>
  <si>
    <t>주말(일)</t>
    <phoneticPr fontId="1" type="noConversion"/>
  </si>
  <si>
    <t>주말 12h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</si>
</sst>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₩&quot;#,##0_);[Red]\(&quot;₩&quot;#,##0\)"/>
    <numFmt numFmtId="177" formatCode="&quot;₩&quot;#,##0.00_);[Red]\(&quot;₩&quot;#,##0.00\)"/>
    <numFmt numFmtId="178" formatCode="0_);[Red]\(0\)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C5E3B-D57C-409F-9ED7-18CD725AE683}">
  <dimension ref="A1:M20"/>
  <sheetViews>
    <sheetView tabSelected="1" workbookViewId="0">
      <selection activeCell="C7" sqref="C7"/>
    </sheetView>
  </sheetViews>
  <sheetFormatPr defaultRowHeight="16.5"/>
  <cols>
    <col min="1" max="2" width="13" bestFit="1" customWidth="1"/>
    <col min="4" max="4" width="11.625" style="1" bestFit="1" customWidth="1"/>
    <col min="5" max="5" width="11.375" style="1" bestFit="1" customWidth="1"/>
    <col min="6" max="6" width="12.5" style="1" bestFit="1" customWidth="1"/>
    <col min="7" max="7" width="10.875" style="1" bestFit="1" customWidth="1"/>
    <col min="8" max="8" width="10.875" style="1" customWidth="1"/>
    <col min="9" max="9" width="11.375" style="1" bestFit="1" customWidth="1"/>
    <col min="10" max="11" width="9.875" style="1" bestFit="1" customWidth="1"/>
    <col min="12" max="12" width="11.375" bestFit="1" customWidth="1"/>
  </cols>
  <sheetData>
    <row r="1" spans="1:13">
      <c r="A1" t="s">
        <v>8</v>
      </c>
      <c r="B1" t="s">
        <v>9</v>
      </c>
      <c r="D1" s="1" t="s">
        <v>6</v>
      </c>
      <c r="E1" s="1" t="s">
        <v>5</v>
      </c>
      <c r="F1" s="1" t="s">
        <v>3</v>
      </c>
      <c r="G1" s="1" t="s">
        <v>4</v>
      </c>
      <c r="I1" s="1" t="s">
        <v>0</v>
      </c>
      <c r="J1" s="1" t="s">
        <v>1</v>
      </c>
      <c r="K1" s="1" t="s">
        <v>2</v>
      </c>
      <c r="M1" t="s">
        <v>7</v>
      </c>
    </row>
    <row r="2" spans="1:13">
      <c r="A2">
        <v>19</v>
      </c>
      <c r="B2">
        <v>40</v>
      </c>
      <c r="C2">
        <f>A2+B2</f>
        <v>59</v>
      </c>
      <c r="D2" s="1">
        <f>((B2+A2)*$M$2)</f>
        <v>1033739</v>
      </c>
      <c r="E2" s="1">
        <f t="shared" ref="E2:E7" si="0">D2+$L$2</f>
        <v>3475039</v>
      </c>
      <c r="F2" s="3">
        <f>ROUNDDOWN(E2*0.083,0)</f>
        <v>288428</v>
      </c>
      <c r="G2" s="2">
        <f>E2-F2</f>
        <v>3186611</v>
      </c>
      <c r="H2" s="2"/>
      <c r="I2" s="1">
        <v>2126300</v>
      </c>
      <c r="J2" s="1">
        <v>200000</v>
      </c>
      <c r="K2" s="1">
        <v>115000</v>
      </c>
      <c r="L2" s="1">
        <f xml:space="preserve"> SUM(I2:K2)</f>
        <v>2441300</v>
      </c>
      <c r="M2">
        <v>17521</v>
      </c>
    </row>
    <row r="3" spans="1:13">
      <c r="A3">
        <v>19</v>
      </c>
      <c r="B3">
        <v>32</v>
      </c>
      <c r="C3">
        <f t="shared" ref="C3:C6" si="1">A3+B3</f>
        <v>51</v>
      </c>
      <c r="D3" s="1">
        <f t="shared" ref="D3:D6" si="2">((B3+A3)*$M$2)</f>
        <v>893571</v>
      </c>
      <c r="E3" s="1">
        <f t="shared" si="0"/>
        <v>3334871</v>
      </c>
      <c r="F3" s="3">
        <f>ROUNDDOWN(E3*0.083,0)</f>
        <v>276794</v>
      </c>
      <c r="G3" s="2">
        <f t="shared" ref="G3:G7" si="3">E3-F3</f>
        <v>3058077</v>
      </c>
      <c r="H3" s="2"/>
    </row>
    <row r="4" spans="1:13">
      <c r="A4">
        <v>19</v>
      </c>
      <c r="B4">
        <v>28</v>
      </c>
      <c r="C4">
        <f t="shared" si="1"/>
        <v>47</v>
      </c>
      <c r="D4" s="1">
        <f t="shared" si="2"/>
        <v>823487</v>
      </c>
      <c r="E4" s="1">
        <f t="shared" si="0"/>
        <v>3264787</v>
      </c>
      <c r="F4" s="3">
        <f>ROUNDDOWN(E4*0.083,0)</f>
        <v>270977</v>
      </c>
      <c r="G4" s="2">
        <f t="shared" si="3"/>
        <v>2993810</v>
      </c>
      <c r="H4" s="2"/>
    </row>
    <row r="5" spans="1:13">
      <c r="A5">
        <v>19</v>
      </c>
      <c r="B5">
        <v>24</v>
      </c>
      <c r="C5">
        <f t="shared" si="1"/>
        <v>43</v>
      </c>
      <c r="D5" s="1">
        <f t="shared" si="2"/>
        <v>753403</v>
      </c>
      <c r="E5" s="1">
        <f t="shared" si="0"/>
        <v>3194703</v>
      </c>
      <c r="F5" s="3">
        <f>ROUNDDOWN(E5*0.083,0)</f>
        <v>265160</v>
      </c>
      <c r="G5" s="2">
        <f t="shared" si="3"/>
        <v>2929543</v>
      </c>
      <c r="H5" s="2"/>
    </row>
    <row r="6" spans="1:13">
      <c r="A6">
        <v>19</v>
      </c>
      <c r="B6">
        <v>36</v>
      </c>
      <c r="C6">
        <f t="shared" si="1"/>
        <v>55</v>
      </c>
      <c r="D6" s="1">
        <f t="shared" si="2"/>
        <v>963655</v>
      </c>
      <c r="E6" s="1">
        <f t="shared" si="0"/>
        <v>3404955</v>
      </c>
      <c r="F6" s="3">
        <f>ROUNDDOWN(E6*0.083,0)</f>
        <v>282611</v>
      </c>
      <c r="G6" s="2">
        <f t="shared" si="3"/>
        <v>3122344</v>
      </c>
      <c r="H6" s="2"/>
    </row>
    <row r="7" spans="1:13">
      <c r="A7" t="s">
        <v>25</v>
      </c>
      <c r="C7">
        <v>45</v>
      </c>
      <c r="D7" s="1">
        <f>(C7*$M$2)</f>
        <v>788445</v>
      </c>
      <c r="E7" s="1">
        <f t="shared" si="0"/>
        <v>3229745</v>
      </c>
      <c r="F7" s="3">
        <f>ROUNDDOWN(E7*0.095,0)</f>
        <v>306825</v>
      </c>
      <c r="G7" s="2">
        <f t="shared" si="3"/>
        <v>2922920</v>
      </c>
    </row>
    <row r="10" spans="1:13">
      <c r="B10" t="s">
        <v>20</v>
      </c>
      <c r="C10" s="1" t="s">
        <v>21</v>
      </c>
      <c r="D10" s="1" t="s">
        <v>26</v>
      </c>
      <c r="F10" s="1" t="s">
        <v>22</v>
      </c>
      <c r="G10" s="1" t="s">
        <v>24</v>
      </c>
      <c r="H10" s="1" t="s">
        <v>23</v>
      </c>
      <c r="I10" s="1" t="s">
        <v>27</v>
      </c>
    </row>
    <row r="11" spans="1:13">
      <c r="A11" t="s">
        <v>10</v>
      </c>
      <c r="B11" s="4">
        <v>20</v>
      </c>
      <c r="C11" s="4">
        <v>1</v>
      </c>
      <c r="D11" s="4">
        <v>5</v>
      </c>
      <c r="E11" s="1">
        <f>B11+C11+D11*2</f>
        <v>31</v>
      </c>
      <c r="F11" s="4">
        <f>B11+(D11*8)</f>
        <v>60</v>
      </c>
      <c r="G11" s="4">
        <f>B11+(D11*9)</f>
        <v>65</v>
      </c>
      <c r="H11" s="4">
        <f>B11+(D11*10)</f>
        <v>70</v>
      </c>
      <c r="I11" s="4">
        <f>B11+(D11*12)</f>
        <v>80</v>
      </c>
    </row>
    <row r="12" spans="1:13">
      <c r="A12" t="s">
        <v>11</v>
      </c>
      <c r="B12" s="4">
        <v>22</v>
      </c>
      <c r="C12" s="4">
        <v>0</v>
      </c>
      <c r="D12" s="4">
        <v>4</v>
      </c>
      <c r="E12" s="1">
        <f t="shared" ref="E12:E20" si="4">B12+C12+D12*2</f>
        <v>30</v>
      </c>
      <c r="F12" s="4">
        <f t="shared" ref="F12:F20" si="5">B12+(D12*8)</f>
        <v>54</v>
      </c>
      <c r="G12" s="4">
        <f t="shared" ref="G12:G20" si="6">B12+(D12*9)</f>
        <v>58</v>
      </c>
      <c r="H12" s="4">
        <f t="shared" ref="H12:H20" si="7">B12+(D12*10)</f>
        <v>62</v>
      </c>
      <c r="I12" s="4">
        <f t="shared" ref="I12:I20" si="8">B12+(D12*12)</f>
        <v>70</v>
      </c>
    </row>
    <row r="13" spans="1:13">
      <c r="A13" t="s">
        <v>12</v>
      </c>
      <c r="B13" s="4">
        <v>19</v>
      </c>
      <c r="C13" s="4">
        <v>3</v>
      </c>
      <c r="D13" s="4">
        <v>4</v>
      </c>
      <c r="E13" s="1">
        <f t="shared" si="4"/>
        <v>30</v>
      </c>
      <c r="F13" s="4">
        <f t="shared" si="5"/>
        <v>51</v>
      </c>
      <c r="G13" s="4">
        <f t="shared" si="6"/>
        <v>55</v>
      </c>
      <c r="H13" s="4">
        <f t="shared" si="7"/>
        <v>59</v>
      </c>
      <c r="I13" s="4">
        <f t="shared" si="8"/>
        <v>67</v>
      </c>
    </row>
    <row r="14" spans="1:13">
      <c r="A14" t="s">
        <v>13</v>
      </c>
      <c r="B14" s="4">
        <v>20</v>
      </c>
      <c r="C14" s="4">
        <v>1</v>
      </c>
      <c r="D14" s="4">
        <v>5</v>
      </c>
      <c r="E14" s="1">
        <f t="shared" si="4"/>
        <v>31</v>
      </c>
      <c r="F14" s="4">
        <f t="shared" si="5"/>
        <v>60</v>
      </c>
      <c r="G14" s="4">
        <f t="shared" si="6"/>
        <v>65</v>
      </c>
      <c r="H14" s="4">
        <f t="shared" si="7"/>
        <v>70</v>
      </c>
      <c r="I14" s="4">
        <f t="shared" si="8"/>
        <v>80</v>
      </c>
    </row>
    <row r="15" spans="1:13">
      <c r="A15" t="s">
        <v>14</v>
      </c>
      <c r="B15" s="4">
        <v>23</v>
      </c>
      <c r="C15" s="4">
        <v>0</v>
      </c>
      <c r="D15" s="4">
        <v>4</v>
      </c>
      <c r="E15" s="1">
        <f t="shared" si="4"/>
        <v>31</v>
      </c>
      <c r="F15" s="4">
        <f t="shared" si="5"/>
        <v>55</v>
      </c>
      <c r="G15" s="4">
        <f t="shared" si="6"/>
        <v>59</v>
      </c>
      <c r="H15" s="4">
        <f t="shared" si="7"/>
        <v>63</v>
      </c>
      <c r="I15" s="4">
        <f t="shared" si="8"/>
        <v>71</v>
      </c>
    </row>
    <row r="16" spans="1:13">
      <c r="A16" t="s">
        <v>15</v>
      </c>
      <c r="B16" s="4">
        <v>20</v>
      </c>
      <c r="C16" s="4">
        <v>1</v>
      </c>
      <c r="D16" s="4">
        <v>5</v>
      </c>
      <c r="E16" s="1">
        <f t="shared" si="4"/>
        <v>31</v>
      </c>
      <c r="F16" s="4">
        <f t="shared" si="5"/>
        <v>60</v>
      </c>
      <c r="G16" s="4">
        <f t="shared" si="6"/>
        <v>65</v>
      </c>
      <c r="H16" s="4">
        <f t="shared" si="7"/>
        <v>70</v>
      </c>
      <c r="I16" s="4">
        <f t="shared" si="8"/>
        <v>80</v>
      </c>
    </row>
    <row r="17" spans="1:9">
      <c r="A17" t="s">
        <v>16</v>
      </c>
      <c r="B17" s="4">
        <v>22</v>
      </c>
      <c r="C17" s="4">
        <v>0</v>
      </c>
      <c r="D17" s="4">
        <v>4</v>
      </c>
      <c r="E17" s="1">
        <f t="shared" si="4"/>
        <v>30</v>
      </c>
      <c r="F17" s="4">
        <f t="shared" si="5"/>
        <v>54</v>
      </c>
      <c r="G17" s="4">
        <f t="shared" si="6"/>
        <v>58</v>
      </c>
      <c r="H17" s="4">
        <f t="shared" si="7"/>
        <v>62</v>
      </c>
      <c r="I17" s="4">
        <f t="shared" si="8"/>
        <v>70</v>
      </c>
    </row>
    <row r="18" spans="1:9">
      <c r="A18" t="s">
        <v>17</v>
      </c>
      <c r="B18" s="4">
        <v>18</v>
      </c>
      <c r="C18" s="4">
        <v>5</v>
      </c>
      <c r="D18" s="4">
        <v>4</v>
      </c>
      <c r="E18" s="1">
        <f t="shared" si="4"/>
        <v>31</v>
      </c>
      <c r="F18" s="4">
        <f t="shared" si="5"/>
        <v>50</v>
      </c>
      <c r="G18" s="4">
        <f t="shared" si="6"/>
        <v>54</v>
      </c>
      <c r="H18" s="4">
        <f t="shared" si="7"/>
        <v>58</v>
      </c>
      <c r="I18" s="4">
        <f t="shared" si="8"/>
        <v>66</v>
      </c>
    </row>
    <row r="19" spans="1:9">
      <c r="A19" t="s">
        <v>18</v>
      </c>
      <c r="B19" s="4">
        <v>20</v>
      </c>
      <c r="C19" s="4">
        <v>0</v>
      </c>
      <c r="D19" s="4">
        <v>5</v>
      </c>
      <c r="E19" s="1">
        <f t="shared" si="4"/>
        <v>30</v>
      </c>
      <c r="F19" s="4">
        <f t="shared" si="5"/>
        <v>60</v>
      </c>
      <c r="G19" s="4">
        <f t="shared" si="6"/>
        <v>65</v>
      </c>
      <c r="H19" s="4">
        <f t="shared" si="7"/>
        <v>70</v>
      </c>
      <c r="I19" s="4">
        <f t="shared" si="8"/>
        <v>80</v>
      </c>
    </row>
    <row r="20" spans="1:9">
      <c r="A20" t="s">
        <v>19</v>
      </c>
      <c r="B20" s="4">
        <v>22</v>
      </c>
      <c r="C20" s="4">
        <v>1</v>
      </c>
      <c r="D20" s="4">
        <v>4</v>
      </c>
      <c r="E20" s="1">
        <f t="shared" si="4"/>
        <v>31</v>
      </c>
      <c r="F20" s="4">
        <f t="shared" si="5"/>
        <v>54</v>
      </c>
      <c r="G20" s="4">
        <f t="shared" si="6"/>
        <v>58</v>
      </c>
      <c r="H20" s="4">
        <f t="shared" si="7"/>
        <v>62</v>
      </c>
      <c r="I20" s="4">
        <f t="shared" si="8"/>
        <v>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75fc9</dc:creator>
  <cp:lastModifiedBy>75fc9</cp:lastModifiedBy>
  <dcterms:created xsi:type="dcterms:W3CDTF">2025-02-10T05:13:47Z</dcterms:created>
  <dcterms:modified xsi:type="dcterms:W3CDTF">2025-02-16T06:42:15Z</dcterms:modified>
</cp:coreProperties>
</file>