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lyo\OneDrive\바탕 화면\Management\Ilyang Billing\2023.12\"/>
    </mc:Choice>
  </mc:AlternateContent>
  <xr:revisionPtr revIDLastSave="0" documentId="13_ncr:1_{5F1E9B96-FA0B-4EE5-9129-061B04C99926}" xr6:coauthVersionLast="47" xr6:coauthVersionMax="47" xr10:uidLastSave="{00000000-0000-0000-0000-000000000000}"/>
  <bookViews>
    <workbookView xWindow="28680" yWindow="-120" windowWidth="29040" windowHeight="15720" firstSheet="1" activeTab="1" xr2:uid="{95184A6C-3BC2-4916-8CDE-C0FF4F5209C0}"/>
  </bookViews>
  <sheets>
    <sheet name="Summary" sheetId="3" r:id="rId1"/>
    <sheet name="Dell_Report_CS" sheetId="4" r:id="rId2"/>
    <sheet name="Distance List" sheetId="5" r:id="rId3"/>
    <sheet name="작성방법" sheetId="7" r:id="rId4"/>
  </sheets>
  <definedNames>
    <definedName name="_xlnm._FilterDatabase" localSheetId="1" hidden="1">Dell_Report_CS!$A$1:$P$590</definedName>
    <definedName name="_xlnm._FilterDatabase" localSheetId="2" hidden="1">'Distance List'!$A$1:$XFC$1</definedName>
  </definedNames>
  <calcPr calcId="191028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4" l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2" i="4"/>
  <c r="N573" i="4" l="1"/>
  <c r="H573" i="4"/>
  <c r="N562" i="4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60" i="3"/>
  <c r="C60" i="3"/>
  <c r="D60" i="3"/>
  <c r="B61" i="3"/>
  <c r="C61" i="3"/>
  <c r="D61" i="3"/>
  <c r="B62" i="3"/>
  <c r="C62" i="3"/>
  <c r="D62" i="3"/>
  <c r="H561" i="4"/>
  <c r="H571" i="4"/>
  <c r="H589" i="4"/>
  <c r="H585" i="4"/>
  <c r="H586" i="4"/>
  <c r="H559" i="4"/>
  <c r="H560" i="4"/>
  <c r="H572" i="4"/>
  <c r="H562" i="4"/>
  <c r="H575" i="4"/>
  <c r="H576" i="4"/>
  <c r="H583" i="4"/>
  <c r="H580" i="4"/>
  <c r="H569" i="4"/>
  <c r="H587" i="4"/>
  <c r="H567" i="4"/>
  <c r="N561" i="4"/>
  <c r="N571" i="4"/>
  <c r="N589" i="4"/>
  <c r="N585" i="4"/>
  <c r="N586" i="4"/>
  <c r="N559" i="4"/>
  <c r="N560" i="4"/>
  <c r="N572" i="4"/>
  <c r="N575" i="4"/>
  <c r="N576" i="4"/>
  <c r="N583" i="4"/>
  <c r="N580" i="4"/>
  <c r="N569" i="4"/>
  <c r="N587" i="4"/>
  <c r="N567" i="4"/>
  <c r="N577" i="4"/>
  <c r="N570" i="4"/>
  <c r="N582" i="4"/>
  <c r="N578" i="4"/>
  <c r="N568" i="4"/>
  <c r="N590" i="4"/>
  <c r="N558" i="4"/>
  <c r="N548" i="4"/>
  <c r="N531" i="4"/>
  <c r="H531" i="4"/>
  <c r="D883" i="5"/>
  <c r="D884" i="5"/>
  <c r="D885" i="5"/>
  <c r="H498" i="4"/>
  <c r="H465" i="4"/>
  <c r="H458" i="4"/>
  <c r="H457" i="4"/>
  <c r="H459" i="4"/>
  <c r="H456" i="4"/>
  <c r="H455" i="4"/>
  <c r="H452" i="4"/>
  <c r="H454" i="4"/>
  <c r="H449" i="4"/>
  <c r="H433" i="4"/>
  <c r="H434" i="4"/>
  <c r="H435" i="4"/>
  <c r="H436" i="4"/>
  <c r="H479" i="4"/>
  <c r="H437" i="4"/>
  <c r="H441" i="4"/>
  <c r="H440" i="4"/>
  <c r="H442" i="4"/>
  <c r="D1000" i="5"/>
  <c r="D1001" i="5"/>
  <c r="D878" i="5"/>
  <c r="D879" i="5"/>
  <c r="D880" i="5"/>
  <c r="D881" i="5"/>
  <c r="D882" i="5"/>
  <c r="D1203" i="5"/>
  <c r="H410" i="4"/>
  <c r="H486" i="4"/>
  <c r="H485" i="4"/>
  <c r="H484" i="4"/>
  <c r="H407" i="4"/>
  <c r="H408" i="4"/>
  <c r="H411" i="4"/>
  <c r="H405" i="4"/>
  <c r="H404" i="4"/>
  <c r="H418" i="4"/>
  <c r="H474" i="4"/>
  <c r="H470" i="4"/>
  <c r="H426" i="4"/>
  <c r="H483" i="4"/>
  <c r="H419" i="4"/>
  <c r="H487" i="4"/>
  <c r="H448" i="4"/>
  <c r="H416" i="4"/>
  <c r="H429" i="4"/>
  <c r="H420" i="4"/>
  <c r="H430" i="4"/>
  <c r="H421" i="4"/>
  <c r="H422" i="4"/>
  <c r="H386" i="4"/>
  <c r="H385" i="4"/>
  <c r="D1049" i="5"/>
  <c r="D1050" i="5"/>
  <c r="D997" i="5"/>
  <c r="D998" i="5"/>
  <c r="D999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1196" i="5"/>
  <c r="D1197" i="5"/>
  <c r="D1198" i="5"/>
  <c r="D1199" i="5"/>
  <c r="D1200" i="5"/>
  <c r="D1201" i="5"/>
  <c r="D1202" i="5"/>
  <c r="H317" i="4"/>
  <c r="H318" i="4"/>
  <c r="H309" i="4"/>
  <c r="H326" i="4"/>
  <c r="H327" i="4"/>
  <c r="H299" i="4"/>
  <c r="H324" i="4"/>
  <c r="H323" i="4"/>
  <c r="H283" i="4"/>
  <c r="H282" i="4"/>
  <c r="H263" i="4"/>
  <c r="H245" i="4"/>
  <c r="H226" i="4"/>
  <c r="H227" i="4"/>
  <c r="H242" i="4"/>
  <c r="H228" i="4"/>
  <c r="H220" i="4"/>
  <c r="H219" i="4"/>
  <c r="H232" i="4"/>
  <c r="H239" i="4"/>
  <c r="H221" i="4"/>
  <c r="H233" i="4"/>
  <c r="H246" i="4"/>
  <c r="H234" i="4"/>
  <c r="H243" i="4"/>
  <c r="H225" i="4"/>
  <c r="H230" i="4"/>
  <c r="H199" i="4"/>
  <c r="H198" i="4"/>
  <c r="H215" i="4"/>
  <c r="H185" i="4"/>
  <c r="H124" i="4"/>
  <c r="H107" i="4"/>
  <c r="H104" i="4"/>
  <c r="H114" i="4"/>
  <c r="H74" i="4"/>
  <c r="H78" i="4"/>
  <c r="H79" i="4"/>
  <c r="H75" i="4"/>
  <c r="H105" i="4"/>
  <c r="H82" i="4"/>
  <c r="H90" i="4"/>
  <c r="H88" i="4"/>
  <c r="H87" i="4"/>
  <c r="H91" i="4"/>
  <c r="H99" i="4"/>
  <c r="H100" i="4"/>
  <c r="H96" i="4"/>
  <c r="H111" i="4"/>
  <c r="H92" i="4"/>
  <c r="H97" i="4"/>
  <c r="H94" i="4"/>
  <c r="H112" i="4"/>
  <c r="H101" i="4"/>
  <c r="H102" i="4"/>
  <c r="H103" i="4"/>
  <c r="H106" i="4"/>
  <c r="H113" i="4"/>
  <c r="H108" i="4"/>
  <c r="H178" i="4"/>
  <c r="H148" i="4"/>
  <c r="H110" i="4"/>
  <c r="H167" i="4"/>
  <c r="H193" i="4"/>
  <c r="H109" i="4"/>
  <c r="H125" i="4"/>
  <c r="H116" i="4"/>
  <c r="H117" i="4"/>
  <c r="H123" i="4"/>
  <c r="H122" i="4"/>
  <c r="H118" i="4"/>
  <c r="H141" i="4"/>
  <c r="H132" i="4"/>
  <c r="H133" i="4"/>
  <c r="H126" i="4"/>
  <c r="H154" i="4"/>
  <c r="H364" i="4"/>
  <c r="H365" i="4"/>
  <c r="H153" i="4"/>
  <c r="H160" i="4"/>
  <c r="H140" i="4"/>
  <c r="H169" i="4"/>
  <c r="H131" i="4"/>
  <c r="H128" i="4"/>
  <c r="H135" i="4"/>
  <c r="H136" i="4"/>
  <c r="H137" i="4"/>
  <c r="H73" i="4"/>
  <c r="H156" i="4"/>
  <c r="H67" i="4"/>
  <c r="H49" i="4"/>
  <c r="H23" i="4"/>
  <c r="H16" i="4"/>
  <c r="H14" i="4"/>
  <c r="H130" i="4"/>
  <c r="H13" i="4"/>
  <c r="H15" i="4"/>
  <c r="H27" i="4"/>
  <c r="H19" i="4"/>
  <c r="H52" i="4"/>
  <c r="H4" i="4"/>
  <c r="H12" i="4"/>
  <c r="H9" i="4"/>
  <c r="H17" i="4"/>
  <c r="D835" i="5"/>
  <c r="D1048" i="5"/>
  <c r="D836" i="5"/>
  <c r="D837" i="5"/>
  <c r="D838" i="5"/>
  <c r="D839" i="5"/>
  <c r="D840" i="5"/>
  <c r="D841" i="5"/>
  <c r="D842" i="5"/>
  <c r="D843" i="5"/>
  <c r="D1195" i="5"/>
  <c r="D1047" i="5"/>
  <c r="D991" i="5"/>
  <c r="D992" i="5"/>
  <c r="D993" i="5"/>
  <c r="D994" i="5"/>
  <c r="D995" i="5"/>
  <c r="D996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1185" i="5"/>
  <c r="D1186" i="5"/>
  <c r="D1187" i="5"/>
  <c r="D1188" i="5"/>
  <c r="D1189" i="5"/>
  <c r="D1190" i="5"/>
  <c r="D1191" i="5"/>
  <c r="D1192" i="5"/>
  <c r="D1193" i="5"/>
  <c r="D1194" i="5"/>
  <c r="C2" i="3"/>
  <c r="B2" i="3"/>
  <c r="B9" i="3"/>
  <c r="D786" i="5"/>
  <c r="D787" i="5"/>
  <c r="D788" i="5"/>
  <c r="D789" i="5"/>
  <c r="D790" i="5"/>
  <c r="D791" i="5"/>
  <c r="D792" i="5"/>
  <c r="D793" i="5"/>
  <c r="D794" i="5"/>
  <c r="D795" i="5"/>
  <c r="D796" i="5"/>
  <c r="D797" i="5"/>
  <c r="D1183" i="5"/>
  <c r="D1184" i="5"/>
  <c r="I24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D2" i="3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J26" i="3"/>
  <c r="K26" i="3"/>
  <c r="L26" i="3"/>
  <c r="M26" i="3"/>
  <c r="N26" i="3"/>
  <c r="O26" i="3"/>
  <c r="J25" i="3"/>
  <c r="K25" i="3"/>
  <c r="L25" i="3"/>
  <c r="M25" i="3"/>
  <c r="N25" i="3"/>
  <c r="O25" i="3"/>
  <c r="J24" i="3"/>
  <c r="K24" i="3"/>
  <c r="L24" i="3"/>
  <c r="M24" i="3"/>
  <c r="N24" i="3"/>
  <c r="O24" i="3"/>
  <c r="I25" i="3"/>
  <c r="I26" i="3"/>
  <c r="D692" i="5"/>
  <c r="D979" i="5"/>
  <c r="D1057" i="5"/>
  <c r="D1058" i="5"/>
  <c r="D1059" i="5"/>
  <c r="D1060" i="5"/>
  <c r="D1061" i="5"/>
  <c r="D1062" i="5"/>
  <c r="D1063" i="5"/>
  <c r="D785" i="5"/>
  <c r="D784" i="5"/>
  <c r="D1054" i="5"/>
  <c r="D1055" i="5"/>
  <c r="D1056" i="5"/>
  <c r="D978" i="5"/>
  <c r="D648" i="5"/>
  <c r="D649" i="5"/>
  <c r="D650" i="5"/>
  <c r="D1051" i="5"/>
  <c r="D1052" i="5"/>
  <c r="D1053" i="5"/>
  <c r="D990" i="5"/>
  <c r="D783" i="5"/>
  <c r="D685" i="5"/>
  <c r="D686" i="5"/>
  <c r="D687" i="5"/>
  <c r="D688" i="5"/>
  <c r="D689" i="5"/>
  <c r="D690" i="5"/>
  <c r="D691" i="5"/>
  <c r="D1161" i="5"/>
  <c r="D1035" i="5"/>
  <c r="D1036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781" i="5"/>
  <c r="D782" i="5"/>
  <c r="D1182" i="5"/>
  <c r="D989" i="5"/>
  <c r="D684" i="5"/>
  <c r="D611" i="5"/>
  <c r="D612" i="5"/>
  <c r="D613" i="5"/>
  <c r="D779" i="5"/>
  <c r="D780" i="5"/>
  <c r="D778" i="5"/>
  <c r="D777" i="5"/>
  <c r="D776" i="5"/>
  <c r="D988" i="5"/>
  <c r="D1046" i="5"/>
  <c r="D775" i="5"/>
  <c r="D774" i="5"/>
  <c r="D773" i="5"/>
  <c r="D1181" i="5"/>
  <c r="D772" i="5"/>
  <c r="D771" i="5"/>
  <c r="D770" i="5"/>
  <c r="D769" i="5"/>
  <c r="D768" i="5"/>
  <c r="D767" i="5"/>
  <c r="D766" i="5"/>
  <c r="D765" i="5"/>
  <c r="D764" i="5"/>
  <c r="D763" i="5"/>
  <c r="D1180" i="5"/>
  <c r="D1179" i="5"/>
  <c r="D762" i="5"/>
  <c r="D761" i="5"/>
  <c r="D760" i="5"/>
  <c r="D759" i="5"/>
  <c r="D758" i="5"/>
  <c r="D757" i="5"/>
  <c r="D987" i="5"/>
  <c r="D1178" i="5"/>
  <c r="D1177" i="5"/>
  <c r="D1176" i="5"/>
  <c r="D1175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986" i="5"/>
  <c r="D985" i="5"/>
  <c r="D984" i="5"/>
  <c r="D1045" i="5"/>
  <c r="D1044" i="5"/>
  <c r="D1043" i="5"/>
  <c r="D1042" i="5"/>
  <c r="D1041" i="5"/>
  <c r="D1040" i="5"/>
  <c r="D1039" i="5"/>
  <c r="D722" i="5"/>
  <c r="D721" i="5"/>
  <c r="D720" i="5"/>
  <c r="D719" i="5"/>
  <c r="D983" i="5"/>
  <c r="D1038" i="5"/>
  <c r="D1174" i="5"/>
  <c r="D1173" i="5"/>
  <c r="D718" i="5"/>
  <c r="D717" i="5"/>
  <c r="D716" i="5"/>
  <c r="D1037" i="5"/>
  <c r="D1172" i="5"/>
  <c r="D1171" i="5"/>
  <c r="D1170" i="5"/>
  <c r="D1169" i="5"/>
  <c r="D1168" i="5"/>
  <c r="D1167" i="5"/>
  <c r="D1166" i="5"/>
  <c r="D1165" i="5"/>
  <c r="D1164" i="5"/>
  <c r="D1163" i="5"/>
  <c r="D1162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82" i="5"/>
  <c r="D683" i="5"/>
  <c r="D1156" i="5"/>
  <c r="D1157" i="5"/>
  <c r="D1158" i="5"/>
  <c r="D1159" i="5"/>
  <c r="D1160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N588" i="4" l="1"/>
  <c r="N565" i="4"/>
  <c r="N574" i="4"/>
  <c r="N557" i="4"/>
  <c r="N566" i="4"/>
  <c r="N550" i="4"/>
  <c r="N549" i="4"/>
  <c r="N551" i="4"/>
  <c r="N581" i="4"/>
  <c r="N556" i="4"/>
  <c r="N579" i="4"/>
  <c r="N555" i="4"/>
  <c r="N552" i="4"/>
  <c r="N553" i="4"/>
  <c r="N546" i="4"/>
  <c r="N554" i="4"/>
  <c r="N564" i="4"/>
  <c r="N563" i="4"/>
  <c r="N543" i="4"/>
  <c r="N539" i="4"/>
  <c r="N542" i="4"/>
  <c r="N538" i="4"/>
  <c r="N535" i="4"/>
  <c r="N541" i="4"/>
  <c r="N534" i="4"/>
  <c r="N537" i="4"/>
  <c r="N530" i="4"/>
  <c r="N584" i="4"/>
  <c r="N547" i="4"/>
  <c r="N536" i="4"/>
  <c r="N545" i="4"/>
  <c r="N529" i="4"/>
  <c r="N528" i="4"/>
  <c r="N532" i="4"/>
  <c r="N540" i="4"/>
  <c r="N533" i="4"/>
  <c r="N521" i="4"/>
  <c r="N525" i="4"/>
  <c r="N524" i="4"/>
  <c r="N527" i="4"/>
  <c r="N520" i="4"/>
  <c r="N517" i="4"/>
  <c r="N526" i="4"/>
  <c r="N519" i="4"/>
  <c r="N523" i="4"/>
  <c r="N518" i="4"/>
  <c r="N515" i="4"/>
  <c r="N516" i="4"/>
  <c r="N508" i="4"/>
  <c r="H590" i="4"/>
  <c r="H568" i="4"/>
  <c r="H578" i="4"/>
  <c r="H582" i="4"/>
  <c r="H570" i="4"/>
  <c r="H577" i="4"/>
  <c r="H588" i="4"/>
  <c r="H565" i="4"/>
  <c r="H574" i="4"/>
  <c r="H557" i="4"/>
  <c r="H558" i="4"/>
  <c r="H566" i="4"/>
  <c r="H550" i="4"/>
  <c r="H549" i="4"/>
  <c r="H551" i="4"/>
  <c r="H581" i="4"/>
  <c r="H556" i="4"/>
  <c r="H579" i="4"/>
  <c r="H555" i="4"/>
  <c r="H552" i="4"/>
  <c r="H553" i="4"/>
  <c r="H546" i="4"/>
  <c r="H554" i="4"/>
  <c r="H544" i="4"/>
  <c r="H564" i="4"/>
  <c r="H563" i="4"/>
  <c r="H543" i="4"/>
  <c r="H539" i="4"/>
  <c r="H542" i="4"/>
  <c r="H538" i="4"/>
  <c r="H535" i="4"/>
  <c r="H541" i="4"/>
  <c r="H534" i="4"/>
  <c r="H548" i="4"/>
  <c r="H537" i="4"/>
  <c r="H530" i="4"/>
  <c r="H584" i="4"/>
  <c r="H547" i="4"/>
  <c r="H536" i="4"/>
  <c r="H545" i="4"/>
  <c r="H529" i="4"/>
  <c r="H528" i="4"/>
  <c r="H532" i="4"/>
  <c r="H540" i="4"/>
  <c r="H533" i="4"/>
  <c r="H521" i="4"/>
  <c r="H525" i="4"/>
  <c r="H522" i="4"/>
  <c r="H524" i="4"/>
  <c r="H527" i="4"/>
  <c r="H520" i="4"/>
  <c r="H517" i="4"/>
  <c r="H526" i="4"/>
  <c r="H519" i="4"/>
  <c r="H523" i="4"/>
  <c r="H518" i="4"/>
  <c r="H515" i="4"/>
  <c r="H516" i="4"/>
  <c r="H508" i="4"/>
  <c r="H506" i="4"/>
  <c r="H505" i="4"/>
  <c r="H509" i="4"/>
  <c r="H501" i="4"/>
  <c r="H492" i="4"/>
  <c r="H504" i="4"/>
  <c r="H503" i="4"/>
  <c r="H497" i="4"/>
  <c r="H496" i="4"/>
  <c r="H499" i="4"/>
  <c r="H495" i="4"/>
  <c r="H514" i="4"/>
  <c r="H502" i="4"/>
  <c r="H500" i="4"/>
  <c r="H507" i="4"/>
  <c r="H512" i="4"/>
  <c r="H494" i="4"/>
  <c r="H489" i="4"/>
  <c r="H488" i="4"/>
  <c r="H478" i="4"/>
  <c r="H480" i="4"/>
  <c r="H473" i="4"/>
  <c r="H477" i="4"/>
  <c r="H472" i="4"/>
  <c r="H471" i="4"/>
  <c r="H493" i="4"/>
  <c r="H467" i="4"/>
  <c r="H466" i="4"/>
  <c r="H469" i="4"/>
  <c r="H463" i="4"/>
  <c r="H476" i="4"/>
  <c r="H453" i="4"/>
  <c r="H462" i="4"/>
  <c r="H451" i="4"/>
  <c r="H491" i="4"/>
  <c r="H490" i="4"/>
  <c r="H468" i="4"/>
  <c r="H447" i="4"/>
  <c r="H460" i="4"/>
  <c r="H464" i="4"/>
  <c r="H446" i="4"/>
  <c r="H443" i="4"/>
  <c r="H445" i="4"/>
  <c r="H432" i="4"/>
  <c r="H444" i="4"/>
  <c r="H438" i="4"/>
  <c r="H428" i="4"/>
  <c r="H431" i="4"/>
  <c r="H481" i="4"/>
  <c r="H482" i="4"/>
  <c r="H475" i="4"/>
  <c r="H425" i="4"/>
  <c r="H513" i="4"/>
  <c r="H511" i="4"/>
  <c r="H510" i="4"/>
  <c r="H427" i="4"/>
  <c r="H424" i="4"/>
  <c r="H461" i="4"/>
  <c r="H423" i="4"/>
  <c r="H409" i="4"/>
  <c r="H403" i="4"/>
  <c r="H402" i="4"/>
  <c r="H398" i="4"/>
  <c r="H439" i="4"/>
  <c r="H415" i="4"/>
  <c r="H414" i="4"/>
  <c r="H413" i="4"/>
  <c r="H397" i="4"/>
  <c r="H396" i="4"/>
  <c r="H395" i="4"/>
  <c r="H401" i="4"/>
  <c r="H400" i="4"/>
  <c r="H393" i="4"/>
  <c r="H406" i="4"/>
  <c r="H399" i="4"/>
  <c r="H392" i="4"/>
  <c r="H379" i="4"/>
  <c r="H387" i="4"/>
  <c r="H389" i="4"/>
  <c r="H381" i="4"/>
  <c r="H378" i="4"/>
  <c r="H384" i="4"/>
  <c r="H388" i="4"/>
  <c r="H380" i="4"/>
  <c r="H377" i="4"/>
  <c r="H394" i="4"/>
  <c r="H450" i="4"/>
  <c r="H368" i="4"/>
  <c r="H367" i="4"/>
  <c r="H366" i="4"/>
  <c r="H383" i="4"/>
  <c r="H376" i="4"/>
  <c r="H360" i="4"/>
  <c r="H358" i="4"/>
  <c r="H357" i="4"/>
  <c r="H375" i="4"/>
  <c r="H374" i="4"/>
  <c r="H352" i="4"/>
  <c r="H348" i="4"/>
  <c r="H347" i="4"/>
  <c r="H412" i="4"/>
  <c r="H391" i="4"/>
  <c r="H417" i="4"/>
  <c r="H350" i="4"/>
  <c r="H331" i="4"/>
  <c r="H345" i="4"/>
  <c r="H344" i="4"/>
  <c r="H361" i="4"/>
  <c r="H363" i="4"/>
  <c r="H338" i="4"/>
  <c r="H337" i="4"/>
  <c r="H336" i="4"/>
  <c r="H335" i="4"/>
  <c r="H343" i="4"/>
  <c r="H369" i="4"/>
  <c r="H339" i="4"/>
  <c r="H349" i="4"/>
  <c r="H330" i="4"/>
  <c r="H332" i="4"/>
  <c r="H346" i="4"/>
  <c r="H356" i="4"/>
  <c r="H355" i="4"/>
  <c r="H321" i="4"/>
  <c r="H329" i="4"/>
  <c r="H359" i="4"/>
  <c r="H334" i="4"/>
  <c r="H328" i="4"/>
  <c r="H373" i="4"/>
  <c r="H372" i="4"/>
  <c r="H371" i="4"/>
  <c r="H370" i="4"/>
  <c r="H320" i="4"/>
  <c r="H316" i="4"/>
  <c r="H314" i="4"/>
  <c r="H313" i="4"/>
  <c r="H311" i="4"/>
  <c r="H319" i="4"/>
  <c r="H312" i="4"/>
  <c r="H315" i="4"/>
  <c r="H305" i="4"/>
  <c r="H302" i="4"/>
  <c r="H310" i="4"/>
  <c r="H341" i="4"/>
  <c r="H340" i="4"/>
  <c r="H297" i="4"/>
  <c r="H362" i="4"/>
  <c r="H342" i="4"/>
  <c r="H296" i="4"/>
  <c r="H322" i="4"/>
  <c r="H325" i="4"/>
  <c r="H301" i="4"/>
  <c r="H277" i="4"/>
  <c r="H295" i="4"/>
  <c r="H276" i="4"/>
  <c r="H291" i="4"/>
  <c r="H290" i="4"/>
  <c r="H289" i="4"/>
  <c r="H288" i="4"/>
  <c r="H284" i="4"/>
  <c r="H279" i="4"/>
  <c r="H293" i="4"/>
  <c r="H281" i="4"/>
  <c r="H287" i="4"/>
  <c r="H304" i="4"/>
  <c r="H280" i="4"/>
  <c r="H308" i="4"/>
  <c r="H382" i="4"/>
  <c r="H333" i="4"/>
  <c r="H351" i="4"/>
  <c r="H294" i="4"/>
  <c r="H390" i="4"/>
  <c r="H303" i="4"/>
  <c r="H307" i="4"/>
  <c r="H272" i="4"/>
  <c r="H268" i="4"/>
  <c r="H269" i="4"/>
  <c r="H278" i="4"/>
  <c r="H266" i="4"/>
  <c r="H264" i="4"/>
  <c r="H254" i="4"/>
  <c r="H285" i="4"/>
  <c r="H253" i="4"/>
  <c r="H262" i="4"/>
  <c r="H258" i="4"/>
  <c r="H271" i="4"/>
  <c r="H292" i="4"/>
  <c r="H275" i="4"/>
  <c r="H255" i="4"/>
  <c r="H354" i="4"/>
  <c r="H261" i="4"/>
  <c r="H252" i="4"/>
  <c r="H251" i="4"/>
  <c r="H270" i="4"/>
  <c r="H259" i="4"/>
  <c r="H274" i="4"/>
  <c r="H273" i="4"/>
  <c r="H248" i="4"/>
  <c r="H247" i="4"/>
  <c r="H256" i="4"/>
  <c r="H240" i="4"/>
  <c r="H260" i="4"/>
  <c r="H265" i="4"/>
  <c r="H267" i="4"/>
  <c r="H235" i="4"/>
  <c r="H250" i="4"/>
  <c r="H238" i="4"/>
  <c r="H244" i="4"/>
  <c r="H353" i="4"/>
  <c r="H241" i="4"/>
  <c r="H257" i="4"/>
  <c r="H224" i="4"/>
  <c r="H231" i="4"/>
  <c r="H218" i="4"/>
  <c r="H223" i="4"/>
  <c r="H237" i="4"/>
  <c r="H212" i="4"/>
  <c r="H211" i="4"/>
  <c r="H217" i="4"/>
  <c r="H209" i="4"/>
  <c r="H210" i="4"/>
  <c r="H208" i="4"/>
  <c r="H207" i="4"/>
  <c r="H204" i="4"/>
  <c r="H203" i="4"/>
  <c r="H201" i="4"/>
  <c r="H200" i="4"/>
  <c r="H249" i="4"/>
  <c r="H197" i="4"/>
  <c r="H286" i="4"/>
  <c r="H202" i="4"/>
  <c r="H306" i="4"/>
  <c r="H180" i="4"/>
  <c r="H196" i="4"/>
  <c r="H229" i="4"/>
  <c r="H192" i="4"/>
  <c r="H216" i="4"/>
  <c r="H214" i="4"/>
  <c r="H213" i="4"/>
  <c r="H191" i="4"/>
  <c r="H190" i="4"/>
  <c r="H189" i="4"/>
  <c r="H188" i="4"/>
  <c r="H298" i="4"/>
  <c r="H205" i="4"/>
  <c r="H236" i="4"/>
  <c r="H206" i="4"/>
  <c r="H195" i="4"/>
  <c r="H183" i="4"/>
  <c r="H194" i="4"/>
  <c r="H182" i="4"/>
  <c r="H184" i="4"/>
  <c r="H176" i="4"/>
  <c r="H181" i="4"/>
  <c r="H179" i="4"/>
  <c r="H222" i="4"/>
  <c r="H187" i="4"/>
  <c r="H174" i="4"/>
  <c r="H175" i="4"/>
  <c r="H186" i="4"/>
  <c r="H171" i="4"/>
  <c r="H168" i="4"/>
  <c r="H157" i="4"/>
  <c r="H158" i="4"/>
  <c r="H151" i="4"/>
  <c r="H166" i="4"/>
  <c r="H152" i="4"/>
  <c r="H172" i="4"/>
  <c r="H150" i="4"/>
  <c r="H161" i="4"/>
  <c r="H159" i="4"/>
  <c r="H162" i="4"/>
  <c r="H146" i="4"/>
  <c r="H147" i="4"/>
  <c r="H170" i="4"/>
  <c r="H149" i="4"/>
  <c r="H300" i="4"/>
  <c r="H165" i="4"/>
  <c r="H164" i="4"/>
  <c r="H163" i="4"/>
  <c r="H145" i="4"/>
  <c r="H144" i="4"/>
  <c r="H143" i="4"/>
  <c r="H139" i="4"/>
  <c r="H138" i="4"/>
  <c r="H173" i="4"/>
  <c r="H142" i="4"/>
  <c r="H81" i="4"/>
  <c r="H77" i="4"/>
  <c r="H80" i="4"/>
  <c r="H115" i="4"/>
  <c r="H93" i="4"/>
  <c r="H76" i="4"/>
  <c r="H72" i="4"/>
  <c r="H58" i="4"/>
  <c r="H60" i="4"/>
  <c r="H59" i="4"/>
  <c r="H71" i="4"/>
  <c r="H57" i="4"/>
  <c r="H155" i="4"/>
  <c r="H70" i="4"/>
  <c r="H120" i="4"/>
  <c r="H119" i="4"/>
  <c r="H66" i="4"/>
  <c r="H177" i="4"/>
  <c r="H134" i="4"/>
  <c r="H51" i="4"/>
  <c r="H46" i="4"/>
  <c r="H45" i="4"/>
  <c r="H40" i="4"/>
  <c r="H69" i="4"/>
  <c r="H54" i="4"/>
  <c r="H53" i="4"/>
  <c r="H68" i="4"/>
  <c r="H62" i="4"/>
  <c r="H61" i="4"/>
  <c r="H65" i="4"/>
  <c r="H64" i="4"/>
  <c r="H95" i="4"/>
  <c r="H63" i="4"/>
  <c r="H37" i="4"/>
  <c r="H30" i="4"/>
  <c r="H35" i="4"/>
  <c r="H36" i="4"/>
  <c r="H29" i="4"/>
  <c r="H41" i="4"/>
  <c r="H42" i="4"/>
  <c r="H56" i="4"/>
  <c r="H34" i="4"/>
  <c r="H39" i="4"/>
  <c r="H55" i="4"/>
  <c r="H28" i="4"/>
  <c r="H43" i="4"/>
  <c r="H44" i="4"/>
  <c r="H33" i="4"/>
  <c r="H22" i="4"/>
  <c r="H21" i="4"/>
  <c r="H20" i="4"/>
  <c r="H32" i="4"/>
  <c r="H25" i="4"/>
  <c r="H48" i="4"/>
  <c r="H47" i="4"/>
  <c r="H127" i="4"/>
  <c r="H31" i="4"/>
  <c r="H50" i="4"/>
  <c r="H26" i="4"/>
  <c r="H7" i="4"/>
  <c r="H6" i="4"/>
  <c r="H5" i="4"/>
  <c r="H129" i="4"/>
  <c r="H8" i="4"/>
  <c r="H89" i="4"/>
  <c r="H24" i="4"/>
  <c r="H121" i="4"/>
  <c r="H3" i="4"/>
  <c r="H2" i="4"/>
  <c r="H38" i="4"/>
  <c r="H98" i="4"/>
  <c r="H18" i="4"/>
  <c r="H86" i="4"/>
  <c r="H85" i="4"/>
  <c r="H84" i="4"/>
  <c r="H83" i="4"/>
  <c r="H10" i="4"/>
  <c r="H11" i="4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2" i="5"/>
  <c r="D3" i="5"/>
  <c r="D4" i="5"/>
  <c r="D5" i="5"/>
  <c r="D6" i="5"/>
  <c r="D7" i="5"/>
  <c r="D8" i="5"/>
  <c r="D9" i="5"/>
  <c r="D10" i="5"/>
  <c r="D11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980" i="5"/>
  <c r="D981" i="5"/>
  <c r="D982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H2" i="7"/>
  <c r="N498" i="4" l="1"/>
  <c r="N512" i="4"/>
  <c r="N458" i="4"/>
  <c r="N449" i="4"/>
  <c r="N433" i="4"/>
  <c r="N506" i="4"/>
  <c r="N505" i="4"/>
  <c r="N501" i="4"/>
  <c r="N492" i="4"/>
  <c r="N504" i="4"/>
  <c r="N503" i="4"/>
  <c r="N497" i="4"/>
  <c r="N496" i="4"/>
  <c r="N499" i="4"/>
  <c r="N495" i="4"/>
  <c r="N514" i="4"/>
  <c r="N502" i="4"/>
  <c r="N500" i="4"/>
  <c r="N507" i="4"/>
  <c r="N494" i="4"/>
  <c r="N488" i="4"/>
  <c r="N478" i="4"/>
  <c r="N480" i="4"/>
  <c r="N473" i="4"/>
  <c r="N477" i="4"/>
  <c r="N472" i="4"/>
  <c r="N493" i="4"/>
  <c r="N467" i="4"/>
  <c r="N466" i="4"/>
  <c r="N469" i="4"/>
  <c r="N463" i="4"/>
  <c r="N476" i="4"/>
  <c r="N465" i="4"/>
  <c r="N457" i="4"/>
  <c r="N456" i="4"/>
  <c r="N459" i="4"/>
  <c r="N455" i="4"/>
  <c r="N452" i="4"/>
  <c r="N454" i="4"/>
  <c r="N453" i="4"/>
  <c r="N462" i="4"/>
  <c r="N451" i="4"/>
  <c r="N491" i="4"/>
  <c r="N490" i="4"/>
  <c r="N468" i="4"/>
  <c r="N447" i="4"/>
  <c r="N460" i="4"/>
  <c r="N464" i="4"/>
  <c r="N446" i="4"/>
  <c r="N443" i="4"/>
  <c r="N442" i="4"/>
  <c r="N440" i="4"/>
  <c r="N437" i="4"/>
  <c r="N479" i="4"/>
  <c r="N436" i="4"/>
  <c r="N435" i="4"/>
  <c r="N434" i="4"/>
  <c r="N461" i="4"/>
  <c r="N410" i="4"/>
  <c r="N484" i="4"/>
  <c r="N485" i="4"/>
  <c r="N486" i="4"/>
  <c r="N408" i="4"/>
  <c r="N386" i="4"/>
  <c r="N385" i="4"/>
  <c r="N432" i="4"/>
  <c r="N444" i="4"/>
  <c r="N438" i="4"/>
  <c r="N428" i="4"/>
  <c r="N431" i="4"/>
  <c r="N481" i="4"/>
  <c r="N482" i="4"/>
  <c r="N475" i="4"/>
  <c r="N425" i="4"/>
  <c r="N513" i="4"/>
  <c r="N511" i="4"/>
  <c r="N510" i="4"/>
  <c r="N427" i="4"/>
  <c r="N424" i="4"/>
  <c r="N423" i="4"/>
  <c r="N422" i="4"/>
  <c r="N421" i="4"/>
  <c r="N430" i="4"/>
  <c r="N420" i="4"/>
  <c r="N429" i="4"/>
  <c r="N416" i="4"/>
  <c r="N448" i="4"/>
  <c r="N419" i="4"/>
  <c r="N483" i="4"/>
  <c r="N426" i="4"/>
  <c r="N470" i="4"/>
  <c r="N474" i="4"/>
  <c r="N418" i="4"/>
  <c r="N404" i="4"/>
  <c r="N405" i="4"/>
  <c r="N411" i="4"/>
  <c r="N407" i="4"/>
  <c r="N409" i="4"/>
  <c r="N403" i="4"/>
  <c r="N402" i="4"/>
  <c r="N439" i="4"/>
  <c r="N414" i="4"/>
  <c r="N413" i="4"/>
  <c r="N396" i="4"/>
  <c r="N395" i="4"/>
  <c r="N401" i="4"/>
  <c r="N400" i="4"/>
  <c r="N393" i="4"/>
  <c r="N406" i="4"/>
  <c r="N392" i="4"/>
  <c r="N379" i="4"/>
  <c r="N387" i="4"/>
  <c r="N389" i="4"/>
  <c r="N381" i="4"/>
  <c r="N378" i="4"/>
  <c r="N384" i="4"/>
  <c r="N331" i="4"/>
  <c r="N324" i="4"/>
  <c r="N323" i="4"/>
  <c r="N283" i="4"/>
  <c r="N282" i="4"/>
  <c r="N281" i="4"/>
  <c r="N248" i="4"/>
  <c r="N242" i="4"/>
  <c r="N225" i="4"/>
  <c r="N230" i="4"/>
  <c r="N201" i="4"/>
  <c r="N200" i="4"/>
  <c r="N199" i="4"/>
  <c r="N198" i="4"/>
  <c r="N215" i="4"/>
  <c r="N185" i="4"/>
  <c r="N189" i="4"/>
  <c r="N190" i="4"/>
  <c r="N158" i="4"/>
  <c r="N157" i="4"/>
  <c r="N168" i="4"/>
  <c r="N171" i="4"/>
  <c r="N175" i="4"/>
  <c r="N174" i="4"/>
  <c r="N142" i="4"/>
  <c r="N173" i="4"/>
  <c r="N138" i="4"/>
  <c r="N139" i="4"/>
  <c r="N143" i="4"/>
  <c r="N144" i="4"/>
  <c r="N145" i="4"/>
  <c r="N163" i="4"/>
  <c r="N164" i="4"/>
  <c r="N165" i="4"/>
  <c r="N300" i="4"/>
  <c r="N170" i="4"/>
  <c r="N146" i="4"/>
  <c r="N162" i="4"/>
  <c r="N124" i="4"/>
  <c r="N87" i="4"/>
  <c r="N91" i="4"/>
  <c r="N99" i="4"/>
  <c r="N96" i="4"/>
  <c r="N111" i="4"/>
  <c r="N92" i="4"/>
  <c r="N97" i="4"/>
  <c r="N114" i="4"/>
  <c r="N94" i="4"/>
  <c r="N112" i="4"/>
  <c r="N101" i="4"/>
  <c r="N102" i="4"/>
  <c r="N103" i="4"/>
  <c r="N104" i="4"/>
  <c r="N106" i="4"/>
  <c r="N113" i="4"/>
  <c r="N108" i="4"/>
  <c r="N107" i="4"/>
  <c r="N148" i="4"/>
  <c r="N110" i="4"/>
  <c r="N167" i="4"/>
  <c r="N109" i="4"/>
  <c r="N125" i="4"/>
  <c r="N117" i="4"/>
  <c r="N123" i="4"/>
  <c r="N122" i="4"/>
  <c r="N141" i="4"/>
  <c r="N132" i="4"/>
  <c r="N133" i="4"/>
  <c r="N126" i="4"/>
  <c r="N153" i="4"/>
  <c r="N160" i="4"/>
  <c r="N140" i="4"/>
  <c r="N169" i="4"/>
  <c r="N131" i="4"/>
  <c r="N128" i="4"/>
  <c r="N135" i="4"/>
  <c r="N59" i="4"/>
  <c r="N60" i="4"/>
  <c r="N58" i="4"/>
  <c r="N72" i="4"/>
  <c r="N76" i="4"/>
  <c r="N73" i="4"/>
  <c r="N93" i="4"/>
  <c r="N115" i="4"/>
  <c r="N80" i="4"/>
  <c r="N77" i="4"/>
  <c r="N81" i="4"/>
  <c r="N74" i="4"/>
  <c r="N67" i="4"/>
  <c r="N134" i="4"/>
  <c r="N65" i="4"/>
  <c r="N64" i="4"/>
  <c r="N56" i="4"/>
  <c r="N388" i="4"/>
  <c r="N380" i="4"/>
  <c r="N377" i="4"/>
  <c r="N394" i="4"/>
  <c r="N450" i="4"/>
  <c r="N368" i="4"/>
  <c r="N367" i="4"/>
  <c r="N366" i="4"/>
  <c r="N376" i="4"/>
  <c r="N360" i="4"/>
  <c r="N358" i="4"/>
  <c r="N357" i="4"/>
  <c r="N352" i="4"/>
  <c r="N348" i="4"/>
  <c r="N347" i="4"/>
  <c r="N412" i="4"/>
  <c r="N391" i="4"/>
  <c r="N417" i="4"/>
  <c r="N350" i="4"/>
  <c r="N345" i="4"/>
  <c r="N344" i="4"/>
  <c r="N361" i="4"/>
  <c r="N363" i="4"/>
  <c r="N338" i="4"/>
  <c r="N337" i="4"/>
  <c r="N336" i="4"/>
  <c r="N335" i="4"/>
  <c r="N343" i="4"/>
  <c r="N369" i="4"/>
  <c r="N339" i="4"/>
  <c r="N349" i="4"/>
  <c r="N330" i="4"/>
  <c r="N332" i="4"/>
  <c r="N346" i="4"/>
  <c r="N356" i="4"/>
  <c r="N355" i="4"/>
  <c r="N321" i="4"/>
  <c r="N329" i="4"/>
  <c r="N359" i="4"/>
  <c r="N334" i="4"/>
  <c r="N328" i="4"/>
  <c r="N373" i="4"/>
  <c r="N372" i="4"/>
  <c r="N371" i="4"/>
  <c r="N370" i="4"/>
  <c r="N320" i="4"/>
  <c r="N318" i="4"/>
  <c r="N317" i="4"/>
  <c r="N316" i="4"/>
  <c r="N314" i="4"/>
  <c r="N313" i="4"/>
  <c r="N309" i="4"/>
  <c r="N326" i="4"/>
  <c r="N327" i="4"/>
  <c r="N299" i="4"/>
  <c r="N311" i="4"/>
  <c r="N319" i="4"/>
  <c r="N312" i="4"/>
  <c r="N305" i="4"/>
  <c r="N302" i="4"/>
  <c r="N310" i="4"/>
  <c r="N341" i="4"/>
  <c r="N340" i="4"/>
  <c r="N297" i="4"/>
  <c r="N362" i="4"/>
  <c r="N342" i="4"/>
  <c r="N322" i="4"/>
  <c r="N325" i="4"/>
  <c r="N301" i="4"/>
  <c r="N277" i="4"/>
  <c r="N295" i="4"/>
  <c r="N276" i="4"/>
  <c r="N291" i="4"/>
  <c r="N290" i="4"/>
  <c r="N289" i="4"/>
  <c r="N288" i="4"/>
  <c r="N284" i="4"/>
  <c r="N279" i="4"/>
  <c r="N293" i="4"/>
  <c r="N287" i="4"/>
  <c r="N304" i="4"/>
  <c r="N280" i="4"/>
  <c r="N308" i="4"/>
  <c r="N333" i="4"/>
  <c r="N351" i="4"/>
  <c r="N294" i="4"/>
  <c r="N390" i="4"/>
  <c r="N303" i="4"/>
  <c r="N307" i="4"/>
  <c r="N272" i="4"/>
  <c r="N268" i="4"/>
  <c r="N269" i="4"/>
  <c r="N266" i="4"/>
  <c r="N264" i="4"/>
  <c r="N254" i="4"/>
  <c r="N285" i="4"/>
  <c r="N253" i="4"/>
  <c r="N262" i="4"/>
  <c r="N263" i="4"/>
  <c r="N258" i="4"/>
  <c r="N271" i="4"/>
  <c r="N292" i="4"/>
  <c r="N275" i="4"/>
  <c r="N255" i="4"/>
  <c r="N354" i="4"/>
  <c r="N261" i="4"/>
  <c r="N252" i="4"/>
  <c r="N251" i="4"/>
  <c r="N259" i="4"/>
  <c r="N274" i="4"/>
  <c r="N273" i="4"/>
  <c r="N247" i="4"/>
  <c r="N256" i="4"/>
  <c r="N240" i="4"/>
  <c r="N260" i="4"/>
  <c r="N265" i="4"/>
  <c r="N267" i="4"/>
  <c r="N235" i="4"/>
  <c r="N250" i="4"/>
  <c r="N243" i="4"/>
  <c r="N234" i="4"/>
  <c r="N246" i="4"/>
  <c r="N233" i="4"/>
  <c r="N221" i="4"/>
  <c r="N239" i="4"/>
  <c r="N232" i="4"/>
  <c r="N219" i="4"/>
  <c r="N220" i="4"/>
  <c r="N228" i="4"/>
  <c r="N238" i="4"/>
  <c r="N244" i="4"/>
  <c r="N353" i="4"/>
  <c r="N241" i="4"/>
  <c r="N224" i="4"/>
  <c r="N231" i="4"/>
  <c r="N218" i="4"/>
  <c r="N223" i="4"/>
  <c r="N237" i="4"/>
  <c r="N212" i="4"/>
  <c r="N211" i="4"/>
  <c r="N217" i="4"/>
  <c r="N209" i="4"/>
  <c r="N210" i="4"/>
  <c r="N208" i="4"/>
  <c r="N204" i="4"/>
  <c r="N203" i="4"/>
  <c r="N249" i="4"/>
  <c r="N197" i="4"/>
  <c r="N286" i="4"/>
  <c r="N202" i="4"/>
  <c r="N306" i="4"/>
  <c r="N180" i="4"/>
  <c r="N196" i="4"/>
  <c r="N229" i="4"/>
  <c r="N192" i="4"/>
  <c r="N216" i="4"/>
  <c r="N214" i="4"/>
  <c r="N213" i="4"/>
  <c r="N191" i="4"/>
  <c r="N188" i="4"/>
  <c r="N298" i="4"/>
  <c r="N205" i="4"/>
  <c r="N236" i="4"/>
  <c r="N195" i="4"/>
  <c r="N183" i="4"/>
  <c r="N194" i="4"/>
  <c r="N182" i="4"/>
  <c r="N184" i="4"/>
  <c r="N176" i="4"/>
  <c r="N181" i="4"/>
  <c r="N179" i="4"/>
  <c r="N187" i="4"/>
  <c r="N151" i="4"/>
  <c r="N166" i="4"/>
  <c r="N152" i="4"/>
  <c r="N172" i="4"/>
  <c r="N150" i="4"/>
  <c r="N88" i="4"/>
  <c r="N82" i="4"/>
  <c r="N105" i="4"/>
  <c r="N75" i="4"/>
  <c r="N78" i="4"/>
  <c r="N71" i="4"/>
  <c r="N57" i="4"/>
  <c r="N156" i="4"/>
  <c r="N155" i="4"/>
  <c r="N120" i="4"/>
  <c r="N119" i="4"/>
  <c r="N66" i="4"/>
  <c r="N177" i="4"/>
  <c r="N46" i="4"/>
  <c r="N45" i="4"/>
  <c r="N40" i="4"/>
  <c r="N69" i="4"/>
  <c r="N53" i="4"/>
  <c r="N68" i="4"/>
  <c r="N62" i="4"/>
  <c r="N63" i="4"/>
  <c r="N37" i="4"/>
  <c r="N30" i="4"/>
  <c r="N35" i="4"/>
  <c r="N36" i="4"/>
  <c r="N29" i="4"/>
  <c r="N41" i="4"/>
  <c r="N42" i="4"/>
  <c r="N34" i="4"/>
  <c r="N39" i="4"/>
  <c r="N55" i="4"/>
  <c r="N28" i="4"/>
  <c r="N43" i="4"/>
  <c r="N44" i="4"/>
  <c r="N33" i="4"/>
  <c r="N22" i="4"/>
  <c r="N21" i="4"/>
  <c r="N20" i="4"/>
  <c r="N32" i="4"/>
  <c r="N25" i="4"/>
  <c r="N49" i="4"/>
  <c r="N48" i="4"/>
  <c r="N47" i="4"/>
  <c r="N127" i="4"/>
  <c r="N31" i="4"/>
  <c r="N50" i="4"/>
  <c r="N26" i="4"/>
  <c r="N23" i="4"/>
  <c r="N16" i="4"/>
  <c r="N14" i="4"/>
  <c r="N13" i="4"/>
  <c r="N15" i="4"/>
  <c r="N27" i="4"/>
  <c r="N19" i="4"/>
  <c r="N130" i="4"/>
  <c r="N52" i="4"/>
  <c r="N4" i="4"/>
  <c r="N12" i="4"/>
  <c r="N9" i="4"/>
  <c r="N17" i="4"/>
  <c r="N129" i="4"/>
  <c r="N8" i="4"/>
  <c r="N89" i="4"/>
  <c r="N24" i="4"/>
  <c r="N121" i="4"/>
  <c r="N3" i="4"/>
  <c r="N2" i="4"/>
  <c r="N38" i="4"/>
  <c r="N98" i="4"/>
  <c r="N18" i="4"/>
  <c r="N86" i="4"/>
  <c r="N85" i="4"/>
  <c r="N84" i="4"/>
  <c r="N83" i="4"/>
  <c r="M2" i="7"/>
  <c r="P26" i="3" l="1"/>
  <c r="P25" i="3"/>
  <c r="P2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tc={3861BCFB-4080-4C2D-8991-3812C727C994}</author>
  </authors>
  <commentList>
    <comment ref="A347" authorId="0" shapeId="0" xr:uid="{3861BCFB-4080-4C2D-8991-3812C727C99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ETA 12-18 10:00로 입력</t>
      </text>
    </comment>
  </commentList>
</comments>
</file>

<file path=xl/sharedStrings.xml><?xml version="1.0" encoding="utf-8"?>
<sst xmlns="http://schemas.openxmlformats.org/spreadsheetml/2006/main" count="10591" uniqueCount="4223">
  <si>
    <t>접수일자</t>
    <phoneticPr fontId="3" type="noConversion"/>
  </si>
  <si>
    <t>Week</t>
    <phoneticPr fontId="3" type="noConversion"/>
  </si>
  <si>
    <t>요일</t>
    <phoneticPr fontId="3" type="noConversion"/>
  </si>
  <si>
    <t>No. of DPS</t>
    <phoneticPr fontId="3" type="noConversion"/>
  </si>
  <si>
    <t>합계 : No. of DPS</t>
  </si>
  <si>
    <t>요일</t>
  </si>
  <si>
    <t>Week</t>
  </si>
  <si>
    <t>Sat</t>
  </si>
  <si>
    <t>Sun</t>
  </si>
  <si>
    <t>Mon</t>
  </si>
  <si>
    <t>Tue</t>
  </si>
  <si>
    <t>Wed</t>
  </si>
  <si>
    <t>Thu</t>
  </si>
  <si>
    <t>Fri</t>
  </si>
  <si>
    <t>총합계</t>
  </si>
  <si>
    <t>W18~W38 : 배차접수 내역 (No. of DPS 기준)</t>
  </si>
  <si>
    <t>Avg.</t>
    <phoneticPr fontId="3" type="noConversion"/>
  </si>
  <si>
    <t>Min</t>
    <phoneticPr fontId="3" type="noConversion"/>
  </si>
  <si>
    <t>Max</t>
    <phoneticPr fontId="3" type="noConversion"/>
  </si>
  <si>
    <t>주문번호</t>
  </si>
  <si>
    <t>Date(접수일)</t>
  </si>
  <si>
    <t>DPS#</t>
  </si>
  <si>
    <t>ETA</t>
  </si>
  <si>
    <t>SLA</t>
    <phoneticPr fontId="3" type="noConversion"/>
  </si>
  <si>
    <t>Ship to (1)</t>
    <phoneticPr fontId="3" type="noConversion"/>
  </si>
  <si>
    <t>Ship to (2)</t>
    <phoneticPr fontId="3" type="noConversion"/>
  </si>
  <si>
    <t>Status</t>
    <phoneticPr fontId="3" type="noConversion"/>
  </si>
  <si>
    <t>1. Picked</t>
    <phoneticPr fontId="3" type="noConversion"/>
  </si>
  <si>
    <t>2. Shipped</t>
  </si>
  <si>
    <t>3. POD</t>
  </si>
  <si>
    <t>Shipment</t>
  </si>
  <si>
    <t>Zip Code</t>
    <phoneticPr fontId="3" type="noConversion"/>
  </si>
  <si>
    <t>Distance (Km)</t>
    <phoneticPr fontId="3" type="noConversion"/>
  </si>
  <si>
    <t>인수자</t>
  </si>
  <si>
    <t>Remark</t>
    <phoneticPr fontId="3" type="noConversion"/>
  </si>
  <si>
    <t>일양</t>
  </si>
  <si>
    <t>95446632810</t>
  </si>
  <si>
    <t>PO4(24X7)</t>
  </si>
  <si>
    <t>마포구</t>
  </si>
  <si>
    <t>성지길 27 디엠아이빌딩 6F</t>
  </si>
  <si>
    <t>O</t>
  </si>
  <si>
    <t>04071</t>
  </si>
  <si>
    <t xml:space="preserve">박승규 </t>
  </si>
  <si>
    <t>95446637293</t>
  </si>
  <si>
    <t>DEF(12X5)</t>
  </si>
  <si>
    <t>강남구</t>
  </si>
  <si>
    <t>서울 강남구 학동로 155</t>
  </si>
  <si>
    <t>21407</t>
  </si>
  <si>
    <t>06045</t>
  </si>
  <si>
    <t>신두영</t>
  </si>
  <si>
    <t>95446643165</t>
  </si>
  <si>
    <t>안양시 동안구</t>
  </si>
  <si>
    <t>경기도 안양시 동안구 시민대로 109번길 62 이노뎁 안양센터</t>
  </si>
  <si>
    <t>14041</t>
  </si>
  <si>
    <t xml:space="preserve">강용문 </t>
  </si>
  <si>
    <t>95446649885</t>
  </si>
  <si>
    <t>경기도 화성시</t>
  </si>
  <si>
    <t>경기도 화성시 삼성전자로 1-2 H1게이트 복지동건물</t>
  </si>
  <si>
    <t>김순철</t>
  </si>
  <si>
    <t>95446650091</t>
  </si>
  <si>
    <t>95446650192</t>
  </si>
  <si>
    <t>조신훈</t>
  </si>
  <si>
    <t xml:space="preserve">95446637736 </t>
  </si>
  <si>
    <t>4HR(24X7)</t>
  </si>
  <si>
    <t>서울 금천구</t>
  </si>
  <si>
    <t>서울 금천구 가산디지털1로 189</t>
  </si>
  <si>
    <t>08503</t>
  </si>
  <si>
    <t>김덕수</t>
  </si>
  <si>
    <t>DP24</t>
  </si>
  <si>
    <t>95446639350</t>
  </si>
  <si>
    <t>세종특별자치시</t>
  </si>
  <si>
    <t>세종특별자치시 보듬3로 157 (아름동, 대법원등기정보센터)</t>
  </si>
  <si>
    <t>30100</t>
  </si>
  <si>
    <t>김영남</t>
  </si>
  <si>
    <t>DP24 센터 배송</t>
  </si>
  <si>
    <t xml:space="preserve">95446509255 </t>
  </si>
  <si>
    <t xml:space="preserve">수원시 권선구 </t>
  </si>
  <si>
    <t>경기도 수원시 권선구 칠보로1번길 38 경기도교통정보센터 1층 전산실</t>
  </si>
  <si>
    <t>16381</t>
  </si>
  <si>
    <t xml:space="preserve">권성혁 </t>
  </si>
  <si>
    <t>손창규</t>
  </si>
  <si>
    <t xml:space="preserve">95446447727 </t>
  </si>
  <si>
    <t>경기도 김포시</t>
  </si>
  <si>
    <t>경기도 김포시 사우중로 1 (사우동) 김포시청 정보관동 전산실 (3층)</t>
  </si>
  <si>
    <t>10109</t>
  </si>
  <si>
    <t xml:space="preserve">한상대 </t>
  </si>
  <si>
    <t>95446641449</t>
  </si>
  <si>
    <t xml:space="preserve">서울 마포구 </t>
  </si>
  <si>
    <t>서울 마포구 성암로 301 한국지역정보개발원(KLID Tower)</t>
  </si>
  <si>
    <t>03923</t>
  </si>
  <si>
    <t>노영환</t>
  </si>
  <si>
    <t>95446674101</t>
  </si>
  <si>
    <t>서울 마포구</t>
  </si>
  <si>
    <t>서울 마포구 월드컵북로 424 LG CNS 상암IT센터</t>
  </si>
  <si>
    <t>최규호</t>
  </si>
  <si>
    <t>95446674813</t>
  </si>
  <si>
    <t>서울시 영등포구</t>
  </si>
  <si>
    <t>서울시 영등포구 의사당대로 13 kb국민은행여의도전산센터</t>
  </si>
  <si>
    <t>07237</t>
  </si>
  <si>
    <t>백준수</t>
  </si>
  <si>
    <t>HSE</t>
  </si>
  <si>
    <t>95446672731</t>
  </si>
  <si>
    <t>경기도 화성시 삼성전자로 1-1 DSR-C타워</t>
  </si>
  <si>
    <t>18448</t>
  </si>
  <si>
    <t>김재명</t>
  </si>
  <si>
    <t>95446674854</t>
  </si>
  <si>
    <t>서울 영천구</t>
  </si>
  <si>
    <t>서울 영천구 목동동로 309 행복한 백화점</t>
  </si>
  <si>
    <t>07991</t>
  </si>
  <si>
    <t xml:space="preserve">장동실 </t>
  </si>
  <si>
    <t>95446640437</t>
  </si>
  <si>
    <t>서울특별시 강남구</t>
  </si>
  <si>
    <t>서울특별시 강남구 봉은사로 627 신코빌딩 202호</t>
  </si>
  <si>
    <t>06083</t>
  </si>
  <si>
    <t>김인겸</t>
  </si>
  <si>
    <t>부산</t>
  </si>
  <si>
    <t xml:space="preserve">95446593281 </t>
  </si>
  <si>
    <t>부산광역시 강서구</t>
  </si>
  <si>
    <t>부산광역시 강서구 미음산단로 153</t>
  </si>
  <si>
    <t>46744</t>
  </si>
  <si>
    <t xml:space="preserve">이수용 </t>
  </si>
  <si>
    <t>부산에서 배송 진행</t>
  </si>
  <si>
    <t>95446671144</t>
  </si>
  <si>
    <t>서울특별시 마포구 월드컵북로60길 24</t>
  </si>
  <si>
    <t>03922</t>
  </si>
  <si>
    <t>한상대</t>
  </si>
  <si>
    <t>스크리닝</t>
  </si>
  <si>
    <t>95446682801</t>
  </si>
  <si>
    <t>안양 동안구</t>
  </si>
  <si>
    <t>시민대로327번길 29</t>
  </si>
  <si>
    <t>14055</t>
  </si>
  <si>
    <t>황희찬</t>
  </si>
  <si>
    <t>95446685154</t>
  </si>
  <si>
    <t>서울 영등포구</t>
  </si>
  <si>
    <t>의사당대로 13 kb국민은행여의도전산센터</t>
  </si>
  <si>
    <t>95446685207</t>
  </si>
  <si>
    <t>이영근</t>
  </si>
  <si>
    <t>95446674513</t>
  </si>
  <si>
    <t>수원시 신원로</t>
  </si>
  <si>
    <t>경기도 수원시 신원로250번길 13 a동 1516호</t>
  </si>
  <si>
    <t>16675</t>
  </si>
  <si>
    <t>김창재</t>
  </si>
  <si>
    <t>이태현</t>
  </si>
  <si>
    <t>95446636111</t>
  </si>
  <si>
    <t>경기도 안양시 동안구 시민대로327번길 29</t>
  </si>
  <si>
    <t xml:space="preserve">김덕수 </t>
  </si>
  <si>
    <t>95446672611</t>
  </si>
  <si>
    <t>경기도 파주시</t>
  </si>
  <si>
    <t>경기도 파주시 월롱면 엘지로 245 (덕은리, 파주LCD산업단지)</t>
  </si>
  <si>
    <t>10845</t>
  </si>
  <si>
    <t>하병호</t>
  </si>
  <si>
    <t>김도빈</t>
  </si>
  <si>
    <t>95446675775</t>
  </si>
  <si>
    <t>서울 양천구</t>
  </si>
  <si>
    <t>서울특별시 양천구 목동동로 233-5 KT IDC 1층</t>
  </si>
  <si>
    <t>07994</t>
  </si>
  <si>
    <t>박종현</t>
  </si>
  <si>
    <t>95446598066</t>
  </si>
  <si>
    <t>서울 금천구 가산디지털1로 168 우림라이온스밸리C동 503호</t>
  </si>
  <si>
    <t>08507</t>
  </si>
  <si>
    <t>서울에서 배송 진행</t>
  </si>
  <si>
    <t>95446714156</t>
  </si>
  <si>
    <t>인천시 서구</t>
  </si>
  <si>
    <t>에코로 181번지 하나금융그룹 통합데이터센터</t>
  </si>
  <si>
    <t>22742</t>
  </si>
  <si>
    <t>이승준</t>
  </si>
  <si>
    <t>95446714961</t>
  </si>
  <si>
    <t>인천시 연수구</t>
  </si>
  <si>
    <t>인천광역시 연수구 첨단대로30번길 25 KiB Cluster 4F 경신홀딩스</t>
  </si>
  <si>
    <t>21988</t>
  </si>
  <si>
    <t>손현민</t>
  </si>
  <si>
    <t>95446715423</t>
  </si>
  <si>
    <t>서울시 구로구</t>
  </si>
  <si>
    <t>서울시 구로구 디지털로 30길 28 마리오타워 1313호</t>
  </si>
  <si>
    <t>08389</t>
  </si>
  <si>
    <t>김강희</t>
  </si>
  <si>
    <t>95446676809</t>
  </si>
  <si>
    <t>경기도 김포시 장기동 2016-1 kb국민은행통합it센터</t>
  </si>
  <si>
    <t>10090</t>
  </si>
  <si>
    <t>95446680427</t>
  </si>
  <si>
    <t>수원시 영통구</t>
  </si>
  <si>
    <t>경기도 수원시 영통구 삼성로 129 삼성전자 DA2동</t>
  </si>
  <si>
    <t>16677</t>
  </si>
  <si>
    <t>강훈식</t>
  </si>
  <si>
    <t>95446714027</t>
  </si>
  <si>
    <t>서울특별시 구로구</t>
  </si>
  <si>
    <t>서울특별시 구로구 디지털로30길 28 마리오타워 1313호</t>
  </si>
  <si>
    <t>유정호</t>
  </si>
  <si>
    <t>95446714286</t>
  </si>
  <si>
    <t>인천광역시 부평구</t>
  </si>
  <si>
    <t>인천광역시 부평구 부평대로 283 우림라이온스밸리 A동 A603호 utimostins</t>
  </si>
  <si>
    <t>21315</t>
  </si>
  <si>
    <t>조성환</t>
  </si>
  <si>
    <t>95446715253</t>
  </si>
  <si>
    <t>김포시</t>
  </si>
  <si>
    <t>장기동 2016-1</t>
  </si>
  <si>
    <t>95446715217</t>
  </si>
  <si>
    <t>화성시</t>
  </si>
  <si>
    <t>삼성전자로 1-1 DSR C 타워</t>
  </si>
  <si>
    <t>김양호</t>
  </si>
  <si>
    <t>최민</t>
  </si>
  <si>
    <t>95446716151</t>
  </si>
  <si>
    <t>금천구</t>
  </si>
  <si>
    <t>가산디지털1로168 우림라이온스밸리C동 503호</t>
  </si>
  <si>
    <t>이도연</t>
  </si>
  <si>
    <t>95446596007</t>
  </si>
  <si>
    <t>서울시 중구</t>
  </si>
  <si>
    <t>을지로5길 26 미래에셋 센터원빌딩</t>
  </si>
  <si>
    <t>04539</t>
  </si>
  <si>
    <t xml:space="preserve">마철권 </t>
  </si>
  <si>
    <t xml:space="preserve">95446714167 </t>
  </si>
  <si>
    <t>서초구</t>
  </si>
  <si>
    <t>서초구 법원로1길 6 한국투자증권 서초 SK 브로드밴드</t>
  </si>
  <si>
    <t>06595</t>
  </si>
  <si>
    <t xml:space="preserve">강영석 </t>
  </si>
  <si>
    <t>95446718195</t>
  </si>
  <si>
    <t xml:space="preserve"> 안양시 동안구</t>
  </si>
  <si>
    <t>경기도 안양시 동안구 시민대로 327번길 29 평촌메가센터</t>
  </si>
  <si>
    <t>95446596484</t>
  </si>
  <si>
    <t>95446714936</t>
  </si>
  <si>
    <t>서울특별시 강남구 강남대로 636 (신사동) 두원빌딩 10층</t>
  </si>
  <si>
    <t>06034</t>
  </si>
  <si>
    <t xml:space="preserve">문석진 </t>
  </si>
  <si>
    <t>95446707771</t>
  </si>
  <si>
    <t>언주로 616</t>
  </si>
  <si>
    <t>06101</t>
  </si>
  <si>
    <t>김용구</t>
  </si>
  <si>
    <t>95446713980</t>
  </si>
  <si>
    <t>인천광역시 부평구 부평대로 60 현대해상빌딩 3층</t>
  </si>
  <si>
    <t>21390</t>
  </si>
  <si>
    <t xml:space="preserve">송두한 </t>
  </si>
  <si>
    <t>95446717996</t>
  </si>
  <si>
    <t>95446718634</t>
  </si>
  <si>
    <t>용인시 수지구</t>
  </si>
  <si>
    <t>경기도 용인시 수지구 디지털벨리로61 DB손해보험 데이터센터</t>
  </si>
  <si>
    <t>16878</t>
  </si>
  <si>
    <t>권순일</t>
  </si>
  <si>
    <t>95446677896</t>
  </si>
  <si>
    <t>경기도 하남시</t>
  </si>
  <si>
    <t>경기도 하남시 미사강변한강로 177 (망월동, 한국산업은행IT센터)</t>
  </si>
  <si>
    <t>12902</t>
  </si>
  <si>
    <t xml:space="preserve">양철영 </t>
  </si>
  <si>
    <t>95446677902</t>
  </si>
  <si>
    <t>95446677909</t>
  </si>
  <si>
    <t>95446676096</t>
  </si>
  <si>
    <t>95446716770</t>
  </si>
  <si>
    <t>양천구</t>
  </si>
  <si>
    <t>안양천로 1131, 711호</t>
  </si>
  <si>
    <t>07978</t>
  </si>
  <si>
    <t>조성룡</t>
  </si>
  <si>
    <t>95446640117</t>
  </si>
  <si>
    <t>인천 계양구</t>
  </si>
  <si>
    <t>인천 계양구 아나지로213번길 23</t>
  </si>
  <si>
    <t>21112</t>
  </si>
  <si>
    <t>김정권</t>
  </si>
  <si>
    <t>95446713636</t>
  </si>
  <si>
    <t>27465</t>
  </si>
  <si>
    <t>95446713847</t>
  </si>
  <si>
    <t>30151</t>
  </si>
  <si>
    <t>95446714256</t>
  </si>
  <si>
    <t>서울특별시 금천구</t>
  </si>
  <si>
    <t>서울특별시 금천구 가산디지털1로 168 우림라이온스밸리 C동 1011호 피지피넷</t>
  </si>
  <si>
    <t>도기욱</t>
  </si>
  <si>
    <t>95446714378</t>
  </si>
  <si>
    <t>95446720685</t>
  </si>
  <si>
    <t>경기도 안양시 동안구 시민대로327번길 29 엘지유플러스 평촌메가센터</t>
  </si>
  <si>
    <t>95446734024</t>
  </si>
  <si>
    <t>태장로 779 신세계아이앤씨 데이터센터</t>
  </si>
  <si>
    <t>명동성</t>
  </si>
  <si>
    <t>95446727400</t>
  </si>
  <si>
    <t>분당구</t>
  </si>
  <si>
    <t>분당구 성남대로925번길 36(지번. 야탑동 343-2) / KT분당IDC</t>
  </si>
  <si>
    <t>21662</t>
  </si>
  <si>
    <t>13496</t>
  </si>
  <si>
    <t>95446728798</t>
  </si>
  <si>
    <t>서울시 마포구</t>
  </si>
  <si>
    <t>마포구 월드컵북로 400 	한국영상자료원 2층 전산실</t>
  </si>
  <si>
    <t>03925</t>
  </si>
  <si>
    <t>고광준</t>
  </si>
  <si>
    <t>대전</t>
  </si>
  <si>
    <t>95446717585</t>
  </si>
  <si>
    <t>김천시</t>
  </si>
  <si>
    <t>경상북도 김천시 혁신6로 17</t>
  </si>
  <si>
    <t>39660</t>
  </si>
  <si>
    <t>권준서</t>
  </si>
  <si>
    <t>대전에서 배송 진행</t>
  </si>
  <si>
    <t>95446713586</t>
  </si>
  <si>
    <t>춘천시</t>
  </si>
  <si>
    <t>강원도 춘천시 남산면 버들1길 130</t>
  </si>
  <si>
    <t>24465</t>
  </si>
  <si>
    <t>조규장</t>
  </si>
  <si>
    <t>95446717326</t>
  </si>
  <si>
    <t xml:space="preserve">현지환 </t>
  </si>
  <si>
    <t>95446717427</t>
  </si>
  <si>
    <t>95446717407</t>
  </si>
  <si>
    <t>95446719773</t>
  </si>
  <si>
    <t>천안시 동남구</t>
  </si>
  <si>
    <t>성남면 대흥2길 89-28</t>
  </si>
  <si>
    <t>31248</t>
  </si>
  <si>
    <t>이수창</t>
  </si>
  <si>
    <t>대전 재고로 배송 진행</t>
  </si>
  <si>
    <t>95446719986</t>
  </si>
  <si>
    <t xml:space="preserve">95446714312 </t>
  </si>
  <si>
    <t>서울특별시 양천구</t>
  </si>
  <si>
    <t>서울특별시 양천구 목동동로 233-5 K5목동 IDC 1센터</t>
  </si>
  <si>
    <t xml:space="preserve">유재근 </t>
  </si>
  <si>
    <t>95446713850</t>
  </si>
  <si>
    <t>창원시 성산구</t>
  </si>
  <si>
    <t>경상남도 창원시 성산구 삼동로 90</t>
  </si>
  <si>
    <t>51530</t>
  </si>
  <si>
    <t xml:space="preserve">이동훈 </t>
  </si>
  <si>
    <t>부산 재고로 배송 진행</t>
  </si>
  <si>
    <t>95446720450</t>
  </si>
  <si>
    <t>수원시 권선구</t>
  </si>
  <si>
    <t>효원로 266번길 11 스페이스&amp;이룸타워 16층</t>
  </si>
  <si>
    <t>16571</t>
  </si>
  <si>
    <t>이주봉</t>
  </si>
  <si>
    <t xml:space="preserve">95446719710 </t>
  </si>
  <si>
    <t xml:space="preserve">서울시 구로구 디지털로 31길 61 드림마크원 데이터센터 </t>
  </si>
  <si>
    <t>08375</t>
  </si>
  <si>
    <t xml:space="preserve">강훈식 </t>
  </si>
  <si>
    <t>95446735240</t>
  </si>
  <si>
    <t>서울시 송파구</t>
  </si>
  <si>
    <t>방이동 39-2 신동아타워 5층</t>
  </si>
  <si>
    <t>05543</t>
  </si>
  <si>
    <t>95446477176</t>
  </si>
  <si>
    <t>대전 유성구</t>
  </si>
  <si>
    <t xml:space="preserve">	대전광역시 유성구 전민동 463-1 번지 KT 대덕2연구센터</t>
  </si>
  <si>
    <t>34047</t>
  </si>
  <si>
    <t>박만수</t>
  </si>
  <si>
    <t>ETA 미정</t>
  </si>
  <si>
    <t>95446757263</t>
  </si>
  <si>
    <t>서울시 양천구</t>
  </si>
  <si>
    <t>서울시 양천구 신정로 7길 60-7</t>
  </si>
  <si>
    <t>08053</t>
  </si>
  <si>
    <t xml:space="preserve">김진묵 </t>
  </si>
  <si>
    <t xml:space="preserve">95446757910 </t>
  </si>
  <si>
    <t>서울특별시 강남구 언주로 616</t>
  </si>
  <si>
    <t>95446741689</t>
  </si>
  <si>
    <t>경기도 이천시</t>
  </si>
  <si>
    <t>부발읍 아미리 762-3 A동 로즈빌라 102호</t>
  </si>
  <si>
    <t>17332</t>
  </si>
  <si>
    <t>김세준</t>
  </si>
  <si>
    <t>95446756143</t>
  </si>
  <si>
    <t>경기도 안양시 동안구 부림로 170번길 41-22 서연 6층</t>
  </si>
  <si>
    <t>김성우</t>
  </si>
  <si>
    <t>95446757592</t>
  </si>
  <si>
    <t>서울 서초구 법원로1길 6</t>
  </si>
  <si>
    <t>95446757602</t>
  </si>
  <si>
    <t>동두천시</t>
  </si>
  <si>
    <t>경기도 동두천시 방죽로 23 동두천시청</t>
  </si>
  <si>
    <t>11317</t>
  </si>
  <si>
    <t>전준현</t>
  </si>
  <si>
    <t>95446755874</t>
  </si>
  <si>
    <t>남양주시 와부읍</t>
  </si>
  <si>
    <t>경기도 남양주시 와부읍 안골로 78</t>
  </si>
  <si>
    <t>12269</t>
  </si>
  <si>
    <t>95446756986</t>
  </si>
  <si>
    <t>PO2(24X7)</t>
  </si>
  <si>
    <t xml:space="preserve"> 용인시 수지구</t>
  </si>
  <si>
    <t>경기도 용인시 수지구 디지털벨리로 67</t>
  </si>
  <si>
    <t>서범석</t>
  </si>
  <si>
    <t>서울 영등포구 국제금융로6길 11, IBK투자증권 본사 4층</t>
  </si>
  <si>
    <t>07330</t>
  </si>
  <si>
    <t>김상규</t>
  </si>
  <si>
    <t>95446589067</t>
  </si>
  <si>
    <t>의왕시</t>
  </si>
  <si>
    <t>경기 의왕시 성고개로 59 NH통합IT센터</t>
  </si>
  <si>
    <t>16006</t>
  </si>
  <si>
    <t>95446589062</t>
  </si>
  <si>
    <t>95446589057</t>
  </si>
  <si>
    <t>95446589055</t>
  </si>
  <si>
    <t>95446760520</t>
  </si>
  <si>
    <t xml:space="preserve">서울시 관악구 </t>
  </si>
  <si>
    <t>서울시 관악구 보라매로5길 1</t>
  </si>
  <si>
    <t>08708</t>
  </si>
  <si>
    <t>김태영</t>
  </si>
  <si>
    <t>95446760603</t>
  </si>
  <si>
    <t>파주시 조리읍</t>
  </si>
  <si>
    <t>경기 파주시 조리읍 팔학골길 152 현대오토에버 파주IDC</t>
  </si>
  <si>
    <t>10939</t>
  </si>
  <si>
    <t>95446639178</t>
  </si>
  <si>
    <t>서울시 금천구</t>
  </si>
  <si>
    <t>서울시 금천구 가산디지털1로 181 1801호 (주)아이유</t>
  </si>
  <si>
    <t>박현우</t>
  </si>
  <si>
    <t>95446757879</t>
  </si>
  <si>
    <t>대구광역시 북구</t>
  </si>
  <si>
    <t>대구광역시 북구 노원로 75(노원동3가) 한국로봇산업진흥원</t>
  </si>
  <si>
    <t>41496</t>
  </si>
  <si>
    <t xml:space="preserve">구교권 </t>
  </si>
  <si>
    <t xml:space="preserve">95446757720 </t>
  </si>
  <si>
    <t>서울 강남구</t>
  </si>
  <si>
    <t>서울 강남구 테헤란로14길 5 9층</t>
  </si>
  <si>
    <t>06235</t>
  </si>
  <si>
    <t>마철권</t>
  </si>
  <si>
    <t>95446765844</t>
  </si>
  <si>
    <t>서울시 마포구 매봉산로 75</t>
  </si>
  <si>
    <t>03926</t>
  </si>
  <si>
    <t>김혁진</t>
  </si>
  <si>
    <t>95446752925</t>
  </si>
  <si>
    <t>삼성로 168 삼성 sds</t>
  </si>
  <si>
    <t>16676</t>
  </si>
  <si>
    <t>여동민</t>
  </si>
  <si>
    <t>95446793003</t>
  </si>
  <si>
    <t>구로구</t>
  </si>
  <si>
    <t>95446677435</t>
  </si>
  <si>
    <t>대전시 유성구</t>
  </si>
  <si>
    <t>엑스포로 325</t>
  </si>
  <si>
    <t>34124</t>
  </si>
  <si>
    <t>윤태경</t>
  </si>
  <si>
    <t>95446761809</t>
  </si>
  <si>
    <t>경기도 수원시 영통구 광교중앙로248번길 7-8</t>
  </si>
  <si>
    <t>16512</t>
  </si>
  <si>
    <t>이승희</t>
  </si>
  <si>
    <t>95446766546</t>
  </si>
  <si>
    <t>부산광역시 강서구 미음산단로 153 (구랑동, 엘지데이타센터)</t>
  </si>
  <si>
    <t>부산으로 재고 우선 이동, 엔지니어 일정 확정 되면 부산허브 공유 요망</t>
  </si>
  <si>
    <t>95446593203</t>
  </si>
  <si>
    <t>안성시 공도읍</t>
  </si>
  <si>
    <t>경기 안성시 공도읍 정봉길 194 농협중앙회 양재유통전산센터</t>
  </si>
  <si>
    <t>17558</t>
  </si>
  <si>
    <t xml:space="preserve">고광준 </t>
  </si>
  <si>
    <t xml:space="preserve">95446757781 </t>
  </si>
  <si>
    <t>서울특별시 서초구 남부순환로 337가길 40</t>
  </si>
  <si>
    <t>06724</t>
  </si>
  <si>
    <t xml:space="preserve">95446759142 </t>
  </si>
  <si>
    <t>성남시 분당구</t>
  </si>
  <si>
    <t>경기 성남시 분당구 대왕판교로351번길 14</t>
  </si>
  <si>
    <t>13550</t>
  </si>
  <si>
    <t>95446794879</t>
  </si>
  <si>
    <t xml:space="preserve">서울특별시 금천구 </t>
  </si>
  <si>
    <t>서울특별시 금천구 가산디지털1로 168 (가산동, 우림라이온스밸리) 우림 라이온스밸리 C동 503호</t>
  </si>
  <si>
    <t>95446794808</t>
  </si>
  <si>
    <t>관악구</t>
  </si>
  <si>
    <t>서울시 관악구 보라매로5길 1, SKT보라매사옥 8층 TiDC 우 08708</t>
  </si>
  <si>
    <t>95446671929</t>
  </si>
  <si>
    <t>서울 성동구</t>
  </si>
  <si>
    <t>서울 성동구 성수이로 24길 3 신도리코 본사 DX본부 ITSM팀</t>
  </si>
  <si>
    <t>04797</t>
  </si>
  <si>
    <t xml:space="preserve">송인혁 </t>
  </si>
  <si>
    <t>95446795785</t>
  </si>
  <si>
    <t>파주시</t>
  </si>
  <si>
    <t>경기도 파주시 엘지로 245 C게이트</t>
  </si>
  <si>
    <t xml:space="preserve">지근영 </t>
  </si>
  <si>
    <t>95446758280</t>
  </si>
  <si>
    <t>서울특별시 마포구</t>
  </si>
  <si>
    <t>서울특별시 마포구 월드컵북로 424</t>
  </si>
  <si>
    <t>권성혁</t>
  </si>
  <si>
    <t>95446797333</t>
  </si>
  <si>
    <t>서울시 영등포구 문래북로 116 트리플렉스 지하201호</t>
  </si>
  <si>
    <t>07293</t>
  </si>
  <si>
    <t>조준환</t>
  </si>
  <si>
    <t>95446798132</t>
  </si>
  <si>
    <t>인천 서구</t>
  </si>
  <si>
    <t>인천 서구 에코로 181</t>
  </si>
  <si>
    <t>김경훈</t>
  </si>
  <si>
    <t>95446797858</t>
  </si>
  <si>
    <t>서울시 서초구 반포대로 22 서초평화빌딩 6층</t>
  </si>
  <si>
    <t>06716</t>
  </si>
  <si>
    <t>조수형</t>
  </si>
  <si>
    <t>95446801773</t>
  </si>
  <si>
    <t>서울시 관악구</t>
  </si>
  <si>
    <t>서울시 관악구 보라매로5길 1 SKT보라매사옥 8층</t>
  </si>
  <si>
    <t>유상훈</t>
  </si>
  <si>
    <t>95446800079</t>
  </si>
  <si>
    <t>경기도 화성시 삼성전자로 1-1 DSR C타워</t>
  </si>
  <si>
    <t xml:space="preserve">김용우 </t>
  </si>
  <si>
    <t>95446764531</t>
  </si>
  <si>
    <t>경기도 파주시 하지석길 270-63 (하지석동)</t>
  </si>
  <si>
    <t>10867</t>
  </si>
  <si>
    <t>박희태</t>
  </si>
  <si>
    <t>95446794516</t>
  </si>
  <si>
    <t>PO4(8X5)</t>
  </si>
  <si>
    <t>판교로255번길 46 SK주식회사 판교캠퍼스 A동</t>
  </si>
  <si>
    <t>13486</t>
  </si>
  <si>
    <t xml:space="preserve">김태경 </t>
  </si>
  <si>
    <t>95446797771</t>
  </si>
  <si>
    <t>월드컵북로 424</t>
  </si>
  <si>
    <t>조용현</t>
  </si>
  <si>
    <t>95446792426</t>
  </si>
  <si>
    <t>4HR(8X5)</t>
  </si>
  <si>
    <t>안산시 단원구</t>
  </si>
  <si>
    <t>경기 안산시 단원구 산성로 167</t>
  </si>
  <si>
    <t>15434</t>
  </si>
  <si>
    <t>유민형</t>
  </si>
  <si>
    <t>95446755193</t>
  </si>
  <si>
    <t>철도박물관로 37 현대의왕연구소</t>
  </si>
  <si>
    <t>16082</t>
  </si>
  <si>
    <t>김대훤</t>
  </si>
  <si>
    <t>스크리닝/보류 &gt; 7일 김대훤 배송</t>
  </si>
  <si>
    <t>95446831922</t>
  </si>
  <si>
    <t>고양시 일산동구</t>
  </si>
  <si>
    <t>경기도 고양시 일산동구 일산로 100 국민건강공단 일산병원</t>
  </si>
  <si>
    <t>10444</t>
  </si>
  <si>
    <t>장성원</t>
  </si>
  <si>
    <t>95446831962</t>
  </si>
  <si>
    <t>서울특별시 마포구 성암로 330, B동 5층 513호</t>
  </si>
  <si>
    <t>03920</t>
  </si>
  <si>
    <t>김종호</t>
  </si>
  <si>
    <t>95446833279</t>
  </si>
  <si>
    <t>서울시 강서구</t>
  </si>
  <si>
    <t>서울시 강서구 마곡중앙로 161-8 두산더랜드파크 B동 913 호</t>
  </si>
  <si>
    <t>07788</t>
  </si>
  <si>
    <t xml:space="preserve">김의동 </t>
  </si>
  <si>
    <t>95446721184</t>
  </si>
  <si>
    <t>성고개로 59 NH통합IT센터</t>
  </si>
  <si>
    <t xml:space="preserve">95446721360 </t>
  </si>
  <si>
    <t xml:space="preserve">95446634186 </t>
  </si>
  <si>
    <t xml:space="preserve">의왕시 </t>
  </si>
  <si>
    <t>경기도 의왕시 철도박물관로 37 (삼동, 현대자동차그룹의왕연구소)</t>
  </si>
  <si>
    <t xml:space="preserve">유상훈 </t>
  </si>
  <si>
    <t>95446831479</t>
  </si>
  <si>
    <t>충주시 주덕읍</t>
  </si>
  <si>
    <t>충주시 주덕읍 기업도시2로 137-6</t>
  </si>
  <si>
    <t xml:space="preserve">김승재 </t>
  </si>
  <si>
    <t>95446832930</t>
  </si>
  <si>
    <t>경기도 김포시 태장로769번길 35 KB국민은행 통합IT센터</t>
  </si>
  <si>
    <t>강민수</t>
  </si>
  <si>
    <t>95446833722</t>
  </si>
  <si>
    <t>95446802803</t>
  </si>
  <si>
    <t>경기 김포시 태장로769번길 35 KB국민은행 통합IT센터</t>
  </si>
  <si>
    <t>한유열</t>
  </si>
  <si>
    <t>95446835794</t>
  </si>
  <si>
    <t>경기도 용인시 수지구 디지털벨리로 67 신한은행 데이터센터</t>
  </si>
  <si>
    <t xml:space="preserve">박진현 </t>
  </si>
  <si>
    <t>95446675240</t>
  </si>
  <si>
    <t>경기도 성남시 분당구 성남대로2번길 12 (구미동, SKBIDC분당센터)</t>
  </si>
  <si>
    <t>13638</t>
  </si>
  <si>
    <t>양철영</t>
  </si>
  <si>
    <t>95446838919</t>
  </si>
  <si>
    <t>서울시 구로구 디지털로 30길 28 마리오타워</t>
  </si>
  <si>
    <t>임정민</t>
  </si>
  <si>
    <t>95446637503</t>
  </si>
  <si>
    <t>조리읍 팔학골길 148-43 (현대오토에버 파주IDC)</t>
  </si>
  <si>
    <t>95446671000</t>
  </si>
  <si>
    <t>95446835254</t>
  </si>
  <si>
    <t>조민정</t>
  </si>
  <si>
    <t>95446834214</t>
  </si>
  <si>
    <t>수원시 영통구 신원로 88 디지털엠파이어 2 103동 711호</t>
  </si>
  <si>
    <t>16681</t>
  </si>
  <si>
    <t>심명보</t>
  </si>
  <si>
    <t>95446835352</t>
  </si>
  <si>
    <t>경기도 화성시 삼성전자로 1-1 DSR C타워 1층</t>
  </si>
  <si>
    <t xml:space="preserve">95446713916 </t>
  </si>
  <si>
    <t>서울 금천구 가산디지털2로 179</t>
  </si>
  <si>
    <t>08500</t>
  </si>
  <si>
    <t xml:space="preserve">95446839518 </t>
  </si>
  <si>
    <t>서울시 양천구 목동동로 233 -5 KT IDC 1센터</t>
  </si>
  <si>
    <t>95446841456</t>
  </si>
  <si>
    <t xml:space="preserve"> 고양시 일산동구</t>
  </si>
  <si>
    <t xml:space="preserve">장성원 </t>
  </si>
  <si>
    <t>95446840611</t>
  </si>
  <si>
    <t>경기도 수원시 영통구 신원로 250번길 13, 현대테라타워 A동 A1516호</t>
  </si>
  <si>
    <t>김장순</t>
  </si>
  <si>
    <t>95446847647</t>
  </si>
  <si>
    <t>경기도 성남시 분당구 장미로 36 (야탑동, 분당인터넷통신센터) 호스트웨이 IDC</t>
  </si>
  <si>
    <t>95446850684</t>
  </si>
  <si>
    <t xml:space="preserve">95446833161 </t>
  </si>
  <si>
    <t>평택시</t>
  </si>
  <si>
    <t>경기도 평택시 죽백4로 21 평택시스마트도시통합센터</t>
  </si>
  <si>
    <t>17862</t>
  </si>
  <si>
    <t>95446834483</t>
  </si>
  <si>
    <t>경기도 화성시 삼성전자로 1-2 (반월동) 삼성전자 H1 gate 복지동 건물</t>
  </si>
  <si>
    <t>현지환</t>
  </si>
  <si>
    <t>95446844286</t>
  </si>
  <si>
    <t>영등포구</t>
  </si>
  <si>
    <t>서울 영등포구 여의나루로67 신송빌딩 6층 605호</t>
  </si>
  <si>
    <t>07327</t>
  </si>
  <si>
    <t>김범석</t>
  </si>
  <si>
    <t>95446871882</t>
  </si>
  <si>
    <t>김용우</t>
  </si>
  <si>
    <t>95446872084</t>
  </si>
  <si>
    <t>김성현</t>
  </si>
  <si>
    <t>95446872758</t>
  </si>
  <si>
    <t>이진하</t>
  </si>
  <si>
    <t>95446874539</t>
  </si>
  <si>
    <t>서울시 금천구 가산디지털1로 151</t>
  </si>
  <si>
    <t>08506</t>
  </si>
  <si>
    <t>차남정</t>
  </si>
  <si>
    <t>95446873301</t>
  </si>
  <si>
    <t>서울시 강남구 언주로 542 프로디지타워 6층</t>
  </si>
  <si>
    <t>06147</t>
  </si>
  <si>
    <t>김민섭</t>
  </si>
  <si>
    <t xml:space="preserve">95446796784 </t>
  </si>
  <si>
    <t>서울특별시 송파구</t>
  </si>
  <si>
    <t>서울특별시 송파구 위례순환로 387 대신위례센터 3동</t>
  </si>
  <si>
    <t>05852</t>
  </si>
  <si>
    <t>배송 X</t>
  </si>
  <si>
    <t>95446873089</t>
  </si>
  <si>
    <t>30010</t>
  </si>
  <si>
    <t>이윤희</t>
  </si>
  <si>
    <t>이윤희이사님 요청 건</t>
  </si>
  <si>
    <t>95446877555</t>
  </si>
  <si>
    <t>서울시영등포구 의사당대로 13 KB국민은행여의도전산센터</t>
  </si>
  <si>
    <t>95446883892</t>
  </si>
  <si>
    <t>서울특별시 관악구 보라매로5길 1 (봉천동, SK텔레콤보라매사옥)</t>
  </si>
  <si>
    <t>95446880399</t>
  </si>
  <si>
    <t>인천광역시 중구</t>
  </si>
  <si>
    <t>인천광역시 중구 공항동로 136 BMW 드라이빙 센터 트레이닝 아카데미</t>
  </si>
  <si>
    <t>22379</t>
  </si>
  <si>
    <t>조재원</t>
  </si>
  <si>
    <t xml:space="preserve">95446718052 </t>
  </si>
  <si>
    <t>서울 강남구 학동로 37길 8</t>
  </si>
  <si>
    <t>06053</t>
  </si>
  <si>
    <t>95446835964</t>
  </si>
  <si>
    <t>신재수</t>
  </si>
  <si>
    <t>95446720869</t>
  </si>
  <si>
    <t>경기도 성남시 분당구 판교로319번길 6</t>
  </si>
  <si>
    <t>13488</t>
  </si>
  <si>
    <t>95446721103</t>
  </si>
  <si>
    <t>95446885274</t>
  </si>
  <si>
    <t>서울특별시 영등포구 버드나루로2길 8 (영등포동2가, 근로복지공단)</t>
  </si>
  <si>
    <t>07254</t>
  </si>
  <si>
    <t>95446720869 95446721103 건과 합배송 요청</t>
  </si>
  <si>
    <t>95446847821</t>
  </si>
  <si>
    <t>LG CNS Sangam IT Center, 424 Worldcupbuk-ro, Mapo-gu, Seoul</t>
  </si>
  <si>
    <t>김건형</t>
  </si>
  <si>
    <t xml:space="preserve">95446842844 </t>
  </si>
  <si>
    <t xml:space="preserve">춘천시 </t>
  </si>
  <si>
    <t>강원 춘천시 백령로 156 강원대병원 어린이병원 지하2층</t>
  </si>
  <si>
    <t>24289</t>
  </si>
  <si>
    <t>95446833716</t>
  </si>
  <si>
    <t>구미시</t>
  </si>
  <si>
    <t>경상북도 구미시 구포동 624번지 LG이노텍 구미 2공장</t>
  </si>
  <si>
    <t>39419</t>
  </si>
  <si>
    <t xml:space="preserve">이윤동 </t>
  </si>
  <si>
    <t>강석준</t>
  </si>
  <si>
    <t>95446877209</t>
  </si>
  <si>
    <t>송파구</t>
  </si>
  <si>
    <t>서울 송파구 법원로 128 문정동, 문정역SKV1 gl메트로시티 b동 1018호 (주)티에이비솔루션</t>
  </si>
  <si>
    <t>05854</t>
  </si>
  <si>
    <t>유의현</t>
  </si>
  <si>
    <t>95446875667</t>
  </si>
  <si>
    <t>서울시 강남구 학동로 523, 502호 (청담동,루나빌딩)</t>
  </si>
  <si>
    <t>06072</t>
  </si>
  <si>
    <t>조범석</t>
  </si>
  <si>
    <t>95446872528</t>
  </si>
  <si>
    <t>판교로 255번길 46 SK C&amp;C 판교캠퍼스 A</t>
  </si>
  <si>
    <t>강영석</t>
  </si>
  <si>
    <t>95446872474</t>
  </si>
  <si>
    <t>95446872417</t>
  </si>
  <si>
    <t>95446879000</t>
  </si>
  <si>
    <t>서울시 마포구 매봉산로 37(상암동 1649) 에스플렉스 센터 18층 서울시클라우드센터</t>
  </si>
  <si>
    <t>03909</t>
  </si>
  <si>
    <t xml:space="preserve">95446800590 </t>
  </si>
  <si>
    <t>성남대로 925번길 36 분당 KT IDC</t>
  </si>
  <si>
    <t>95446912354</t>
  </si>
  <si>
    <t xml:space="preserve">서울 강남구 삼성로 100길8 4층 </t>
  </si>
  <si>
    <t>06167</t>
  </si>
  <si>
    <t>노재승</t>
  </si>
  <si>
    <t xml:space="preserve">95446832221 </t>
  </si>
  <si>
    <t>경기 화성시 삼성전자로 1 삼성전자(주) DSR B 타워 1F</t>
  </si>
  <si>
    <t xml:space="preserve">95446872916 </t>
  </si>
  <si>
    <t>종로구</t>
  </si>
  <si>
    <t>서울특별시 종로구 세종대로 209 금융위원회(정부서울청사)</t>
  </si>
  <si>
    <t>03171</t>
  </si>
  <si>
    <t>95446912747</t>
  </si>
  <si>
    <t>경기도 성남시 분당구 판교로 255번길 46SK C&amp;C 판교캠퍼스A 1F</t>
  </si>
  <si>
    <t>95446762196</t>
  </si>
  <si>
    <t>경기도 수원시 영통구 삼성로 129 삼성전자 정문</t>
  </si>
  <si>
    <t>김동신</t>
  </si>
  <si>
    <t>95446837866</t>
  </si>
  <si>
    <t>2HR(24X7)</t>
  </si>
  <si>
    <t>디지털벨리로 101 한화 데이터센터 리셉션</t>
  </si>
  <si>
    <t>박준현</t>
  </si>
  <si>
    <t>95446914811</t>
  </si>
  <si>
    <t>중구</t>
  </si>
  <si>
    <t>중구 퇴계로 100</t>
  </si>
  <si>
    <t>04631</t>
  </si>
  <si>
    <t xml:space="preserve">김형진 </t>
  </si>
  <si>
    <t>95446912061</t>
  </si>
  <si>
    <t>월드컵북로 424 LG CNS 상암IT 센터</t>
  </si>
  <si>
    <t>95446915528</t>
  </si>
  <si>
    <t>디지털벨리로 67</t>
  </si>
  <si>
    <t>박진현</t>
  </si>
  <si>
    <t>95446718187</t>
  </si>
  <si>
    <t>대전시 서구</t>
  </si>
  <si>
    <t>문정로48번길 30</t>
  </si>
  <si>
    <t>35262</t>
  </si>
  <si>
    <t>박종수</t>
  </si>
  <si>
    <t>95446588390</t>
  </si>
  <si>
    <t>서울시 중구 명동길 74 천주교서울대교구 6층 전산실</t>
  </si>
  <si>
    <t>04537</t>
  </si>
  <si>
    <t>95446912317</t>
  </si>
  <si>
    <t>대전광역시 유성구</t>
  </si>
  <si>
    <t>대전광역시 유성구 유성대로1689번길 70 (전민동, KT대덕2연구센타)</t>
  </si>
  <si>
    <t xml:space="preserve">박종수 </t>
  </si>
  <si>
    <t>95446937939</t>
  </si>
  <si>
    <t>서울시 강남구</t>
  </si>
  <si>
    <t>서울 강남구 언주로 616 LG유플러스 KIDC 논현센터</t>
  </si>
  <si>
    <t>이동훈</t>
  </si>
  <si>
    <t>95446912340</t>
  </si>
  <si>
    <t>강원도 춘천시</t>
  </si>
  <si>
    <t>강원도 춘천시 옛경춘로 409-14</t>
  </si>
  <si>
    <t>24239</t>
  </si>
  <si>
    <t xml:space="preserve">95446913666 </t>
  </si>
  <si>
    <t>경기도 고양시</t>
  </si>
  <si>
    <t>경기도 고양시 일산동구 중앙로 1228</t>
  </si>
  <si>
    <t>10410</t>
  </si>
  <si>
    <t>95446917257</t>
  </si>
  <si>
    <t>경기도 파주시 조리읍 팔학골길 148-43 현대오토에버 파주IDC (10939)</t>
  </si>
  <si>
    <t>95446915898</t>
  </si>
  <si>
    <t>삼성전자로 1-2 H1 게이트</t>
  </si>
  <si>
    <t>95446920962</t>
  </si>
  <si>
    <t>95446879342</t>
  </si>
  <si>
    <t>서울 서초구</t>
  </si>
  <si>
    <t>서울 서초구 양재대로 11길 19, LG전자 서초R&amp;D캠퍼스 타워동 2층 서버실</t>
  </si>
  <si>
    <t>06772</t>
  </si>
  <si>
    <t>95446914917</t>
  </si>
  <si>
    <t xml:space="preserve">강남구 </t>
  </si>
  <si>
    <t>서울시 강남구 학동로 523 루나빌딩 5층 502호</t>
  </si>
  <si>
    <t>김기홍</t>
  </si>
  <si>
    <t>95446920171</t>
  </si>
  <si>
    <t>서울특별시 강남구 강남대로 636 두원빌딩 10층</t>
  </si>
  <si>
    <t>문석진</t>
  </si>
  <si>
    <t>95446919775</t>
  </si>
  <si>
    <t>95446920575</t>
  </si>
  <si>
    <t xml:space="preserve">95446919607 </t>
  </si>
  <si>
    <t>우면동 678 삼성리서치 E타워</t>
  </si>
  <si>
    <t>06765</t>
  </si>
  <si>
    <t>95446922474</t>
  </si>
  <si>
    <t xml:space="preserve">성동구 </t>
  </si>
  <si>
    <t>서울특별시 성동구 성수일로 8길 53 7층 701호 성수복합시설</t>
  </si>
  <si>
    <t>04794</t>
  </si>
  <si>
    <t>이정혁</t>
  </si>
  <si>
    <t>95446797992</t>
  </si>
  <si>
    <t>인천광역시 강화군</t>
  </si>
  <si>
    <t>인천광역시 강화군 내가면 고비고개로772번길 18 (고천리)</t>
  </si>
  <si>
    <t>23018</t>
  </si>
  <si>
    <t>95446915003</t>
  </si>
  <si>
    <t>경기 수원시 권선구 산업로155번길 217 (범진전자)</t>
  </si>
  <si>
    <t>16648</t>
  </si>
  <si>
    <t>95446918368</t>
  </si>
  <si>
    <t xml:space="preserve"> 천안시 동남구</t>
  </si>
  <si>
    <t>충남 천안시 동남구 성남면 대흥2길 89-28 kt cdc</t>
  </si>
  <si>
    <t>95446933787</t>
  </si>
  <si>
    <t>서울시 강서구 공항대로248 대방건설빌딩 6층</t>
  </si>
  <si>
    <t>07805</t>
  </si>
  <si>
    <t>95446951537</t>
  </si>
  <si>
    <t xml:space="preserve">구로구 </t>
  </si>
  <si>
    <t>95446951570</t>
  </si>
  <si>
    <t>95446951659</t>
  </si>
  <si>
    <t>95446951919</t>
  </si>
  <si>
    <t>95446951959</t>
  </si>
  <si>
    <t>95446950803</t>
  </si>
  <si>
    <t xml:space="preserve">95446952154 </t>
  </si>
  <si>
    <t>올림픽로 82 현대빌딩 3층 301호</t>
  </si>
  <si>
    <t>05556</t>
  </si>
  <si>
    <t>95446952995</t>
  </si>
  <si>
    <t>경기 성남시 분당구 서현로180번길 19 비전월드 3F</t>
  </si>
  <si>
    <t>13590</t>
  </si>
  <si>
    <t>임동영</t>
  </si>
  <si>
    <t>95446914761</t>
  </si>
  <si>
    <t>파주시 월롱면</t>
  </si>
  <si>
    <t>경기 파주시 월롱면 엘지로 245, A1동 4층 데이터센터 A게이트</t>
  </si>
  <si>
    <t>95446917453</t>
  </si>
  <si>
    <t>세종시</t>
  </si>
  <si>
    <t>세종특별자치시 세종로 2511 고려대학교 세종캠퍼스 산학협력관 1층 서버실</t>
  </si>
  <si>
    <t>30019</t>
  </si>
  <si>
    <t>95446953159</t>
  </si>
  <si>
    <t>오윤아</t>
  </si>
  <si>
    <t>95446953350</t>
  </si>
  <si>
    <t>성동구</t>
  </si>
  <si>
    <t>서울특별시 성동구 광나루로6길 36 SK텔레콤 성수사옥</t>
  </si>
  <si>
    <t>04799</t>
  </si>
  <si>
    <t>박동규</t>
  </si>
  <si>
    <t>95446953703</t>
  </si>
  <si>
    <t xml:space="preserve">영등포구 </t>
  </si>
  <si>
    <t>서울 영등포구 여의도동 25-4 신송빌딩 6층 605호</t>
  </si>
  <si>
    <t>95446953858</t>
  </si>
  <si>
    <t>서울 서초구 남부순환로 337가길 40 (KIDC 2센터)</t>
  </si>
  <si>
    <t>오상준</t>
  </si>
  <si>
    <t>95446955347</t>
  </si>
  <si>
    <t>경기도 성남시 분당구 양현로322 코리아디자인센터 2층,세미파이브</t>
  </si>
  <si>
    <t>김현우</t>
  </si>
  <si>
    <t>95446955789</t>
  </si>
  <si>
    <t xml:space="preserve">김종혁 </t>
  </si>
  <si>
    <t>95446922095</t>
  </si>
  <si>
    <t>이천시 부발읍</t>
  </si>
  <si>
    <t>경기도 이천시 부발읍 아미리 762-3 (로즈빌) A동 로즈빌라 102호</t>
  </si>
  <si>
    <t>95446922079</t>
  </si>
  <si>
    <t>95446922114</t>
  </si>
  <si>
    <t>95446921405</t>
  </si>
  <si>
    <t>서울시 서초구</t>
  </si>
  <si>
    <t>서울시 서초구 서초중앙로 2길 22</t>
  </si>
  <si>
    <t>06725</t>
  </si>
  <si>
    <t xml:space="preserve">이승준 </t>
  </si>
  <si>
    <t>95446922899</t>
  </si>
  <si>
    <t xml:space="preserve">서초구 </t>
  </si>
  <si>
    <t xml:space="preserve">서울특별시 서초구 반포대로 22 	평화빌딩 6층 </t>
  </si>
  <si>
    <t>김선영</t>
  </si>
  <si>
    <t>95446955751</t>
  </si>
  <si>
    <t xml:space="preserve">박동규 </t>
  </si>
  <si>
    <t>95446961336</t>
  </si>
  <si>
    <t>철도박물관로 37 현대자동차그룹 의왕연구소</t>
  </si>
  <si>
    <t>광주</t>
  </si>
  <si>
    <t>95446961018</t>
  </si>
  <si>
    <t xml:space="preserve">광산구 </t>
  </si>
  <si>
    <t>광산구 오선동 555 현대오토에버 광주 IDC</t>
  </si>
  <si>
    <t>62465</t>
  </si>
  <si>
    <t>광주에서 배송 진행</t>
  </si>
  <si>
    <t>95446962911</t>
  </si>
  <si>
    <t>경기도 화성시 삼성전자로 1-1 삼성전자 DSR C타워</t>
  </si>
  <si>
    <t>95446911894</t>
  </si>
  <si>
    <t>이천시</t>
  </si>
  <si>
    <t>경기 이천시 대포동 537 비승대 체력단련장</t>
  </si>
  <si>
    <t>95446956472</t>
  </si>
  <si>
    <t xml:space="preserve">중랑구 </t>
  </si>
  <si>
    <t>서울시 중랑구 신내역로 111 SK V1 B동 1225호 우 02262</t>
  </si>
  <si>
    <t>02262</t>
  </si>
  <si>
    <t>정재영</t>
  </si>
  <si>
    <t>95446958329</t>
  </si>
  <si>
    <t xml:space="preserve">김장순 </t>
  </si>
  <si>
    <t>95446958295</t>
  </si>
  <si>
    <t>95446960501</t>
  </si>
  <si>
    <t>경기도 성남시 분당구 성남대로 925번지 36 분당 KTISDC</t>
  </si>
  <si>
    <t>13506</t>
  </si>
  <si>
    <t>김철재</t>
  </si>
  <si>
    <t>95446958000</t>
  </si>
  <si>
    <t>강원도 춘천시 강원대학길 1 자연과학대학 4호관 4층</t>
  </si>
  <si>
    <t>24341</t>
  </si>
  <si>
    <t>95446959860</t>
  </si>
  <si>
    <t>서울시 서초구 태봉로 151 KT우면연구센터</t>
  </si>
  <si>
    <t>06763</t>
  </si>
  <si>
    <t>95446919970</t>
  </si>
  <si>
    <t xml:space="preserve">김포시 </t>
  </si>
  <si>
    <t>경기도 김포시 태장로 779 (장기동, 신세계그룹데이터센터)</t>
  </si>
  <si>
    <t>95446951991</t>
  </si>
  <si>
    <t>95446958076</t>
  </si>
  <si>
    <t>서울특별시 강남구 언주로 517 (역삼동, KT영동지사)</t>
  </si>
  <si>
    <t>06139</t>
  </si>
  <si>
    <t>김용환</t>
  </si>
  <si>
    <t>95446961331</t>
  </si>
  <si>
    <t>테헤란로14길 5 9층</t>
  </si>
  <si>
    <t>95446969882</t>
  </si>
  <si>
    <t>영통구 광교 중앙로 248번길 7-8 ㈜에이디테크놀로지</t>
  </si>
  <si>
    <t>김영수</t>
  </si>
  <si>
    <t>95446996032</t>
  </si>
  <si>
    <t>서울시 금천구 가산디지털1로 189 LG가산디지털센터 5층 서버실</t>
  </si>
  <si>
    <t>95446998059</t>
  </si>
  <si>
    <t xml:space="preserve">금천구 </t>
  </si>
  <si>
    <t>서울시 금천구 가산디지털 1로 168 우림라이온스 밸리 C동 503 호</t>
  </si>
  <si>
    <t xml:space="preserve">이도연 </t>
  </si>
  <si>
    <t>95446916095</t>
  </si>
  <si>
    <t>서울 서초구 반포대로 157 대검찰청</t>
  </si>
  <si>
    <t>06590</t>
  </si>
  <si>
    <t>95446955747</t>
  </si>
  <si>
    <t>경기 성남시 분당구 판교로255번길 46 SK C&amp;C 판교캠퍼스 A동</t>
  </si>
  <si>
    <t>이용배</t>
  </si>
  <si>
    <t>95446956438</t>
  </si>
  <si>
    <t>대전 유성구 과학로 125 대전생명공학연구원</t>
  </si>
  <si>
    <t>34141</t>
  </si>
  <si>
    <t>95446959006</t>
  </si>
  <si>
    <t>계양구</t>
  </si>
  <si>
    <t>아나지로213번길 23</t>
  </si>
  <si>
    <t>95446999161</t>
  </si>
  <si>
    <t>김종혁</t>
  </si>
  <si>
    <t xml:space="preserve">95446955738 </t>
  </si>
  <si>
    <t>경기도 성남시 분당구 성남대로925번길 36 (지번.야탑동343-2) / KT분당IDC</t>
  </si>
  <si>
    <t>95446960385</t>
  </si>
  <si>
    <t xml:space="preserve">성남시 분당구 </t>
  </si>
  <si>
    <t>경기도 성남시 분당구 성남대로925번길 36(지번.야탑동343-2)</t>
  </si>
  <si>
    <t xml:space="preserve">95446996255 </t>
  </si>
  <si>
    <t>서울시 마포구 월드컵북로 416 엘지유플러스 상암사옥</t>
  </si>
  <si>
    <t>03924</t>
  </si>
  <si>
    <t>95446951593</t>
  </si>
  <si>
    <t>삼성전자로 1-1 DSR C타워</t>
  </si>
  <si>
    <t>김준영</t>
  </si>
  <si>
    <t>대전에서 재고 올라오면 합배송</t>
  </si>
  <si>
    <t>95446960415</t>
  </si>
  <si>
    <t>95446995812</t>
  </si>
  <si>
    <t xml:space="preserve">95447000003 </t>
  </si>
  <si>
    <t>경기도 성남시 분당구 성남대로2번길 12 SK브로드밴드 분당IDC (13638)</t>
  </si>
  <si>
    <t>95447000754</t>
  </si>
  <si>
    <t>황새울로258번길 6 SK텔레콤 분당사옥 7F</t>
  </si>
  <si>
    <t>13595</t>
  </si>
  <si>
    <t>오리IDC공용폰</t>
  </si>
  <si>
    <t>95446951095</t>
  </si>
  <si>
    <t>성암로 301 한국지역정보개발원(KLID Tower)</t>
  </si>
  <si>
    <t>유재근</t>
  </si>
  <si>
    <t>95446997806</t>
  </si>
  <si>
    <t>대전광역시 서구</t>
  </si>
  <si>
    <t>대전광역시 서구 문정로 41 (탄방동, SK텔레콤빌딩)</t>
  </si>
  <si>
    <t>35259</t>
  </si>
  <si>
    <t>연홍천</t>
  </si>
  <si>
    <t>95447001885</t>
  </si>
  <si>
    <t>서울시 강남구 언주로 616</t>
  </si>
  <si>
    <t>김민우</t>
  </si>
  <si>
    <t>95447002006</t>
  </si>
  <si>
    <t>테헤란로 20길 5 양화타워 5층</t>
  </si>
  <si>
    <t>성호</t>
  </si>
  <si>
    <t>95447011162</t>
  </si>
  <si>
    <t>서울시 강남구 언주로 616, LG 유플러스 KIDC논현센터</t>
  </si>
  <si>
    <t>95447016567</t>
  </si>
  <si>
    <t>95447004568</t>
  </si>
  <si>
    <t>95447000040</t>
  </si>
  <si>
    <t>강서구</t>
  </si>
  <si>
    <t>강서구 마곡중앙10로 10 W4동</t>
  </si>
  <si>
    <t>07796</t>
  </si>
  <si>
    <t xml:space="preserve">박상빈 </t>
  </si>
  <si>
    <t>95446956603</t>
  </si>
  <si>
    <t>경기도 수원시 권선구 칠보로1번길 38 (금곡동) 경기도교통정보센터</t>
  </si>
  <si>
    <t>95447006278</t>
  </si>
  <si>
    <t>서울 금천구 가산디지털1로168 우림라이온스밸리C동 503호</t>
  </si>
  <si>
    <t xml:space="preserve">최규호 </t>
  </si>
  <si>
    <t xml:space="preserve">95447001498 </t>
  </si>
  <si>
    <t>서울특별시 성동구 광나루로6길 36</t>
  </si>
  <si>
    <t>95446998315</t>
  </si>
  <si>
    <t>성고개로 59 HN농협IT센터</t>
  </si>
  <si>
    <t>95446998495</t>
  </si>
  <si>
    <t>인천시 연수구 아카데미로 51번길 20 셀트리온 2공장</t>
  </si>
  <si>
    <t>22014</t>
  </si>
  <si>
    <t xml:space="preserve">이주봉 </t>
  </si>
  <si>
    <t>95447009191</t>
  </si>
  <si>
    <t>서울특별시 강남구 언주로 616 (논현동, 엘지유플러스논현IDC)</t>
  </si>
  <si>
    <t>엄기윤</t>
  </si>
  <si>
    <t>95447006383</t>
  </si>
  <si>
    <t>95447036538</t>
  </si>
  <si>
    <t>박승규</t>
  </si>
  <si>
    <t>95446998137</t>
  </si>
  <si>
    <t>서울 서초구 남부순환로 337가길 40 (KIDC 2센터) (우:06724)</t>
  </si>
  <si>
    <t>최수관</t>
  </si>
  <si>
    <t>95447037637</t>
  </si>
  <si>
    <t>서울시 강남구 언주로 616 LG 데이터센터</t>
  </si>
  <si>
    <t>오승철</t>
  </si>
  <si>
    <t>95446995689</t>
  </si>
  <si>
    <t>서울시 서초구 매헌로 16 하이브랜드빌딩 4F</t>
  </si>
  <si>
    <t>06771</t>
  </si>
  <si>
    <t xml:space="preserve">김경원 </t>
  </si>
  <si>
    <t>95447039900</t>
  </si>
  <si>
    <t>서울 금천구 가산로9길 80</t>
  </si>
  <si>
    <t>08513</t>
  </si>
  <si>
    <t>NC 가산</t>
  </si>
  <si>
    <t>95447039371</t>
  </si>
  <si>
    <t>연수구</t>
  </si>
  <si>
    <t>인천광역시 연수구 갯벌로 98 경신</t>
  </si>
  <si>
    <t>21999</t>
  </si>
  <si>
    <t>유환</t>
  </si>
  <si>
    <t>95446952690</t>
  </si>
  <si>
    <t>디지털벨리로 67 신한은행 데이터센터</t>
  </si>
  <si>
    <t>16832</t>
  </si>
  <si>
    <t>95447005917</t>
  </si>
  <si>
    <t>서울특별시 강남구 논현로85길 28 대한성서공회 역삼동회관 1층</t>
  </si>
  <si>
    <t>06236</t>
  </si>
  <si>
    <t>문기용</t>
  </si>
  <si>
    <t>95447041705</t>
  </si>
  <si>
    <t>95446998065</t>
  </si>
  <si>
    <t>대전광역시 서구 문정로48번길 30</t>
  </si>
  <si>
    <t>95446997773</t>
  </si>
  <si>
    <t>95447003337</t>
  </si>
  <si>
    <t>광주 북구</t>
  </si>
  <si>
    <t>광주 북구 무등로202번길 15</t>
  </si>
  <si>
    <t>61251</t>
  </si>
  <si>
    <t>김형민</t>
  </si>
  <si>
    <t>광주 재고로 배송 진행</t>
  </si>
  <si>
    <t>95447059059</t>
  </si>
  <si>
    <t>영통구 신원로 88 디지털엠파이어빌딩2 103동 711호 티엔아이정보</t>
  </si>
  <si>
    <t>95447059161</t>
  </si>
  <si>
    <t>95447037701</t>
  </si>
  <si>
    <t xml:space="preserve">보성군 </t>
  </si>
  <si>
    <t>전남 보성군 미력면 화보로 407</t>
  </si>
  <si>
    <t>59443</t>
  </si>
  <si>
    <t xml:space="preserve">김형민 </t>
  </si>
  <si>
    <t>95447046119</t>
  </si>
  <si>
    <t>부천시</t>
  </si>
  <si>
    <t>경인로 590 유한대학교 유재라관 8508호</t>
  </si>
  <si>
    <t>14780</t>
  </si>
  <si>
    <t>황성호</t>
  </si>
  <si>
    <t>95447044474</t>
  </si>
  <si>
    <t xml:space="preserve">서울특별시 구로구 디지털로30길 28 마리오타워 1313호 </t>
  </si>
  <si>
    <t>최성흠</t>
  </si>
  <si>
    <t>95447044812</t>
  </si>
  <si>
    <t>95447047400</t>
  </si>
  <si>
    <t>95447047386</t>
  </si>
  <si>
    <t>95447050045</t>
  </si>
  <si>
    <t>95447013434</t>
  </si>
  <si>
    <t>광주 광산구</t>
  </si>
  <si>
    <t>광주광역시 광산구 진곡산단 중앙로75</t>
  </si>
  <si>
    <t>95446951180</t>
  </si>
  <si>
    <t>서울특별시 서초구 서초동 1423-1 LG유플러스 KIDC 서초1센터</t>
  </si>
  <si>
    <t>김병남</t>
  </si>
  <si>
    <t>95447044869</t>
  </si>
  <si>
    <t>진위면 진위2산단로 111</t>
  </si>
  <si>
    <t>17708</t>
  </si>
  <si>
    <t>박신우</t>
  </si>
  <si>
    <t>95447056532</t>
  </si>
  <si>
    <t>시민대로 327번길 29 LG유플러스 평촌메가센터 5F</t>
  </si>
  <si>
    <t>95447056805</t>
  </si>
  <si>
    <t>95447056929</t>
  </si>
  <si>
    <t>95447056441</t>
  </si>
  <si>
    <t>95447000692</t>
  </si>
  <si>
    <t>서울특별시 영등포구 여의대로 14 KT여의도지점</t>
  </si>
  <si>
    <t>07320</t>
  </si>
  <si>
    <t>95447045460</t>
  </si>
  <si>
    <t>진천군 이월면</t>
  </si>
  <si>
    <t>충청북도 진천군 이월면 산수산단2로 202, 한화큐셀 진천공장</t>
  </si>
  <si>
    <t>27816</t>
  </si>
  <si>
    <t xml:space="preserve">95447038113 </t>
  </si>
  <si>
    <t xml:space="preserve">안양시 동안구 </t>
  </si>
  <si>
    <t>경기 안양시 동안구 시민대로327번길 29 평촌 메가센터</t>
  </si>
  <si>
    <t>95447059471</t>
  </si>
  <si>
    <t>영등포구 의사당대로 13</t>
  </si>
  <si>
    <t>서경</t>
  </si>
  <si>
    <t xml:space="preserve">95447079441 </t>
  </si>
  <si>
    <t>경기도 성남시 분당구 대왕판교로 246 한국수자원공사</t>
  </si>
  <si>
    <t>95447080689</t>
  </si>
  <si>
    <t>서울시 강남구 언주로 616 LG 유플러스 KIDC논현센터</t>
  </si>
  <si>
    <t>HES</t>
  </si>
  <si>
    <t>95446917455</t>
  </si>
  <si>
    <t>경기도 수원시 영통구 삼성로 168번길 10 삼성SDS ICT 수원센터</t>
  </si>
  <si>
    <t>95447085941</t>
  </si>
  <si>
    <t xml:space="preserve">경기도 성남시 분당구 성남대로2번길 12 </t>
  </si>
  <si>
    <t>95446872808</t>
  </si>
  <si>
    <t>경기 파주시 조리읍 팔학골길 148-43 (현대오토에버 파주IDC)</t>
  </si>
  <si>
    <t>스크리닝/17일 건과 합배송 요청</t>
  </si>
  <si>
    <t>95446911515</t>
  </si>
  <si>
    <t xml:space="preserve">95447081195 </t>
  </si>
  <si>
    <t xml:space="preserve">양천구 </t>
  </si>
  <si>
    <t>서울 양천구 목동동로 323 KTIDC 목동2센터</t>
  </si>
  <si>
    <t xml:space="preserve">95447036186 </t>
  </si>
  <si>
    <t>울산광역시 북구</t>
  </si>
  <si>
    <t>울산광역시 북구 염포로 706 모트라스 3층 CCR</t>
  </si>
  <si>
    <t>44259</t>
  </si>
  <si>
    <t>95447040398</t>
  </si>
  <si>
    <t>경기도 화성시 삼성전자로 1-1 DSR A타워</t>
  </si>
  <si>
    <t xml:space="preserve">김영수 </t>
  </si>
  <si>
    <t>95447082821</t>
  </si>
  <si>
    <t>대전광역시 서구 문정로 41 SK텔레콤 사옥</t>
  </si>
  <si>
    <t xml:space="preserve">95446950674 </t>
  </si>
  <si>
    <t>월드컵북로 402 KGIT 센터</t>
  </si>
  <si>
    <t>안도현</t>
  </si>
  <si>
    <t>95447035802</t>
  </si>
  <si>
    <t>서울 양천구 목동동로 233-5 KT IDC 1센터</t>
  </si>
  <si>
    <t xml:space="preserve">95447041852 </t>
  </si>
  <si>
    <t>하지석길 270-63(하지석길)</t>
  </si>
  <si>
    <t xml:space="preserve">하병호 </t>
  </si>
  <si>
    <t>95447119510</t>
  </si>
  <si>
    <t>수원시 장안구</t>
  </si>
  <si>
    <t>경기도 수원시 장안구 서부로 2066 성균관대학교 자연과학캠퍼스 의학관 지하 1층 슈퍼컴퓨팅센터</t>
  </si>
  <si>
    <t>16419</t>
  </si>
  <si>
    <t xml:space="preserve">송종현 </t>
  </si>
  <si>
    <t>95447082344</t>
  </si>
  <si>
    <t>서울시 강남구 삼성동 103길 12 신도브래뉴 201호</t>
  </si>
  <si>
    <t>06155</t>
  </si>
  <si>
    <t>송창곤</t>
  </si>
  <si>
    <t>95446060361</t>
  </si>
  <si>
    <t>서울특별시 성동구 성수이로 66 서울숲 드림타워 206 209호</t>
  </si>
  <si>
    <t>04784</t>
  </si>
  <si>
    <t>석상민</t>
  </si>
  <si>
    <t>95447083759</t>
  </si>
  <si>
    <t>95447122403</t>
  </si>
  <si>
    <t>월드컵북로 402 KGIT센터</t>
  </si>
  <si>
    <t>95447122849</t>
  </si>
  <si>
    <t>서울시 금천구 벚꽃로 254 월드메르디앙 1차 1008호</t>
  </si>
  <si>
    <t>08511</t>
  </si>
  <si>
    <t>최성근</t>
  </si>
  <si>
    <t>95447081470</t>
  </si>
  <si>
    <t>중앙로 338 (합정동) 굿모닝병원</t>
  </si>
  <si>
    <t>17874</t>
  </si>
  <si>
    <t>95447122995</t>
  </si>
  <si>
    <t>95447123382</t>
  </si>
  <si>
    <t>서울 중구</t>
  </si>
  <si>
    <t>서울 중구 소월로 3 에티버스타워</t>
  </si>
  <si>
    <t>04528</t>
  </si>
  <si>
    <t>박정철</t>
  </si>
  <si>
    <t>경기도 성남시 분당구 황새울로258번길 6 SK텔레콤 분당사옥 7F</t>
  </si>
  <si>
    <t>근무자 SK텔레콤</t>
  </si>
  <si>
    <t>95447084097</t>
  </si>
  <si>
    <t>경기도  용인시 수지구 디지털벨리로 67(신한금융그룹 데이터센터)</t>
  </si>
  <si>
    <t>김영우</t>
  </si>
  <si>
    <t>95447124461</t>
  </si>
  <si>
    <t xml:space="preserve">용인시 수지구 </t>
  </si>
  <si>
    <t xml:space="preserve">서범석 </t>
  </si>
  <si>
    <t>95447125722</t>
  </si>
  <si>
    <t>디지털로 30길 28 마리오타워 1313호</t>
  </si>
  <si>
    <t>이지훈</t>
  </si>
  <si>
    <t>95447076806</t>
  </si>
  <si>
    <t>서울시 구로구 디지털로 272 한신IT타워 1017호</t>
  </si>
  <si>
    <t xml:space="preserve">정우승 </t>
  </si>
  <si>
    <t>95447076770</t>
  </si>
  <si>
    <t>95447076852</t>
  </si>
  <si>
    <t>95447076412</t>
  </si>
  <si>
    <t>서울특별시 금천구 가산디지털1로 189 (가산동) (주)LG 가산 디지털센터 6층</t>
  </si>
  <si>
    <t>강대훈</t>
  </si>
  <si>
    <t>95447086613</t>
  </si>
  <si>
    <t>서울특별시 강남구 강남대로 314 (역삼동, 서우빌딩)</t>
  </si>
  <si>
    <t>06253</t>
  </si>
  <si>
    <t>한문희</t>
  </si>
  <si>
    <t>95447086596</t>
  </si>
  <si>
    <t>서울 강서구</t>
  </si>
  <si>
    <t>서울시 강서구 마곡중앙6로 11, 보타닉파크타워3차 203호 다인엔시스</t>
  </si>
  <si>
    <t>07801</t>
  </si>
  <si>
    <t>홍강표</t>
  </si>
  <si>
    <t xml:space="preserve">95447121936 </t>
  </si>
  <si>
    <t>서울특별시 강남구 언주로 616 엘지유플러스 논현IDC 4F</t>
  </si>
  <si>
    <t>95447125684</t>
  </si>
  <si>
    <t>서울 월드컵북로 434 상암IT타워 10층</t>
  </si>
  <si>
    <t>전영우</t>
  </si>
  <si>
    <t>95447122837</t>
  </si>
  <si>
    <t>목동동로 323 KT IDC 2센터</t>
  </si>
  <si>
    <t>이민원</t>
  </si>
  <si>
    <t>95447130475</t>
  </si>
  <si>
    <t>가산디지털1로 168 우림라이온스밸리 C동 503호</t>
  </si>
  <si>
    <t>95447127611</t>
  </si>
  <si>
    <t xml:space="preserve">파주시 </t>
  </si>
  <si>
    <t>경기도 파주시 월롱면 엘지로 245 엘지디스플레이 (우:10845)</t>
  </si>
  <si>
    <t xml:space="preserve">95447041069 </t>
  </si>
  <si>
    <t xml:space="preserve">종로구 </t>
  </si>
  <si>
    <t>서울특별시 종로구 대학로 65 KT혜화지사</t>
  </si>
  <si>
    <t>03082</t>
  </si>
  <si>
    <t>95447125434</t>
  </si>
  <si>
    <t>서울시 중구 소월로 3 에티버스타워 18층</t>
  </si>
  <si>
    <t>김성진</t>
  </si>
  <si>
    <t>95447129207</t>
  </si>
  <si>
    <t>대전시</t>
  </si>
  <si>
    <t>95447129339</t>
  </si>
  <si>
    <t>95447128953</t>
  </si>
  <si>
    <t>95447121853</t>
  </si>
  <si>
    <t xml:space="preserve">95447126028 </t>
  </si>
  <si>
    <t>포항시 남구</t>
  </si>
  <si>
    <t>경북 포항시 남구 동해안로 6261 포항 제철소 SDC(스마트테이터센터)</t>
  </si>
  <si>
    <t>37859</t>
  </si>
  <si>
    <t xml:space="preserve">석상수 </t>
  </si>
  <si>
    <t>부산 재고로 배송</t>
  </si>
  <si>
    <t>95447079672</t>
  </si>
  <si>
    <t>서울시 강남구 역삼동 언주로 517</t>
  </si>
  <si>
    <t>이태현 기사님 -&gt; 퀵배송</t>
  </si>
  <si>
    <t>95447079667</t>
  </si>
  <si>
    <t xml:space="preserve">95447079970 </t>
  </si>
  <si>
    <t>양재대로11길 19 LG전자 서초 R&amp;D 캠퍼스</t>
  </si>
  <si>
    <t>박관식</t>
  </si>
  <si>
    <t>95447129616</t>
  </si>
  <si>
    <t>경기도 성남시 분당구 판교로 255번길 46 SK C&amp;C 판교캠퍼스A 1F</t>
  </si>
  <si>
    <t>장요한</t>
  </si>
  <si>
    <t>95447130410</t>
  </si>
  <si>
    <t>서울시 양천구 목동동로 233-5 KTIDC 1센터</t>
  </si>
  <si>
    <t>한찬수</t>
  </si>
  <si>
    <t>95447130241</t>
  </si>
  <si>
    <t xml:space="preserve">95447125757 </t>
  </si>
  <si>
    <t>경기도 파주시 하지석길 270-66</t>
  </si>
  <si>
    <t>95447134034</t>
  </si>
  <si>
    <t>95447136836</t>
  </si>
  <si>
    <t>95447128732</t>
  </si>
  <si>
    <t>서울시 마포구 월드컵북로 424 LG CNS 상암IT 센터</t>
  </si>
  <si>
    <t>박계진</t>
  </si>
  <si>
    <t>95447129622</t>
  </si>
  <si>
    <t>민성원</t>
  </si>
  <si>
    <t xml:space="preserve">95447040769 </t>
  </si>
  <si>
    <t xml:space="preserve">안성시 공도읍 </t>
  </si>
  <si>
    <t>95447141326</t>
  </si>
  <si>
    <t>경기도 안양시 동안구 시민대로 327번길 29</t>
  </si>
  <si>
    <t xml:space="preserve">95446954779 </t>
  </si>
  <si>
    <t>서산시 대산읍</t>
  </si>
  <si>
    <t>충남 서산시 대산읍 독곶1로 54 본관동 4F LG CNS</t>
  </si>
  <si>
    <t>31901</t>
  </si>
  <si>
    <t xml:space="preserve">정낙영 </t>
  </si>
  <si>
    <t xml:space="preserve">95447000307 </t>
  </si>
  <si>
    <t>당진시</t>
  </si>
  <si>
    <t>석문면 대호만로 2424 당진화력발전소 서문</t>
  </si>
  <si>
    <t>31700</t>
  </si>
  <si>
    <t>95447126260</t>
  </si>
  <si>
    <t>경기도 의왕시 철도박물관로 37 현대의왕연구소</t>
  </si>
  <si>
    <t>95447125825</t>
  </si>
  <si>
    <t>95447158945</t>
  </si>
  <si>
    <t>성남시 수정구</t>
  </si>
  <si>
    <t>경기 성남시 수정구 대왕판교로 815 판교기업지원허브</t>
  </si>
  <si>
    <t>13449</t>
  </si>
  <si>
    <t>박형구</t>
  </si>
  <si>
    <t>95447158856</t>
  </si>
  <si>
    <t>경기도 성남시 분당구 장미로 36 호스트웨이</t>
  </si>
  <si>
    <t>95447125627</t>
  </si>
  <si>
    <t>경기도 이천시 부발읍 경충대로 2091 SK 하이닉스 정문 우 17336</t>
  </si>
  <si>
    <t>17336</t>
  </si>
  <si>
    <t xml:space="preserve">김용운 </t>
  </si>
  <si>
    <t>95447159519</t>
  </si>
  <si>
    <t>서울시 강남 언주로616 10층</t>
  </si>
  <si>
    <t>정초향</t>
  </si>
  <si>
    <t xml:space="preserve">95447126551 </t>
  </si>
  <si>
    <t>경기도 화성시 삼성전자로 1 삼성전자 화성사업장 DSR A Tower 지하3F</t>
  </si>
  <si>
    <t xml:space="preserve">오승철 </t>
  </si>
  <si>
    <t>95447080384</t>
  </si>
  <si>
    <t>경기도 고양시 일산동구 중앙로 1333</t>
  </si>
  <si>
    <t>10366</t>
  </si>
  <si>
    <t>이형우</t>
  </si>
  <si>
    <t xml:space="preserve">95447128731 </t>
  </si>
  <si>
    <t>서울시 금천구 가산디지털1로 189 LG가산 디지털센터(CNS)</t>
  </si>
  <si>
    <t>95446835424</t>
  </si>
  <si>
    <t>전주시 덕진구</t>
  </si>
  <si>
    <t>전라북도 전주시 덕진구 기지로 180 국민연금공단 ICT센터</t>
  </si>
  <si>
    <t>54870</t>
  </si>
  <si>
    <t xml:space="preserve">김현찬 </t>
  </si>
  <si>
    <t>스크리닝/광주에서 배송 진행</t>
  </si>
  <si>
    <t>95446833238</t>
  </si>
  <si>
    <t>95447160451</t>
  </si>
  <si>
    <t xml:space="preserve">화성시 </t>
  </si>
  <si>
    <t>경기도 화성시 삼성전자로 1-2 삼성전자 H1 게이트 복지동 건물</t>
  </si>
  <si>
    <t>95447124713</t>
  </si>
  <si>
    <t>서울특별시 강남구 테헤란로108길 42 MDM타워 6층</t>
  </si>
  <si>
    <t>06176</t>
  </si>
  <si>
    <t>한나래</t>
  </si>
  <si>
    <t>95447162997</t>
  </si>
  <si>
    <t>선릉로 537 미네르바빌딩 4층 이루인포</t>
  </si>
  <si>
    <t>06149</t>
  </si>
  <si>
    <t>유정빈</t>
  </si>
  <si>
    <t xml:space="preserve">95447125207 </t>
  </si>
  <si>
    <t>전북 완주군</t>
  </si>
  <si>
    <t>전북 완주군 이서면 지사제2로 42 한국국토정보공사 공간정보연구원</t>
  </si>
  <si>
    <t>55365</t>
  </si>
  <si>
    <t>95447124613</t>
  </si>
  <si>
    <t>경기도 이천시 부발읍 아미리 762-3 A동 로즈빌라 102호</t>
  </si>
  <si>
    <t>95447124621</t>
  </si>
  <si>
    <t>95447124631</t>
  </si>
  <si>
    <t>95447124644</t>
  </si>
  <si>
    <t>95447158976</t>
  </si>
  <si>
    <t>마리오타워 1313호</t>
  </si>
  <si>
    <t>95447158947</t>
  </si>
  <si>
    <t>95447160053</t>
  </si>
  <si>
    <t>95447165529</t>
  </si>
  <si>
    <t>서울시 금천구 가산동 459-9 LG 가산데이터센터 우 08503</t>
  </si>
  <si>
    <t>95447168624</t>
  </si>
  <si>
    <t>서울시 마포구 상암동 1591 LG CNS 상암 IT 센터</t>
  </si>
  <si>
    <t>95447175017</t>
  </si>
  <si>
    <t>서울시 강남구 언주로 616 LG유플러스 KIDC논현센터</t>
  </si>
  <si>
    <t xml:space="preserve">박재훈 </t>
  </si>
  <si>
    <t>95447166880</t>
  </si>
  <si>
    <t>경기 성남시 수정구 대왕판교로 815</t>
  </si>
  <si>
    <t>95447171015</t>
  </si>
  <si>
    <t>서울시 금천구 벗꽃로254 월드메르디앙1차 1008호</t>
  </si>
  <si>
    <t xml:space="preserve">95447042040 </t>
  </si>
  <si>
    <t>전북 전주시 덕진구 기지로 180 국민연금공단</t>
  </si>
  <si>
    <t>95447160007-1</t>
  </si>
  <si>
    <t>거제시</t>
  </si>
  <si>
    <t>경남 거제시 수양로 486</t>
  </si>
  <si>
    <t>53236</t>
  </si>
  <si>
    <t>박정진</t>
  </si>
  <si>
    <t>95447168106</t>
  </si>
  <si>
    <t>서울 구로구 디지털로30길 28 마리오타워 1313호</t>
  </si>
  <si>
    <t>95447169106</t>
  </si>
  <si>
    <t>95447171648</t>
  </si>
  <si>
    <t xml:space="preserve">박준현 </t>
  </si>
  <si>
    <t>95447174199</t>
  </si>
  <si>
    <t>95447167590</t>
  </si>
  <si>
    <t>경기 수원시 영통구 대학로 60 리치프라자 3차 3층</t>
  </si>
  <si>
    <t>16226</t>
  </si>
  <si>
    <t>95447163694</t>
  </si>
  <si>
    <t xml:space="preserve">95447036052 </t>
  </si>
  <si>
    <t>경기 평택시 진위면 엘지로 222</t>
  </si>
  <si>
    <t>17709</t>
  </si>
  <si>
    <t>95447126852</t>
  </si>
  <si>
    <t>경기도 파주시 월롱면 엘지로 245 LG Display A게이트</t>
  </si>
  <si>
    <t>95447178449</t>
  </si>
  <si>
    <t>서울 금천구 가산로9길 80 (가산메트로지식산업센터)</t>
  </si>
  <si>
    <t>김군학</t>
  </si>
  <si>
    <t>95447198560</t>
  </si>
  <si>
    <t xml:space="preserve">95447163845 </t>
  </si>
  <si>
    <t>인천광역시 연수구</t>
  </si>
  <si>
    <t>인천광역시 연수구 송도미래로 26 극지연구소 R2동 225호</t>
  </si>
  <si>
    <t>21990</t>
  </si>
  <si>
    <t>95447199331</t>
  </si>
  <si>
    <t>서울시 강남구 학동로 155 5층 원영빌딩</t>
  </si>
  <si>
    <t>강재석</t>
  </si>
  <si>
    <t>95447199351</t>
  </si>
  <si>
    <t>경기도 화성시 삼성전자로 1-1 DSR C타워 18448</t>
  </si>
  <si>
    <t>95447200101</t>
  </si>
  <si>
    <t>백범로 681 스마트테크노타워 513호</t>
  </si>
  <si>
    <t>22829</t>
  </si>
  <si>
    <t>정진석</t>
  </si>
  <si>
    <t>95447200329</t>
  </si>
  <si>
    <t>시흥시</t>
  </si>
  <si>
    <t>경기도 시흥시 소망공원로 335 대덕전자 B1센터</t>
  </si>
  <si>
    <t>15106</t>
  </si>
  <si>
    <t xml:space="preserve">변성철 </t>
  </si>
  <si>
    <t>95447197373</t>
  </si>
  <si>
    <t>천안시</t>
  </si>
  <si>
    <t>충남 천안시 서북구 3공단2로 71</t>
  </si>
  <si>
    <t>31093</t>
  </si>
  <si>
    <t>김희운</t>
  </si>
  <si>
    <t>95447198605</t>
  </si>
  <si>
    <t>정자일로 248 1004호</t>
  </si>
  <si>
    <t>13554</t>
  </si>
  <si>
    <t>진봉주</t>
  </si>
  <si>
    <t xml:space="preserve">95447197586 </t>
  </si>
  <si>
    <t>인천광역시 계양구</t>
  </si>
  <si>
    <t>인천광역시 계양구 아나지로213번길 23</t>
  </si>
  <si>
    <t>95447199485</t>
  </si>
  <si>
    <t>안성시</t>
  </si>
  <si>
    <t>경기도 안성시 모산로 8</t>
  </si>
  <si>
    <t>17567</t>
  </si>
  <si>
    <t>배송기사 번호 010-2388-5630</t>
  </si>
  <si>
    <t>95447199479</t>
  </si>
  <si>
    <t>95447203082</t>
  </si>
  <si>
    <t>서울시 강남구 언주로 616 LG유플러스</t>
  </si>
  <si>
    <t xml:space="preserve">95447203076 </t>
  </si>
  <si>
    <t>95447198304</t>
  </si>
  <si>
    <t>서울 종로구 대학로 65 (KT혜화지사)</t>
  </si>
  <si>
    <t>22885</t>
  </si>
  <si>
    <t>김동남</t>
  </si>
  <si>
    <t>95447203356</t>
  </si>
  <si>
    <t>경기도 화성시 삼성전자로 1-2 삼성전자 H1 게이트 복지동 건물 (우:18448)</t>
  </si>
  <si>
    <t>95447203508</t>
  </si>
  <si>
    <t>95447201843</t>
  </si>
  <si>
    <t>경기도 화성시 삼성전자로 1-1 DSR C타워 로비</t>
  </si>
  <si>
    <t>95447207332</t>
  </si>
  <si>
    <t xml:space="preserve">95447202358 </t>
  </si>
  <si>
    <t>서울특별시 강남구 도산대로 1길 46 정원빌딩</t>
  </si>
  <si>
    <t>06027</t>
  </si>
  <si>
    <t>95447129822</t>
  </si>
  <si>
    <t>학동로37길 8 (논현동) 자이언트스텝</t>
  </si>
  <si>
    <t>95447200718</t>
  </si>
  <si>
    <t>중구 소월로 3 에티버스빌딩 18층 이테크시스템</t>
  </si>
  <si>
    <t xml:space="preserve">임승현 </t>
  </si>
  <si>
    <t>95447200840</t>
  </si>
  <si>
    <t>95447201244</t>
  </si>
  <si>
    <t>대전 유성구 학하중앙로 167번길 27</t>
  </si>
  <si>
    <t>34211</t>
  </si>
  <si>
    <t xml:space="preserve">김시진 </t>
  </si>
  <si>
    <t>95447232281</t>
  </si>
  <si>
    <t>서울특별시 마포구 월드컵북로 416</t>
  </si>
  <si>
    <t>김태우</t>
  </si>
  <si>
    <t>95447127599</t>
  </si>
  <si>
    <t>서울특별시 강서구 개화동로8길 38, 메트로9호선 차량기지 종합관제동 3층 통신실</t>
  </si>
  <si>
    <t>07505</t>
  </si>
  <si>
    <t>95447203101</t>
  </si>
  <si>
    <t>KT 플라자 서초점 ( 서울 서초구 효령로 176 )</t>
  </si>
  <si>
    <t>06707</t>
  </si>
  <si>
    <t>95447205738</t>
  </si>
  <si>
    <t>경기도 고양시 일산동구 중앙로 1333 (sk브로드밴드 일산센터)</t>
  </si>
  <si>
    <t>95447233528</t>
  </si>
  <si>
    <t>경기도 화성시 삼성전자로 1-2</t>
  </si>
  <si>
    <t>95447234184</t>
  </si>
  <si>
    <t>95447233932</t>
  </si>
  <si>
    <t>경기도김포시장기동 2016-1 KB국민은행통합IT센터</t>
  </si>
  <si>
    <t>95447234613</t>
  </si>
  <si>
    <t xml:space="preserve">이재명 </t>
  </si>
  <si>
    <t>95447235784</t>
  </si>
  <si>
    <t>서울특별시 영등포구 영중로 15 타임스퀘어 오피스 B동 10층</t>
  </si>
  <si>
    <t>07305</t>
  </si>
  <si>
    <t>조영욱</t>
  </si>
  <si>
    <t>95447238132</t>
  </si>
  <si>
    <t>95447204822</t>
  </si>
  <si>
    <t>인천광역시 부평구 부평대로 60</t>
  </si>
  <si>
    <t>김해성</t>
  </si>
  <si>
    <t>95447237051</t>
  </si>
  <si>
    <t>경기 성남시 분당구 성남대로2번길 12 SK브로드밴드 분당센터</t>
  </si>
  <si>
    <t>95447240235</t>
  </si>
  <si>
    <t>95447233049</t>
  </si>
  <si>
    <t>95447234289</t>
  </si>
  <si>
    <t>LG전자 서초R&amp;D캠퍼스 / 서울 서초구 양재대로11길 19</t>
  </si>
  <si>
    <t xml:space="preserve">박관식 </t>
  </si>
  <si>
    <t>95447238765</t>
  </si>
  <si>
    <t>주낙권</t>
  </si>
  <si>
    <t xml:space="preserve">95447240866 </t>
  </si>
  <si>
    <t>서울시 금천구 가산로9길 80 SK브로드밴드IDC 가산센터 5F</t>
  </si>
  <si>
    <t>95447246750</t>
  </si>
  <si>
    <t>서울 특별시 구로구 디지털로 30길 28 마리오타워 1409호</t>
  </si>
  <si>
    <t>95447247051</t>
  </si>
  <si>
    <t>95447246869</t>
  </si>
  <si>
    <t>서울특별시 금천구 벚꽃로 254 월드메르디앙1차 1008호</t>
  </si>
  <si>
    <t>95447247254</t>
  </si>
  <si>
    <t>서울특별시 강서구 양천로 583 우림블루나인 비즈니스센터 B동 2302</t>
  </si>
  <si>
    <t>07547</t>
  </si>
  <si>
    <t>95447255423</t>
  </si>
  <si>
    <t xml:space="preserve">95447237084 </t>
  </si>
  <si>
    <t>경기 성남시 분당구 판교로 310 SK케미칼본사</t>
  </si>
  <si>
    <t>13494</t>
  </si>
  <si>
    <t>95447199280</t>
  </si>
  <si>
    <t>95447265432</t>
  </si>
  <si>
    <t>서울시 마포구 매봉산로 75 DDMC 13층</t>
  </si>
  <si>
    <t>95447265135</t>
  </si>
  <si>
    <t>봉은사로 457</t>
  </si>
  <si>
    <t>06096</t>
  </si>
  <si>
    <t>이성훈</t>
  </si>
  <si>
    <t>95447265569</t>
  </si>
  <si>
    <t>경기도 용인시 수지구 죽전동 23-2</t>
  </si>
  <si>
    <t>95447266017</t>
  </si>
  <si>
    <t>95447241718</t>
  </si>
  <si>
    <t>95447238763</t>
  </si>
  <si>
    <t xml:space="preserve">대전 유성구 대덕대로 481 국립중앙과학관 </t>
  </si>
  <si>
    <t>34232</t>
  </si>
  <si>
    <t xml:space="preserve">최길배 </t>
  </si>
  <si>
    <t>95447266870</t>
  </si>
  <si>
    <t xml:space="preserve">동작구 </t>
  </si>
  <si>
    <t>서울 동작구 여의대방로 74 신대방빌딩(skb동작)</t>
  </si>
  <si>
    <t>07063</t>
  </si>
  <si>
    <t>95447268109</t>
  </si>
  <si>
    <t>디지털로30길 28 마리오타워 1409호</t>
  </si>
  <si>
    <t>95447206892</t>
  </si>
  <si>
    <t>서울시 마포구 상암동 1591 LGCNS 상암</t>
  </si>
  <si>
    <t>95447267851</t>
  </si>
  <si>
    <t xml:space="preserve">95447163224 </t>
  </si>
  <si>
    <t>우정읍 화곡로 96 한국에프엠</t>
  </si>
  <si>
    <t>18573</t>
  </si>
  <si>
    <t xml:space="preserve">95447269032 </t>
  </si>
  <si>
    <t>4HR(12X5)</t>
  </si>
  <si>
    <t>벚꽃로 254 (가산동, 월드메르디앙1차) 벤처센터 1차 1008호</t>
  </si>
  <si>
    <t>12X5인데 고객사에서 내일 배송 요청</t>
  </si>
  <si>
    <t>95447291257</t>
  </si>
  <si>
    <t>청주시 흥덕구</t>
  </si>
  <si>
    <t>청주시 흥덕구 옥산면 과학산업3로 29 LG에너지솔루션 오창에너지플랜트 본관동 3층</t>
  </si>
  <si>
    <t>28122</t>
  </si>
  <si>
    <t>95447291801</t>
  </si>
  <si>
    <t>서울시 영등포구 의사당대로 13 KB국민은행여의도전산센터</t>
  </si>
  <si>
    <t>95447291793</t>
  </si>
  <si>
    <t>.서울시 영등포구 의사당대로 13 KB국민은행여의도전산센터</t>
  </si>
  <si>
    <t>95447293811</t>
  </si>
  <si>
    <t>서울시 양천구 목동 924-4</t>
  </si>
  <si>
    <t>95447294221</t>
  </si>
  <si>
    <t>안종욱</t>
  </si>
  <si>
    <t>95447294248</t>
  </si>
  <si>
    <t>95447267023</t>
  </si>
  <si>
    <t>성남시 분당구 장미로 36</t>
  </si>
  <si>
    <t>95447293921</t>
  </si>
  <si>
    <t>충남 예산군</t>
  </si>
  <si>
    <t>충남 예산군 삽교읍 두루머리길 8</t>
  </si>
  <si>
    <t>32413</t>
  </si>
  <si>
    <t>정낙연</t>
  </si>
  <si>
    <t>95447268291</t>
  </si>
  <si>
    <t>95447235123</t>
  </si>
  <si>
    <t>서울 강남구 학동로37길 8</t>
  </si>
  <si>
    <t>95447274332</t>
  </si>
  <si>
    <t>대선시 서구</t>
  </si>
  <si>
    <t>대전광역시 서구 문정로 41 sk텔레콤 사옥</t>
  </si>
  <si>
    <t>버스 탁송 후 대전 배송 예정</t>
  </si>
  <si>
    <t>95447303742</t>
  </si>
  <si>
    <t>서울시 강서구 공항대로 607</t>
  </si>
  <si>
    <t>07558</t>
  </si>
  <si>
    <t>95447125400</t>
  </si>
  <si>
    <t>성북구</t>
  </si>
  <si>
    <t>서울시 성북구 화랑로14길 5, 한국과학기술연구원 L1121 (L1연구동 1층 서버팜)</t>
  </si>
  <si>
    <t>02792</t>
  </si>
  <si>
    <t>95447300472</t>
  </si>
  <si>
    <t>인천시 계양구</t>
  </si>
  <si>
    <t>인천시 계양구 효성동 236-1</t>
  </si>
  <si>
    <t>95447305805</t>
  </si>
  <si>
    <t>경기 김포시</t>
  </si>
  <si>
    <t>경기도 김포시 장기동 2016-1 KB국민은행통합IT센터</t>
  </si>
  <si>
    <t>95447305806</t>
  </si>
  <si>
    <t>95447267105</t>
  </si>
  <si>
    <t>경기도 파주시 월롱면 엘지로 245 엘지디스플레이</t>
  </si>
  <si>
    <t>95447305309</t>
  </si>
  <si>
    <t>경기도 김포시 태장로 779 신세계아이앤씨 데이터센터</t>
  </si>
  <si>
    <t xml:space="preserve">95447204051 </t>
  </si>
  <si>
    <t xml:space="preserve"> 영등포구</t>
  </si>
  <si>
    <t>서울시 영등포구 국제금융로 10 Two IFC 29F, 티유브이슈드코리아</t>
  </si>
  <si>
    <t>07326</t>
  </si>
  <si>
    <t>95447307331</t>
  </si>
  <si>
    <t>경기도 군포시</t>
  </si>
  <si>
    <t>경기도 군포시 고산로 102 (현대케피코)</t>
  </si>
  <si>
    <t>15849</t>
  </si>
  <si>
    <t>이경동</t>
  </si>
  <si>
    <t>95447307452</t>
  </si>
  <si>
    <t>서울특별시 영등포구 여의나루로 4길 23 한국예탁결제원서울사옥 3층 우 07330</t>
  </si>
  <si>
    <t>김정협</t>
  </si>
  <si>
    <t>95447307885</t>
  </si>
  <si>
    <t>서울시 금천구 가산디지털1로 189 LG가산디지털센터 6F</t>
  </si>
  <si>
    <t>95447203946</t>
  </si>
  <si>
    <t>고양시 일산동구 중앙로 1333</t>
  </si>
  <si>
    <t>95447233638</t>
  </si>
  <si>
    <t>수원시 팔달구</t>
  </si>
  <si>
    <t>경기도 수원시 팔달구 월드컵로 336 SK브로드밴드(주)</t>
  </si>
  <si>
    <t>16230</t>
  </si>
  <si>
    <t>고춘곤</t>
  </si>
  <si>
    <t>95447298450</t>
  </si>
  <si>
    <t>천안시 서북구</t>
  </si>
  <si>
    <t>천안시 서북구 3공단 2로 71</t>
  </si>
  <si>
    <t>95447307552</t>
  </si>
  <si>
    <t>서울 강남구 언주로 616 LG유플러스 KIDC논현센터</t>
  </si>
  <si>
    <t>95447308438</t>
  </si>
  <si>
    <t>디지털로30길 28 마리오타워 1313호</t>
  </si>
  <si>
    <t>95447249451</t>
  </si>
  <si>
    <t>광주 광산구 진곡산단중앙로 75</t>
  </si>
  <si>
    <t>버스 탁송 후 송현주님 배송 예정, 엔지니어 확인 및 전달요망</t>
  </si>
  <si>
    <t>95447307970</t>
  </si>
  <si>
    <t>최병훈</t>
  </si>
  <si>
    <t>서울특별시 송파구 신천동 11-6</t>
  </si>
  <si>
    <t>05510</t>
  </si>
  <si>
    <t xml:space="preserve">95447231989 </t>
  </si>
  <si>
    <t>경기도 김포시 장기동 2083-2 신세계아이앤씨데이터센터</t>
  </si>
  <si>
    <t>95447206323</t>
  </si>
  <si>
    <t xml:space="preserve"> 이천시 부발읍</t>
  </si>
  <si>
    <t>95447206670</t>
  </si>
  <si>
    <t>95447206791</t>
  </si>
  <si>
    <t>95447206938</t>
  </si>
  <si>
    <t>95447207649</t>
  </si>
  <si>
    <t>경상남도 거제시</t>
  </si>
  <si>
    <t>경상남도 거제시 거제대로 3370</t>
  </si>
  <si>
    <t>53302</t>
  </si>
  <si>
    <t>미정</t>
  </si>
  <si>
    <t>95447308496</t>
  </si>
  <si>
    <t>경기도 이천시 부발읍 아미리 산136-1 SK하이닉스 정문</t>
  </si>
  <si>
    <t>김용운</t>
  </si>
  <si>
    <t>95447309677</t>
  </si>
  <si>
    <t xml:space="preserve">서울 구로구 구로동로 148 고려대학교 구로병원 지하1층 방사선 종양학과 </t>
  </si>
  <si>
    <t>08308</t>
  </si>
  <si>
    <t>95447269114</t>
  </si>
  <si>
    <t>인천 계양구 아나지로213번길 23 (LG CNS IDC)</t>
  </si>
  <si>
    <t>95447269666</t>
  </si>
  <si>
    <t>고객방문수령</t>
  </si>
  <si>
    <t>95447323787</t>
  </si>
  <si>
    <t>서울특별시 영등포구 당산로 41길 11</t>
  </si>
  <si>
    <t>정영철</t>
  </si>
  <si>
    <t>95447307193</t>
  </si>
  <si>
    <t>경기도 수원시</t>
  </si>
  <si>
    <t>경기도 수원시 영통구 신원로 250번길 13 현대테라타워 A동 A1516호</t>
  </si>
  <si>
    <t>95447309534</t>
  </si>
  <si>
    <t>파주시 하지석길 270-63</t>
  </si>
  <si>
    <t>95447313459</t>
  </si>
  <si>
    <t>서울특별시 강남구 언주로 616 LG유플러스 논현 IDC</t>
  </si>
  <si>
    <t>95447317347</t>
  </si>
  <si>
    <t>서울시 구로구 디지털로30길 28 마리오타워 1313호</t>
  </si>
  <si>
    <t>95447317673</t>
  </si>
  <si>
    <t>95447309736</t>
  </si>
  <si>
    <t>95447315924</t>
  </si>
  <si>
    <t>화성시 삼성전자로1-1 DSR-C</t>
  </si>
  <si>
    <t>18200</t>
  </si>
  <si>
    <t>김영찬</t>
  </si>
  <si>
    <t>95447313818</t>
  </si>
  <si>
    <t>목동동로 233-5 KTIDC 1센터</t>
  </si>
  <si>
    <t>95447328943</t>
  </si>
  <si>
    <t>95447312666</t>
  </si>
  <si>
    <t>95447320725</t>
  </si>
  <si>
    <t>서울특별시 영등포구 의사당대로 13 (여의도동, 국민은행여의도전산센터)</t>
  </si>
  <si>
    <t>95447320728</t>
  </si>
  <si>
    <t>95447329883</t>
  </si>
  <si>
    <t>고양시 일산서구</t>
  </si>
  <si>
    <t>경기 고양시 일산서구 중앙로 1601 고양종합운동장 고양도시관리공사</t>
  </si>
  <si>
    <t>10223</t>
  </si>
  <si>
    <t>정경선</t>
  </si>
  <si>
    <t>95447291073</t>
  </si>
  <si>
    <t>95447310735</t>
  </si>
  <si>
    <t>서울 송파구</t>
  </si>
  <si>
    <t>서울특별시 송파구 정의로3길 6 대검찰청 국가형사사법기록관</t>
  </si>
  <si>
    <t>05835</t>
  </si>
  <si>
    <t>95447332477</t>
  </si>
  <si>
    <t>박수진</t>
  </si>
  <si>
    <t>95447203515</t>
  </si>
  <si>
    <t>06504</t>
  </si>
  <si>
    <t>한상대 엔지니어 자택으로 배송</t>
  </si>
  <si>
    <t>95447236296</t>
  </si>
  <si>
    <t>서울특별시 양천구 목동동로 323 KT 목동 2센터</t>
  </si>
  <si>
    <t>95447236385</t>
  </si>
  <si>
    <t>95447307907</t>
  </si>
  <si>
    <t>성남시 분당구 성남대로 925번길 36 분당KTIDC 3층</t>
  </si>
  <si>
    <t>95447201122</t>
  </si>
  <si>
    <t>서울특별시 양천구 목동 924-4 KT 목동 1센터 (07994)</t>
  </si>
  <si>
    <t>95447313286</t>
  </si>
  <si>
    <t>경기도 안성시 공도읍 정봉길 194 농협안성전산센터(농협정보기술 연구원)</t>
  </si>
  <si>
    <t>95447334054</t>
  </si>
  <si>
    <t>오송읍</t>
  </si>
  <si>
    <t>오송읍 오송생명2로 187 질병관리청 3동</t>
  </si>
  <si>
    <t>28159</t>
  </si>
  <si>
    <t>노진선</t>
  </si>
  <si>
    <t>95447334299</t>
  </si>
  <si>
    <t>경기 용인시 수지구 신수로 799 IBK기업은행 수지IT센터</t>
  </si>
  <si>
    <t>16826</t>
  </si>
  <si>
    <t>정무준</t>
  </si>
  <si>
    <t>95447336861</t>
  </si>
  <si>
    <t>동작구</t>
  </si>
  <si>
    <t>서울시 동작구 보라매로 5길 35 (신대방2동 395-65번지) 파크스퀘어 4층</t>
  </si>
  <si>
    <t>07071</t>
  </si>
  <si>
    <t>서민철</t>
  </si>
  <si>
    <t>95447335288</t>
  </si>
  <si>
    <t>충남 천안시</t>
  </si>
  <si>
    <t>95447336937</t>
  </si>
  <si>
    <t>광주광역시 광산구</t>
  </si>
  <si>
    <t>광주광역시 광산구 오선동 555 현대오토에버 광주 IDC</t>
  </si>
  <si>
    <t xml:space="preserve">95447328902 </t>
  </si>
  <si>
    <t xml:space="preserve">마포구 </t>
  </si>
  <si>
    <t>서울특별시 마포구 월드컵북로60길 24 (삼성SDS상암IT센터)</t>
  </si>
  <si>
    <t>95447356346</t>
  </si>
  <si>
    <t>경기도 부천시 범안로 231-7 이노타워 812호</t>
  </si>
  <si>
    <t>14789</t>
  </si>
  <si>
    <t>황인태</t>
  </si>
  <si>
    <t>95447356076</t>
  </si>
  <si>
    <t>고양시 일산구</t>
  </si>
  <si>
    <t>사리현로 101-11</t>
  </si>
  <si>
    <t>10315</t>
  </si>
  <si>
    <t>이준범</t>
  </si>
  <si>
    <t>95447335944</t>
  </si>
  <si>
    <t>경북 구미시 수출대로 375 매그나칩반도체 구미사업장</t>
  </si>
  <si>
    <t>39387</t>
  </si>
  <si>
    <t>이윤동</t>
  </si>
  <si>
    <t>95447340810</t>
  </si>
  <si>
    <t>95447356110</t>
  </si>
  <si>
    <t xml:space="preserve">95447337257 </t>
  </si>
  <si>
    <t>95447338222</t>
  </si>
  <si>
    <t>수지구 디지털벨리로 67</t>
  </si>
  <si>
    <t>95447359332</t>
  </si>
  <si>
    <t xml:space="preserve"> 마포구 </t>
  </si>
  <si>
    <t>서울 마포구 독막로 311 재화스퀘어 1층</t>
  </si>
  <si>
    <t>04156</t>
  </si>
  <si>
    <t>김민성</t>
  </si>
  <si>
    <t>95447359876</t>
  </si>
  <si>
    <t>서울 송파구 충민로 52 가든파이브웍스 A동 1002호</t>
  </si>
  <si>
    <t>05839</t>
  </si>
  <si>
    <t>이수용</t>
  </si>
  <si>
    <t>맞교환</t>
  </si>
  <si>
    <t>95447361609</t>
  </si>
  <si>
    <t>95447361657</t>
  </si>
  <si>
    <t xml:space="preserve">95447359149 </t>
  </si>
  <si>
    <t>광주시 광산구</t>
  </si>
  <si>
    <t>오선동 555</t>
  </si>
  <si>
    <t>95447356915</t>
  </si>
  <si>
    <t>부산 동구</t>
  </si>
  <si>
    <t>부산 동구 충장대로 206 부산항국제여객터미널</t>
  </si>
  <si>
    <t>48751</t>
  </si>
  <si>
    <t>95447362133</t>
  </si>
  <si>
    <t>95447367417</t>
  </si>
  <si>
    <t xml:space="preserve">95447359894 </t>
  </si>
  <si>
    <t>서울특별시 강남구 테헤란로 137 (역삼동, 코레이트타워)</t>
  </si>
  <si>
    <t>06132</t>
  </si>
  <si>
    <t xml:space="preserve">95447359852 </t>
  </si>
  <si>
    <t>95447367994</t>
  </si>
  <si>
    <t>경기도 파주시 월롱면 엘지로 245 LG DISPLAY</t>
  </si>
  <si>
    <t>95447381639</t>
  </si>
  <si>
    <t>경기도 파주시 조리읍 팔학골길 148-43 (봉일천리) 현대 파주 IDC 센터</t>
  </si>
  <si>
    <t>장현길</t>
  </si>
  <si>
    <t>95447356592</t>
  </si>
  <si>
    <t xml:space="preserve">95447361884 </t>
  </si>
  <si>
    <t>서울시 서초구 양재대로 11길 19</t>
  </si>
  <si>
    <t>95447376838</t>
  </si>
  <si>
    <t>경기도 성남시</t>
  </si>
  <si>
    <t xml:space="preserve">경기도 성남시 분당구 황새울로258번길 6 </t>
  </si>
  <si>
    <t>95447382365</t>
  </si>
  <si>
    <t>성수이로7길 7 303호(성수동2가, 서울숲한라시그마밸리2차)</t>
  </si>
  <si>
    <t>04781</t>
  </si>
  <si>
    <t>주시우</t>
  </si>
  <si>
    <t>95447383767</t>
  </si>
  <si>
    <t>경기도 김포시 감암로11 김포우리병원 지하 2층 전산실</t>
  </si>
  <si>
    <t>10099</t>
  </si>
  <si>
    <t>김병탁</t>
  </si>
  <si>
    <t xml:space="preserve">95447359967 </t>
  </si>
  <si>
    <t>서울 영등포구 의사당대로 13 KB 국민은행 여의도전산센터</t>
  </si>
  <si>
    <t>95447384506</t>
  </si>
  <si>
    <t>95447360355</t>
  </si>
  <si>
    <t>95447361702</t>
  </si>
  <si>
    <t>95447386216</t>
  </si>
  <si>
    <t>인천 서구 에코로 181 하나금융그룹 통합데이터센터 하나카드</t>
  </si>
  <si>
    <t>진민호</t>
  </si>
  <si>
    <t>95447388644</t>
  </si>
  <si>
    <t>경기도 성남시 분당구 대왕판교로660 유스페이스 1A 동 8층 실리콘마이터스</t>
  </si>
  <si>
    <t>문예석</t>
  </si>
  <si>
    <t>Part만 먼저 배송</t>
  </si>
  <si>
    <t>DP1</t>
  </si>
  <si>
    <t>95447386091</t>
  </si>
  <si>
    <t>경기도 안성시</t>
  </si>
  <si>
    <t xml:space="preserve">95447381670 </t>
  </si>
  <si>
    <t>대전 유성구 대학로 245 한국과학기술정보연구원 대전본원</t>
  </si>
  <si>
    <t>95447382172</t>
  </si>
  <si>
    <t>세종특별자치시 아름서길 21 축산물품질평가원</t>
  </si>
  <si>
    <t>95447383935</t>
  </si>
  <si>
    <t>경기도 이천시 부발읍 아미리 산 136-1번지 SK하이닉스 정문</t>
  </si>
  <si>
    <t>조성원</t>
  </si>
  <si>
    <t>95447384813</t>
  </si>
  <si>
    <t>95447385295</t>
  </si>
  <si>
    <t>서울시 금천구 가산디지털1로 219 벽산디지털밸리6차 1112호</t>
  </si>
  <si>
    <t>08501</t>
  </si>
  <si>
    <t>김현진</t>
  </si>
  <si>
    <t>95447411722</t>
  </si>
  <si>
    <t>95447411682</t>
  </si>
  <si>
    <t>경기도 이천시 부발읍 아미리 762-3 로즈빌라A동 102호</t>
  </si>
  <si>
    <t>정명훈</t>
  </si>
  <si>
    <t>95447412704</t>
  </si>
  <si>
    <t>서울 영등포구 의사당대로 13 KB국민은행 여의도전산센터</t>
  </si>
  <si>
    <t>95447413473</t>
  </si>
  <si>
    <t>서울특별시 금천구 가산디지털1로 168 (가산동, 우림라이온스밸리) C동 503호</t>
  </si>
  <si>
    <t>김현</t>
  </si>
  <si>
    <t xml:space="preserve">95447411878 </t>
  </si>
  <si>
    <t>경기도 파주시 조리읍 팔학골길 148-43 현대오토에버IDC</t>
  </si>
  <si>
    <t>95447414421</t>
  </si>
  <si>
    <t>서울특별시 강남구 언주로 616 (논현동) 엘지유플러스 논현IDC</t>
  </si>
  <si>
    <t>95447382952</t>
  </si>
  <si>
    <t>강원도 춘천시 동면 순환대로 1231 데이터센터 각</t>
  </si>
  <si>
    <t>24213</t>
  </si>
  <si>
    <t>신경남</t>
  </si>
  <si>
    <t>pow 합포장</t>
  </si>
  <si>
    <t>95447383195</t>
  </si>
  <si>
    <t>당산로41길 11 (당산동4가) 당산SKV1center E동 701호</t>
  </si>
  <si>
    <t>07217</t>
  </si>
  <si>
    <t>정철영</t>
  </si>
  <si>
    <t xml:space="preserve">95447411842 </t>
  </si>
  <si>
    <t>인천 서구 에코로 181 하나금융통합데이터센터</t>
  </si>
  <si>
    <t>95447411590</t>
  </si>
  <si>
    <t xml:space="preserve"> 경기도 파주시</t>
  </si>
  <si>
    <t>경기도 파주시 조리읍 팔학골길148-43 현대오토에버 IDC</t>
  </si>
  <si>
    <t>김성수</t>
  </si>
  <si>
    <t>95447417897</t>
  </si>
  <si>
    <t>서울특별시 강남구 언주로 616 (논현동) LGU 논현IDC 10층</t>
  </si>
  <si>
    <t>95447432981</t>
  </si>
  <si>
    <t>95447417809</t>
  </si>
  <si>
    <t>삼성전자로 1-1 DSR C타워 1층</t>
  </si>
  <si>
    <t>95447420449</t>
  </si>
  <si>
    <t>마곡중앙 10로 10 LG사이언스파크 W2동</t>
  </si>
  <si>
    <t>정이호</t>
  </si>
  <si>
    <t>95447412538</t>
  </si>
  <si>
    <t>경기도 수원시 영통구 신원로 88 디지털엠파이어2 103동 711호</t>
  </si>
  <si>
    <t xml:space="preserve">95447413859 </t>
  </si>
  <si>
    <t>목동동로 233-5 KT IDC 1센터</t>
  </si>
  <si>
    <t>95447418402</t>
  </si>
  <si>
    <t>95447411734</t>
  </si>
  <si>
    <t>부발읍 아미리 산136-1</t>
  </si>
  <si>
    <t>95447415802</t>
  </si>
  <si>
    <t>서울 구로구 디지털로34길 55 코오롱싸이언스밸리 2차 511호</t>
  </si>
  <si>
    <t>08378</t>
  </si>
  <si>
    <t xml:space="preserve">정현진 </t>
  </si>
  <si>
    <t>95447415821</t>
  </si>
  <si>
    <t>서울시 금천구 디지털로9길32 B동 806호</t>
  </si>
  <si>
    <t>08512</t>
  </si>
  <si>
    <t xml:space="preserve">설진선 </t>
  </si>
  <si>
    <t>95447420155</t>
  </si>
  <si>
    <t>95447428777</t>
  </si>
  <si>
    <t>서울시 관악구 보라매로5길 1 SKT 보라매사옥</t>
  </si>
  <si>
    <t>95447382643</t>
  </si>
  <si>
    <t>서울 관악구 보라매로5길 1 SK텔레콤 보라매사옥 6층</t>
  </si>
  <si>
    <t>95447417761</t>
  </si>
  <si>
    <t>95447384192</t>
  </si>
  <si>
    <t xml:space="preserve"> 파주시 월롱면</t>
  </si>
  <si>
    <t>경기도 파주시 월롱면 엘지로 245 LG디스플레이 A 게이트</t>
  </si>
  <si>
    <t>유상진</t>
  </si>
  <si>
    <t>95447421537</t>
  </si>
  <si>
    <t>서울특별시 강남구 언주로 727 트리스빌딩 10F</t>
  </si>
  <si>
    <t>06050</t>
  </si>
  <si>
    <t>김남준</t>
  </si>
  <si>
    <t xml:space="preserve">95447416086 </t>
  </si>
  <si>
    <t>서울 금천구 가산디지털1로 131 BYC하이시티 C동</t>
  </si>
  <si>
    <t xml:space="preserve">95447355942 </t>
  </si>
  <si>
    <t>경기 평택시 삼성로 114 (고덕동, 삼성전자㈜ 평택캠퍼스)</t>
  </si>
  <si>
    <t>17786</t>
  </si>
  <si>
    <t>95447412473</t>
  </si>
  <si>
    <t>전남 나주시</t>
  </si>
  <si>
    <t>전남 나주시 정보화길 1 (우정사업정보센터) (지번) 빛가람동 219</t>
  </si>
  <si>
    <t>58323</t>
  </si>
  <si>
    <t>95447412466</t>
  </si>
  <si>
    <t xml:space="preserve">95447416512 </t>
  </si>
  <si>
    <t>서울특별시 영등포구 여의대로 14 (여의도동, KT여의도지점)</t>
  </si>
  <si>
    <t>95447411906</t>
  </si>
  <si>
    <t>민승원</t>
  </si>
  <si>
    <t xml:space="preserve">95447411857 </t>
  </si>
  <si>
    <t>95447444265</t>
  </si>
  <si>
    <t>서울시 강남구 테헤란로22길 68, 고은빌딩 2층</t>
  </si>
  <si>
    <t>06245</t>
  </si>
  <si>
    <t>박재형</t>
  </si>
  <si>
    <t>Origin</t>
  </si>
  <si>
    <t>Receiver</t>
  </si>
  <si>
    <t>Dest City</t>
  </si>
  <si>
    <t>ZIP CODE</t>
    <phoneticPr fontId="6" type="noConversion"/>
  </si>
  <si>
    <t>Concatenate</t>
    <phoneticPr fontId="6" type="noConversion"/>
  </si>
  <si>
    <t>Distance</t>
    <phoneticPr fontId="6" type="noConversion"/>
  </si>
  <si>
    <t>Billed Distance (Put into system)</t>
  </si>
  <si>
    <t>Used for PRT Quote</t>
  </si>
  <si>
    <t>CS-DIRSEL</t>
  </si>
  <si>
    <t xml:space="preserve"> </t>
  </si>
  <si>
    <t>DANWON-GU, ANSAN-SI</t>
  </si>
  <si>
    <t>CS-DIRSEL- -DANWON-GU, ANSAN-SI</t>
  </si>
  <si>
    <t>CS-DIRKWJ</t>
  </si>
  <si>
    <t>KWANGJU</t>
  </si>
  <si>
    <t>CS-DIRSEL-CS-DIRKWJ-KWANGJU</t>
  </si>
  <si>
    <t>CS-DIRPUS</t>
  </si>
  <si>
    <t>PUSAN</t>
  </si>
  <si>
    <t>CS-DIRSEL-CS-DIRPUS-PUSAN</t>
  </si>
  <si>
    <t>CS-DIRTAJ</t>
  </si>
  <si>
    <t>TAEJON</t>
  </si>
  <si>
    <t>CS-DIRSEL-CS-DIRTAJ-TAEJON</t>
  </si>
  <si>
    <t>KRANSEONG-SI17548</t>
  </si>
  <si>
    <t>ANSEONG-SI</t>
  </si>
  <si>
    <t>CS-DIRSEL-KRANSEONG-SI17548-ANSEONG-SI</t>
  </si>
  <si>
    <t>KRANSEONG-SI17555</t>
  </si>
  <si>
    <t>CS-DIRSEL-KRANSEONG-SI17555-ANSEONG-SI</t>
  </si>
  <si>
    <t>KRANSEONG-SI17558</t>
  </si>
  <si>
    <t>CS-DIRSEL-KRANSEONG-SI17558-ANSEONG-SI</t>
  </si>
  <si>
    <t>KRANSEONG-SI17567</t>
  </si>
  <si>
    <t>CS-DIRSEL-KRANSEONG-SI17567-ANSEONG-SI</t>
  </si>
  <si>
    <t>KRASAN-SI31418</t>
  </si>
  <si>
    <t>ASAN-SI</t>
  </si>
  <si>
    <t>CS-DIRSEL-KRASAN-SI31418-ASAN-SI</t>
  </si>
  <si>
    <t>KRASAN-SI31454</t>
  </si>
  <si>
    <t>CS-DIRSEL-KRASAN-SI31454-ASAN-SI</t>
  </si>
  <si>
    <t>KRBORYEONG-SI33504</t>
  </si>
  <si>
    <t>BORYEONG-SI</t>
  </si>
  <si>
    <t>=RIGHT(B12,5)</t>
  </si>
  <si>
    <t>CS-DIRSEL-KRBORYEONG-SI33504-BORYEONG-SI</t>
  </si>
  <si>
    <t>KRBUCHEON-SI14442</t>
  </si>
  <si>
    <t>BUCHEON-SI</t>
  </si>
  <si>
    <t>CS-DIRSEL-KRBUCHEON-SI14442-BUCHEON-SI</t>
  </si>
  <si>
    <t>KRBUCHEON-SI14446</t>
  </si>
  <si>
    <t>CS-DIRSEL-KRBUCHEON-SI14446-BUCHEON-SI</t>
  </si>
  <si>
    <t>KRBUCHEON-SI14487</t>
  </si>
  <si>
    <t>CS-DIRSEL-KRBUCHEON-SI14487-BUCHEON-SI</t>
  </si>
  <si>
    <t>KRBUCHEON-SI14528</t>
  </si>
  <si>
    <t>CS-DIRSEL-KRBUCHEON-SI14528-BUCHEON-SI</t>
  </si>
  <si>
    <t>KRBUCHEON-SI14613</t>
  </si>
  <si>
    <t>CS-DIRSEL-KRBUCHEON-SI14613-BUCHEON-SI</t>
  </si>
  <si>
    <t>KRBUCHEON-SI14637</t>
  </si>
  <si>
    <t>CS-DIRSEL-KRBUCHEON-SI14637-BUCHEON-SI</t>
  </si>
  <si>
    <t>KRBUCHEON-SI14780</t>
  </si>
  <si>
    <t>CS-DIRSEL-KRBUCHEON-SI14780-BUCHEON-SI</t>
  </si>
  <si>
    <t>KRBUCHEON-SI14789</t>
  </si>
  <si>
    <t>CS-DIRSEL-KRBUCHEON-SI14789-BUCHEON-SI</t>
  </si>
  <si>
    <t>KRBUK-GU41442</t>
  </si>
  <si>
    <t>BUK-GU</t>
  </si>
  <si>
    <t>CS-DIRSEL-KRBUK-GU41442-BUK-GU</t>
  </si>
  <si>
    <t>KRBUK-GU44259</t>
  </si>
  <si>
    <t>CS-DIRSEL-KRBUK-GU44259-BUK-GU</t>
  </si>
  <si>
    <t>KRBUK-GU61004</t>
  </si>
  <si>
    <t>CS-DIRSEL-KRBUK-GU61004-BUK-GU</t>
  </si>
  <si>
    <t>KRBUK-GU61009</t>
  </si>
  <si>
    <t>CS-DIRSEL-KRBUK-GU61009-BUK-GU</t>
  </si>
  <si>
    <t>KRBUK-GU61251</t>
  </si>
  <si>
    <t>CS-DIRSEL-KRBUK-GU61251-BUK-GU</t>
  </si>
  <si>
    <t>KRBUNDANG-GU,SEON13455</t>
  </si>
  <si>
    <t>BUNDANG-GU, SEONGNAM-SI</t>
  </si>
  <si>
    <t>CS-DIRSEL-KRBUNDANG-GU,SEON13455-BUNDANG-GU, SEONGNAM-SI</t>
  </si>
  <si>
    <t>KRBUNDANG-GU,SEON13486</t>
  </si>
  <si>
    <t>CS-DIRSEL-KRBUNDANG-GU,SEON13486-BUNDANG-GU, SEONGNAM-SI</t>
  </si>
  <si>
    <t>KRBUNDANG-GU,SEON13487</t>
  </si>
  <si>
    <t>CS-DIRSEL-KRBUNDANG-GU,SEON13487-BUNDANG-GU, SEONGNAM-SI</t>
  </si>
  <si>
    <t>KRBUNDANG-GU,SEON13488</t>
  </si>
  <si>
    <t>CS-DIRSEL-KRBUNDANG-GU,SEON13488-BUNDANG-GU, SEONGNAM-SI</t>
  </si>
  <si>
    <t>KRBUNDANG-GU,SEON13493</t>
  </si>
  <si>
    <t>CS-DIRSEL-KRBUNDANG-GU,SEON13493-BUNDANG-GU, SEONGNAM-SI</t>
  </si>
  <si>
    <t>KRBUNDANG-GU,SEON13494</t>
  </si>
  <si>
    <t>CS-DIRSEL-KRBUNDANG-GU,SEON13494-BUNDANG-GU, SEONGNAM-SI</t>
  </si>
  <si>
    <t>KRBUNDANG-GU,SEON13496</t>
  </si>
  <si>
    <t>CS-DIRSEL-KRBUNDANG-GU,SEON13496-BUNDANG-GU, SEONGNAM-SI</t>
  </si>
  <si>
    <t>KRBUNDANG-GU,SEON13509</t>
  </si>
  <si>
    <t>CS-DIRSEL-KRBUNDANG-GU,SEON13509-BUNDANG-GU, SEONGNAM-SI</t>
  </si>
  <si>
    <t>KRBUNDANG-GU,SEON13531</t>
  </si>
  <si>
    <t>CS-DIRSEL-KRBUNDANG-GU,SEON13531-BUNDANG-GU, SEONGNAM-SI</t>
  </si>
  <si>
    <t>KRBUNDANG-GU,SEON13554</t>
  </si>
  <si>
    <t>CS-DIRSEL-KRBUNDANG-GU,SEON13554-BUNDANG-GU, SEONGNAM-SI</t>
  </si>
  <si>
    <t>KRBUNDANG-GU,SEON13556</t>
  </si>
  <si>
    <t>CS-DIRSEL-KRBUNDANG-GU,SEON13556-BUNDANG-GU, SEONGNAM-SI</t>
  </si>
  <si>
    <t>KRBUNDANG-GU,SEON13558</t>
  </si>
  <si>
    <t>CS-DIRSEL-KRBUNDANG-GU,SEON13558-BUNDANG-GU, SEONGNAM-SI</t>
  </si>
  <si>
    <t>KRBUNDANG-GU,SEON13566</t>
  </si>
  <si>
    <t>CS-DIRSEL-KRBUNDANG-GU,SEON13566-BUNDANG-GU, SEONGNAM-SI</t>
  </si>
  <si>
    <t>KRBUNDANG-GU,SEON13567</t>
  </si>
  <si>
    <t>CS-DIRSEL-KRBUNDANG-GU,SEON13567-BUNDANG-GU, SEONGNAM-SI</t>
  </si>
  <si>
    <t>KRBUNDANG-GU,SEON13590</t>
  </si>
  <si>
    <t>CS-DIRSEL-KRBUNDANG-GU,SEON13590-BUNDANG-GU, SEONGNAM-SI</t>
  </si>
  <si>
    <t>KRBUNDANG-GU,SEON13591</t>
  </si>
  <si>
    <t>CS-DIRSEL-KRBUNDANG-GU,SEON13591-BUNDANG-GU, SEONGNAM-SI</t>
  </si>
  <si>
    <t>KRBUNDANG-GU,SEON13595</t>
  </si>
  <si>
    <t>CS-DIRSEL-KRBUNDANG-GU,SEON13595-BUNDANG-GU, SEONGNAM-SI</t>
  </si>
  <si>
    <t>KRBUNDANG-GU,SEON13596</t>
  </si>
  <si>
    <t>CS-DIRSEL-KRBUNDANG-GU,SEON13596-BUNDANG-GU, SEONGNAM-SI</t>
  </si>
  <si>
    <t>KRBUNDANG-GU,SEON13636</t>
  </si>
  <si>
    <t>CS-DIRSEL-KRBUNDANG-GU,SEON13636-BUNDANG-GU, SEONGNAM-SI</t>
  </si>
  <si>
    <t>KRBUNDANG-GU,SEON13638</t>
  </si>
  <si>
    <t>CS-DIRSEL-KRBUNDANG-GU,SEON13638-BUNDANG-GU, SEONGNAM-SI</t>
  </si>
  <si>
    <t>KRBUPYEONG-GU21315</t>
  </si>
  <si>
    <t>BUPYEONG-GU</t>
  </si>
  <si>
    <t>CS-DIRSEL-KRBUPYEONG-GU21315-BUPYEONG-GU</t>
  </si>
  <si>
    <t>KRBUPYEONG-GU21334</t>
  </si>
  <si>
    <t>CS-DIRSEL-KRBUPYEONG-GU21334-BUPYEONG-GU</t>
  </si>
  <si>
    <t>KRBUPYEONG-GU21354</t>
  </si>
  <si>
    <t>CS-DIRSEL-KRBUPYEONG-GU21354-BUPYEONG-GU</t>
  </si>
  <si>
    <t>KRBUPYEONG-GU21390</t>
  </si>
  <si>
    <t>CS-DIRSEL-KRBUPYEONG-GU21390-BUPYEONG-GU</t>
  </si>
  <si>
    <t>KRBUPYEONG-GU21448</t>
  </si>
  <si>
    <t>CS-DIRSEL-KRBUPYEONG-GU21448-BUPYEONG-GU</t>
  </si>
  <si>
    <t>KRCHEOIN-GU,YONGI17018</t>
  </si>
  <si>
    <t>CHEOIN-GU, YONGIN-SI</t>
  </si>
  <si>
    <t>CS-DIRSEL-KRCHEOIN-GU,YONGI17018-CHEOIN-GU, YONGIN-SI</t>
  </si>
  <si>
    <t>KRCHEOIN-GU,YONGI17019</t>
  </si>
  <si>
    <t>CS-DIRSEL-KRCHEOIN-GU,YONGI17019-CHEOIN-GU, YONGIN-SI</t>
  </si>
  <si>
    <t>KRCHEOIN-GU,YONGI17053</t>
  </si>
  <si>
    <t>CS-DIRSEL-KRCHEOIN-GU,YONGI17053-CHEOIN-GU, YONGIN-SI</t>
  </si>
  <si>
    <t>KRCHEOIN-GU,YONGI17166</t>
  </si>
  <si>
    <t>CS-DIRSEL-KRCHEOIN-GU,YONGI17166-CHEOIN-GU, YONGIN-SI</t>
  </si>
  <si>
    <t>KRCHEONGWON-GU,CH28117</t>
  </si>
  <si>
    <t>CHEONGWON-GU, CHEONGJU-SI</t>
  </si>
  <si>
    <t>CS-DIRSEL-KRCHEONGWON-GU,CH28117-CHEONGWON-GU, CHEONGJU-SI</t>
  </si>
  <si>
    <t>KRCHEONGWON-GU,CH28119</t>
  </si>
  <si>
    <t>CS-DIRSEL-KRCHEONGWON-GU,CH28119-CHEONGWON-GU, CHEONGJU-SI</t>
  </si>
  <si>
    <t>KRCHEONGWON-GU,CH28121</t>
  </si>
  <si>
    <t>CS-DIRSEL-KRCHEONGWON-GU,CH28121-CHEONGWON-GU, CHEONGJU-SI</t>
  </si>
  <si>
    <t>KRCHUNCHEON-SI24213</t>
  </si>
  <si>
    <t>CHUNCHEON-SI</t>
  </si>
  <si>
    <t>CS-DIRSEL-KRCHUNCHEON-SI24213-CHUNCHEON-SI</t>
  </si>
  <si>
    <t>KRCHUNCHEON-SI24214</t>
  </si>
  <si>
    <t>CS-DIRSEL-KRCHUNCHEON-SI24214-CHUNCHEON-SI</t>
  </si>
  <si>
    <t>KRCHUNCHEON-SI24239</t>
  </si>
  <si>
    <t>CS-DIRSEL-KRCHUNCHEON-SI24239-CHUNCHEON-SI</t>
  </si>
  <si>
    <t>KRCHUNCHEON-SI24266</t>
  </si>
  <si>
    <t>CS-DIRSEL-KRCHUNCHEON-SI24266-CHUNCHEON-SI</t>
  </si>
  <si>
    <t>KRCHUNCHEON-SI24398</t>
  </si>
  <si>
    <t>CS-DIRSEL-KRCHUNCHEON-SI24398-CHUNCHEON-SI</t>
  </si>
  <si>
    <t>KRCHUNCHEON-SI24400</t>
  </si>
  <si>
    <t>CS-DIRSEL-KRCHUNCHEON-SI24400-CHUNCHEON-SI</t>
  </si>
  <si>
    <t>KRCHUNCHEON-SI24465</t>
  </si>
  <si>
    <t>CS-DIRSEL-KRCHUNCHEON-SI24465-CHUNCHEON-SI</t>
  </si>
  <si>
    <t>KRCHUNGJU-SI27465</t>
  </si>
  <si>
    <t>CHUNGJU-SI</t>
  </si>
  <si>
    <t>CS-DIRSEL-KRCHUNGJU-SI27465-CHUNGJU-SI</t>
  </si>
  <si>
    <t>KRDAEDEOK-GU34366</t>
  </si>
  <si>
    <t>DAEDEOK-GU</t>
  </si>
  <si>
    <t>CS-DIRSEL-KRDAEDEOK-GU34366-DAEDEOK-GU</t>
  </si>
  <si>
    <t>KRDALSEO-GU42731</t>
  </si>
  <si>
    <t>DALSEO-GU</t>
  </si>
  <si>
    <t>CS-DIRSEL-KRDALSEO-GU42731-DALSEO-GU</t>
  </si>
  <si>
    <t>KRDALSEONG-GUN43023</t>
  </si>
  <si>
    <t>DALSEONG-GUN</t>
  </si>
  <si>
    <t>CS-DIRSEL-KRDALSEONG-GUN43023-DALSEONG-GUN</t>
  </si>
  <si>
    <t>KRDANWON-GU,ANSAN15335</t>
  </si>
  <si>
    <t>CS-DIRSEL-KRDANWON-GU,ANSAN15335-DANWON-GU, ANSAN-SI</t>
  </si>
  <si>
    <t>KRDANWON-GU,ANSAN15355</t>
  </si>
  <si>
    <t>CS-DIRSEL-KRDANWON-GU,ANSAN15355-DANWON-GU, ANSAN-SI</t>
  </si>
  <si>
    <t>KRDANWON-GU,ANSAN15434</t>
  </si>
  <si>
    <t>CS-DIRSEL-KRDANWON-GU,ANSAN15434-DANWON-GU, ANSAN-SI</t>
  </si>
  <si>
    <t>KRDEOGYANG-GUGOYA10267</t>
  </si>
  <si>
    <t>DEOGYANG-GU GOYANG-SI</t>
  </si>
  <si>
    <t>CS-DIRSEL-KRDEOGYANG-GUGOYA10267-DEOGYANG-GU GOYANG-SI</t>
  </si>
  <si>
    <t>KRDEOGYANG-GUGOYA10513</t>
  </si>
  <si>
    <t>CS-DIRSEL-KRDEOGYANG-GUGOYA10513-DEOGYANG-GU GOYANG-SI</t>
  </si>
  <si>
    <t>KRDEOGYANG-GUGOYA10543</t>
  </si>
  <si>
    <t>CS-DIRSEL-KRDEOGYANG-GUGOYA10543-DEOGYANG-GU GOYANG-SI</t>
  </si>
  <si>
    <t>KRDEOGYANG-GUGOYA10550</t>
  </si>
  <si>
    <t>CS-DIRSEL-KRDEOGYANG-GUGOYA10550-DEOGYANG-GU GOYANG-SI</t>
  </si>
  <si>
    <t>KRDEOGYANG-GUGOYA10595</t>
  </si>
  <si>
    <t>CS-DIRSEL-KRDEOGYANG-GUGOYA10595-DEOGYANG-GU GOYANG-SI</t>
  </si>
  <si>
    <t>KRDEOKJIN-GU,JEON54896</t>
  </si>
  <si>
    <t>DEOKJIN-GU, JEONJU-SI</t>
  </si>
  <si>
    <t>CS-DIRSEL-KRDEOKJIN-GU,JEON54896-DEOKJIN-GU, JEONJU-SI</t>
  </si>
  <si>
    <t>KRDOBONG-GU01380</t>
  </si>
  <si>
    <t>DOBONG-GU</t>
  </si>
  <si>
    <t>CS-DIRSEL-KRDOBONG-GU01380-DOBONG-GU</t>
  </si>
  <si>
    <t>KRDOBONG-GU01409</t>
  </si>
  <si>
    <t>CS-DIRSEL-KRDOBONG-GU01409-DOBONG-GU</t>
  </si>
  <si>
    <t>KRDONGAN-GU,ANYAN13922</t>
  </si>
  <si>
    <t>DONGAN-GU, ANYANG-SI</t>
  </si>
  <si>
    <t>CS-DIRSEL-KRDONGAN-GU,ANYAN13922-DONGAN-GU, ANYANG-SI</t>
  </si>
  <si>
    <t>KRDONGAN-GU,ANYAN14041</t>
  </si>
  <si>
    <t>CS-DIRSEL-KRDONGAN-GU,ANYAN14041-DONGAN-GU, ANYANG-SI</t>
  </si>
  <si>
    <t>KRDONGAN-GU,ANYAN14055</t>
  </si>
  <si>
    <t>CS-DIRSEL-KRDONGAN-GU,ANYAN14055-DONGAN-GU, ANYANG-SI</t>
  </si>
  <si>
    <t>KRDONGAN-GU,ANYAN14056</t>
  </si>
  <si>
    <t>CS-DIRSEL-KRDONGAN-GU,ANYAN14056-DONGAN-GU, ANYANG-SI</t>
  </si>
  <si>
    <t>KRDONGAN-GU,ANYAN14057</t>
  </si>
  <si>
    <t>CS-DIRSEL-KRDONGAN-GU,ANYAN14057-DONGAN-GU, ANYANG-SI</t>
  </si>
  <si>
    <t>KRDONGAN-GU,ANYAN14058</t>
  </si>
  <si>
    <t>CS-DIRSEL-KRDONGAN-GU,ANYAN14058-DONGAN-GU, ANYANG-SI</t>
  </si>
  <si>
    <t>KRDONGAN-GU,ANYAN14067</t>
  </si>
  <si>
    <t>CS-DIRSEL-KRDONGAN-GU,ANYAN14067-DONGAN-GU, ANYANG-SI</t>
  </si>
  <si>
    <t>KRDONGAN-GU,ANYAN14068</t>
  </si>
  <si>
    <t>CS-DIRSEL-KRDONGAN-GU,ANYAN14068-DONGAN-GU, ANYANG-SI</t>
  </si>
  <si>
    <t>KRDONGAN-GU,ANYAN14119</t>
  </si>
  <si>
    <t>CS-DIRSEL-KRDONGAN-GU,ANYAN14119-DONGAN-GU, ANYANG-SI</t>
  </si>
  <si>
    <t>KRDONGDAEMUN-GU02455</t>
  </si>
  <si>
    <t>DONGDAEMUN-GU</t>
  </si>
  <si>
    <t>CS-DIRSEL-KRDONGDAEMUN-GU02455-DONGDAEMUN-GU</t>
  </si>
  <si>
    <t>KRDONGDAEMUN-GU02504</t>
  </si>
  <si>
    <t>CS-DIRSEL-KRDONGDAEMUN-GU02504-DONGDAEMUN-GU</t>
  </si>
  <si>
    <t>KRDONGDAEMUN-GU02555</t>
  </si>
  <si>
    <t>CS-DIRSEL-KRDONGDAEMUN-GU02555-DONGDAEMUN-GU</t>
  </si>
  <si>
    <t>KRDONGDAEMUN-GU02633</t>
  </si>
  <si>
    <t>CS-DIRSEL-KRDONGDAEMUN-GU02633-DONGDAEMUN-GU</t>
  </si>
  <si>
    <t>KRDONG-GU22502</t>
  </si>
  <si>
    <t>DONG-GU</t>
  </si>
  <si>
    <t>CS-DIRSEL-KRDONG-GU22502-DONG-GU</t>
  </si>
  <si>
    <t>KRDONG-GU34618</t>
  </si>
  <si>
    <t>CS-DIRSEL-KRDONG-GU34618-DONG-GU</t>
  </si>
  <si>
    <t>KRDONG-GU41061</t>
  </si>
  <si>
    <t>CS-DIRSEL-KRDONG-GU41061-DONG-GU</t>
  </si>
  <si>
    <t>KRDONG-GU41068</t>
  </si>
  <si>
    <t>CS-DIRSEL-KRDONG-GU41068-DONG-GU</t>
  </si>
  <si>
    <t>KRDONG-GU41216</t>
  </si>
  <si>
    <t>CS-DIRSEL-KRDONG-GU41216-DONG-GU</t>
  </si>
  <si>
    <t>KRDONG-GU48743</t>
  </si>
  <si>
    <t>CS-DIRSEL-KRDONG-GU48743-DONG-GU</t>
  </si>
  <si>
    <t>KRDONG-GU48751</t>
  </si>
  <si>
    <t>CS-DIRSEL-KRDONG-GU48751-DONG-GU</t>
  </si>
  <si>
    <t>KRDONG-GU61453</t>
  </si>
  <si>
    <t>CS-DIRSEL-KRDONG-GU61453-DONG-GU</t>
  </si>
  <si>
    <t>KRDONGJAK-GU07062</t>
  </si>
  <si>
    <t>DONGJAK-GU</t>
  </si>
  <si>
    <t>CS-DIRSEL-KRDONGJAK-GU07062-DONGJAK-GU</t>
  </si>
  <si>
    <t>KRDONGJAK-GU07063</t>
  </si>
  <si>
    <t>CS-DIRSEL-KRDONGJAK-GU07063-DONGJAK-GU</t>
  </si>
  <si>
    <t>KRDONGJAK-GU07071</t>
  </si>
  <si>
    <t>CS-DIRSEL-KRDONGJAK-GU07071-DONGJAK-GU</t>
  </si>
  <si>
    <t>KRDONGNAE-GU47711</t>
  </si>
  <si>
    <t>DONGNAE-GU</t>
  </si>
  <si>
    <t>CS-DIRSEL-KRDONGNAE-GU47711-DONGNAE-GU</t>
  </si>
  <si>
    <t>KRDONGNAE-GU47738</t>
  </si>
  <si>
    <t>CS-DIRSEL-KRDONGNAE-GU47738-DONGNAE-GU</t>
  </si>
  <si>
    <t>KRDONGNAE-GU47837</t>
  </si>
  <si>
    <t>CS-DIRSEL-KRDONGNAE-GU47837-DONGNAE-GU</t>
  </si>
  <si>
    <t>KRDONGNAM-GU,CHEO31248</t>
  </si>
  <si>
    <t>DONGNAM-GU, CHEONAN-SI</t>
  </si>
  <si>
    <t>CS-DIRSEL-KRDONGNAM-GU,CHEO31248-DONGNAM-GU, CHEONAN-SI</t>
  </si>
  <si>
    <t>KREUNPYEONG-GU03504</t>
  </si>
  <si>
    <t>EUNPYEONG-GU</t>
  </si>
  <si>
    <t>CS-DIRSEL-KREUNPYEONG-GU03504-EUNPYEONG-GU</t>
  </si>
  <si>
    <t>KRGANGBUK-GU01000</t>
  </si>
  <si>
    <t>GANGBUK-GU</t>
  </si>
  <si>
    <t>CS-DIRSEL-KRGANGBUK-GU01000-GANGBUK-GU</t>
  </si>
  <si>
    <t>KRGANGBUK-GU01171</t>
  </si>
  <si>
    <t>CS-DIRSEL-KRGANGBUK-GU01171-GANGBUK-GU</t>
  </si>
  <si>
    <t>KRGANGDONG-GU05203</t>
  </si>
  <si>
    <t>GANGDONG-GU</t>
  </si>
  <si>
    <t>CS-DIRSEL-KRGANGDONG-GU05203-GANGDONG-GU</t>
  </si>
  <si>
    <t>KRGANGDONG-GU05258</t>
  </si>
  <si>
    <t>CS-DIRSEL-KRGANGDONG-GU05258-GANGDONG-GU</t>
  </si>
  <si>
    <t>KRGANGDONG-GU05288</t>
  </si>
  <si>
    <t>CS-DIRSEL-KRGANGDONG-GU05288-GANGDONG-GU</t>
  </si>
  <si>
    <t>KRGANGDONG-GU05355</t>
  </si>
  <si>
    <t>CS-DIRSEL-KRGANGDONG-GU05355-GANGDONG-GU</t>
  </si>
  <si>
    <t>KRGANGDONG-GU05364</t>
  </si>
  <si>
    <t>CS-DIRSEL-KRGANGDONG-GU05364-GANGDONG-GU</t>
  </si>
  <si>
    <t>KRGANGDONG-GU05385</t>
  </si>
  <si>
    <t>CS-DIRSEL-KRGANGDONG-GU05385-GANGDONG-GU</t>
  </si>
  <si>
    <t>KRGANGDONG-GU05387</t>
  </si>
  <si>
    <t>CS-DIRSEL-KRGANGDONG-GU05387-GANGDONG-GU</t>
  </si>
  <si>
    <t>KRGANGDONG-GU05392</t>
  </si>
  <si>
    <t>CS-DIRSEL-KRGANGDONG-GU05392-GANGDONG-GU</t>
  </si>
  <si>
    <t>KRGANGNAM-GU06033</t>
  </si>
  <si>
    <t>GANGNAM-GU</t>
  </si>
  <si>
    <t>CS-DIRSEL-KRGANGNAM-GU06033-GANGNAM-GU</t>
  </si>
  <si>
    <t>KRGANGNAM-GU06034</t>
  </si>
  <si>
    <t>CS-DIRSEL-KRGANGNAM-GU06034-GANGNAM-GU</t>
  </si>
  <si>
    <t>KRGANGNAM-GU06037</t>
  </si>
  <si>
    <t>CS-DIRSEL-KRGANGNAM-GU06037-GANGNAM-GU</t>
  </si>
  <si>
    <t>KRGANGNAM-GU06040</t>
  </si>
  <si>
    <t>CS-DIRSEL-KRGANGNAM-GU06040-GANGNAM-GU</t>
  </si>
  <si>
    <t>KRGANGNAM-GU06044</t>
  </si>
  <si>
    <t>CS-DIRSEL-KRGANGNAM-GU06044-GANGNAM-GU</t>
  </si>
  <si>
    <t>KRGANGNAM-GU06045</t>
  </si>
  <si>
    <t>CS-DIRSEL-KRGANGNAM-GU06045-GANGNAM-GU</t>
  </si>
  <si>
    <t>KRGANGNAM-GU06047</t>
  </si>
  <si>
    <t>CS-DIRSEL-KRGANGNAM-GU06047-GANGNAM-GU</t>
  </si>
  <si>
    <t>KRGANGNAM-GU06050</t>
  </si>
  <si>
    <t>CS-DIRSEL-KRGANGNAM-GU06050-GANGNAM-GU</t>
  </si>
  <si>
    <t>KRGANGNAM-GU06053</t>
  </si>
  <si>
    <t>CS-DIRSEL-KRGANGNAM-GU06053-GANGNAM-GU</t>
  </si>
  <si>
    <t>KRGANGNAM-GU06058</t>
  </si>
  <si>
    <t>CS-DIRSEL-KRGANGNAM-GU06058-GANGNAM-GU</t>
  </si>
  <si>
    <t>KRGANGNAM-GU06059</t>
  </si>
  <si>
    <t>CS-DIRSEL-KRGANGNAM-GU06059-GANGNAM-GU</t>
  </si>
  <si>
    <t>KRGANGNAM-GU06071</t>
  </si>
  <si>
    <t>CS-DIRSEL-KRGANGNAM-GU06071-GANGNAM-GU</t>
  </si>
  <si>
    <t>KRGANGNAM-GU06072</t>
  </si>
  <si>
    <t>CS-DIRSEL-KRGANGNAM-GU06072-GANGNAM-GU</t>
  </si>
  <si>
    <t>KRGANGNAM-GU06078</t>
  </si>
  <si>
    <t>CS-DIRSEL-KRGANGNAM-GU06078-GANGNAM-GU</t>
  </si>
  <si>
    <t>KRGANGNAM-GU06083</t>
  </si>
  <si>
    <t>CS-DIRSEL-KRGANGNAM-GU06083-GANGNAM-GU</t>
  </si>
  <si>
    <t>KRGANGNAM-GU06087</t>
  </si>
  <si>
    <t>CS-DIRSEL-KRGANGNAM-GU06087-GANGNAM-GU</t>
  </si>
  <si>
    <t>KRGANGNAM-GU06094</t>
  </si>
  <si>
    <t>CS-DIRSEL-KRGANGNAM-GU06094-GANGNAM-GU</t>
  </si>
  <si>
    <t>KRGANGNAM-GU06101</t>
  </si>
  <si>
    <t>CS-DIRSEL-KRGANGNAM-GU06101-GANGNAM-GU</t>
  </si>
  <si>
    <t>KRGANGNAM-GU06105</t>
  </si>
  <si>
    <t>CS-DIRSEL-KRGANGNAM-GU06105-GANGNAM-GU</t>
  </si>
  <si>
    <t>KRGANGNAM-GU06132</t>
  </si>
  <si>
    <t>CS-DIRSEL-KRGANGNAM-GU06132-GANGNAM-GU</t>
  </si>
  <si>
    <t>KRGANGNAM-GU06133</t>
  </si>
  <si>
    <t>CS-DIRSEL-KRGANGNAM-GU06133-GANGNAM-GU</t>
  </si>
  <si>
    <t>KRGANGNAM-GU06134</t>
  </si>
  <si>
    <t>CS-DIRSEL-KRGANGNAM-GU06134-GANGNAM-GU</t>
  </si>
  <si>
    <t>KRGANGNAM-GU06136</t>
  </si>
  <si>
    <t>CS-DIRSEL-KRGANGNAM-GU06136-GANGNAM-GU</t>
  </si>
  <si>
    <t>KRGANGNAM-GU06139</t>
  </si>
  <si>
    <t>CS-DIRSEL-KRGANGNAM-GU06139-GANGNAM-GU</t>
  </si>
  <si>
    <t>KRGANGNAM-GU06149</t>
  </si>
  <si>
    <t>CS-DIRSEL-KRGANGNAM-GU06149-GANGNAM-GU</t>
  </si>
  <si>
    <t>KRGANGNAM-GU06152</t>
  </si>
  <si>
    <t>CS-DIRSEL-KRGANGNAM-GU06152-GANGNAM-GU</t>
  </si>
  <si>
    <t>KRGANGNAM-GU06155</t>
  </si>
  <si>
    <t>CS-DIRSEL-KRGANGNAM-GU06155-GANGNAM-GU</t>
  </si>
  <si>
    <t>KRGANGNAM-GU06159</t>
  </si>
  <si>
    <t>CS-DIRSEL-KRGANGNAM-GU06159-GANGNAM-GU</t>
  </si>
  <si>
    <t>KRGANGNAM-GU06162</t>
  </si>
  <si>
    <t>CS-DIRSEL-KRGANGNAM-GU06162-GANGNAM-GU</t>
  </si>
  <si>
    <t>KRGANGNAM-GU06164</t>
  </si>
  <si>
    <t>CS-DIRSEL-KRGANGNAM-GU06164-GANGNAM-GU</t>
  </si>
  <si>
    <t>KRGANGNAM-GU06168</t>
  </si>
  <si>
    <t>CS-DIRSEL-KRGANGNAM-GU06168-GANGNAM-GU</t>
  </si>
  <si>
    <t>KRGANGNAM-GU06173</t>
  </si>
  <si>
    <t>CS-DIRSEL-KRGANGNAM-GU06173-GANGNAM-GU</t>
  </si>
  <si>
    <t>KRGANGNAM-GU06174</t>
  </si>
  <si>
    <t>CS-DIRSEL-KRGANGNAM-GU06174-GANGNAM-GU</t>
  </si>
  <si>
    <t>KRGANGNAM-GU06176</t>
  </si>
  <si>
    <t>CS-DIRSEL-KRGANGNAM-GU06176-GANGNAM-GU</t>
  </si>
  <si>
    <t>KRGANGNAM-GU06177</t>
  </si>
  <si>
    <t>CS-DIRSEL-KRGANGNAM-GU06177-GANGNAM-GU</t>
  </si>
  <si>
    <t>KRGANGNAM-GU06192</t>
  </si>
  <si>
    <t>CS-DIRSEL-KRGANGNAM-GU06192-GANGNAM-GU</t>
  </si>
  <si>
    <t>KRGANGNAM-GU06193</t>
  </si>
  <si>
    <t>CS-DIRSEL-KRGANGNAM-GU06193-GANGNAM-GU</t>
  </si>
  <si>
    <t>KRGANGNAM-GU06194</t>
  </si>
  <si>
    <t>CS-DIRSEL-KRGANGNAM-GU06194-GANGNAM-GU</t>
  </si>
  <si>
    <t>KRGANGNAM-GU06211</t>
  </si>
  <si>
    <t>CS-DIRSEL-KRGANGNAM-GU06211-GANGNAM-GU</t>
  </si>
  <si>
    <t>KRGANGNAM-GU06220</t>
  </si>
  <si>
    <t>CS-DIRSEL-KRGANGNAM-GU06220-GANGNAM-GU</t>
  </si>
  <si>
    <t>KRGANGNAM-GU06225</t>
  </si>
  <si>
    <t>CS-DIRSEL-KRGANGNAM-GU06225-GANGNAM-GU</t>
  </si>
  <si>
    <t>KRGANGNAM-GU06226</t>
  </si>
  <si>
    <t>CS-DIRSEL-KRGANGNAM-GU06226-GANGNAM-GU</t>
  </si>
  <si>
    <t>KRGANGNAM-GU06232</t>
  </si>
  <si>
    <t>CS-DIRSEL-KRGANGNAM-GU06232-GANGNAM-GU</t>
  </si>
  <si>
    <t>KRGANGNAM-GU06234</t>
  </si>
  <si>
    <t>CS-DIRSEL-KRGANGNAM-GU06234-GANGNAM-GU</t>
  </si>
  <si>
    <t>KRGANGNAM-GU06235</t>
  </si>
  <si>
    <t>CS-DIRSEL-KRGANGNAM-GU06235-GANGNAM-GU</t>
  </si>
  <si>
    <t>KRGANGNAM-GU06236</t>
  </si>
  <si>
    <t>CS-DIRSEL-KRGANGNAM-GU06236-GANGNAM-GU</t>
  </si>
  <si>
    <t>KRGANGNAM-GU06245</t>
  </si>
  <si>
    <t>CS-DIRSEL-KRGANGNAM-GU06245-GANGNAM-GU</t>
  </si>
  <si>
    <t>KRGANGNAM-GU06253</t>
  </si>
  <si>
    <t>CS-DIRSEL-KRGANGNAM-GU06253-GANGNAM-GU</t>
  </si>
  <si>
    <t>KRGANGNAM-GU06259</t>
  </si>
  <si>
    <t>CS-DIRSEL-KRGANGNAM-GU06259-GANGNAM-GU</t>
  </si>
  <si>
    <t>KRGANGNAM-GU06271</t>
  </si>
  <si>
    <t>CS-DIRSEL-KRGANGNAM-GU06271-GANGNAM-GU</t>
  </si>
  <si>
    <t>KRGANGNAM-GU06292</t>
  </si>
  <si>
    <t>CS-DIRSEL-KRGANGNAM-GU06292-GANGNAM-GU</t>
  </si>
  <si>
    <t>KRGANGNAM-GU06351</t>
  </si>
  <si>
    <t>CS-DIRSEL-KRGANGNAM-GU06351-GANGNAM-GU</t>
  </si>
  <si>
    <t>KRGANGNEUNG-SI25534</t>
  </si>
  <si>
    <t>GANGNEUNG-SI</t>
  </si>
  <si>
    <t>CS-DIRSEL-KRGANGNEUNG-SI25534-GANGNEUNG-SI</t>
  </si>
  <si>
    <t>KRGANGSEO-GU07523</t>
  </si>
  <si>
    <t>GANGSEO-GU</t>
  </si>
  <si>
    <t>CS-DIRSEL-KRGANGSEO-GU07523-GANGSEO-GU</t>
  </si>
  <si>
    <t>KRGANGSEO-GU07547</t>
  </si>
  <si>
    <t>CS-DIRSEL-KRGANGSEO-GU07547-GANGSEO-GU</t>
  </si>
  <si>
    <t>KRGANGSEO-GU07548</t>
  </si>
  <si>
    <t>CS-DIRSEL-KRGANGSEO-GU07548-GANGSEO-GU</t>
  </si>
  <si>
    <t>KRGANGSEO-GU07558</t>
  </si>
  <si>
    <t>CS-DIRSEL-KRGANGSEO-GU07558-GANGSEO-GU</t>
  </si>
  <si>
    <t>KRGANGSEO-GU07590</t>
  </si>
  <si>
    <t>CS-DIRSEL-KRGANGSEO-GU07590-GANGSEO-GU</t>
  </si>
  <si>
    <t>KRGANGSEO-GU07630</t>
  </si>
  <si>
    <t>CS-DIRSEL-KRGANGSEO-GU07630-GANGSEO-GU</t>
  </si>
  <si>
    <t>KRGANGSEO-GU07648</t>
  </si>
  <si>
    <t>CS-DIRSEL-KRGANGSEO-GU07648-GANGSEO-GU</t>
  </si>
  <si>
    <t>KRGANGSEO-GU07673</t>
  </si>
  <si>
    <t>CS-DIRSEL-KRGANGSEO-GU07673-GANGSEO-GU</t>
  </si>
  <si>
    <t>KRGANGSEO-GU07681</t>
  </si>
  <si>
    <t>CS-DIRSEL-KRGANGSEO-GU07681-GANGSEO-GU</t>
  </si>
  <si>
    <t>KRGANGSEO-GU07792</t>
  </si>
  <si>
    <t>CS-DIRSEL-KRGANGSEO-GU07792-GANGSEO-GU</t>
  </si>
  <si>
    <t>KRGANGSEO-GU07793</t>
  </si>
  <si>
    <t>CS-DIRSEL-KRGANGSEO-GU07793-GANGSEO-GU</t>
  </si>
  <si>
    <t>KRGANGSEO-GU07794</t>
  </si>
  <si>
    <t>CS-DIRSEL-KRGANGSEO-GU07794-GANGSEO-GU</t>
  </si>
  <si>
    <t>KRGANGSEO-GU07796</t>
  </si>
  <si>
    <t>CS-DIRSEL-KRGANGSEO-GU07796-GANGSEO-GU</t>
  </si>
  <si>
    <t>KRGANGSEO-GU07801</t>
  </si>
  <si>
    <t>CS-DIRSEL-KRGANGSEO-GU07801-GANGSEO-GU</t>
  </si>
  <si>
    <t>KRGANGSEO-GU07802</t>
  </si>
  <si>
    <t>CS-DIRSEL-KRGANGSEO-GU07802-GANGSEO-GU</t>
  </si>
  <si>
    <t>KRGANGSEO-GU07803</t>
  </si>
  <si>
    <t>CS-DIRSEL-KRGANGSEO-GU07803-GANGSEO-GU</t>
  </si>
  <si>
    <t>KRGANGSEO-GU07805</t>
  </si>
  <si>
    <t>CS-DIRSEL-KRGANGSEO-GU07805-GANGSEO-GU</t>
  </si>
  <si>
    <t>KRGANGSEO-GU07806</t>
  </si>
  <si>
    <t>CS-DIRSEL-KRGANGSEO-GU07806-GANGSEO-GU</t>
  </si>
  <si>
    <t>KRGANGSEO-GU07807</t>
  </si>
  <si>
    <t>CS-DIRSEL-KRGANGSEO-GU07807-GANGSEO-GU</t>
  </si>
  <si>
    <t>KRGANGSEO-GU46744</t>
  </si>
  <si>
    <t>CS-DIRSEL-KRGANGSEO-GU46744-GANGSEO-GU</t>
  </si>
  <si>
    <t>KRGAPYEONG-GUN12453</t>
  </si>
  <si>
    <t>GAPYEONG-GUN</t>
  </si>
  <si>
    <t>CS-DIRSEL-KRGAPYEONG-GUN12453-GAPYEONG-GUN</t>
  </si>
  <si>
    <t>KRGEOJE-SI53261</t>
  </si>
  <si>
    <t>GEOJE-SI</t>
  </si>
  <si>
    <t>CS-DIRSEL-KRGEOJE-SI53261-GEOJE-SI</t>
  </si>
  <si>
    <t>KRGEUMCHEON-GU08500</t>
  </si>
  <si>
    <t>GEUMCHEON-GU</t>
  </si>
  <si>
    <t>CS-DIRSEL-KRGEUMCHEON-GU08500-GEUMCHEON-GU</t>
  </si>
  <si>
    <t>KRGEUMCHEON-GU08501</t>
  </si>
  <si>
    <t>CS-DIRSEL-KRGEUMCHEON-GU08501-GEUMCHEON-GU</t>
  </si>
  <si>
    <t>KRGEUMCHEON-GU08502</t>
  </si>
  <si>
    <t>CS-DIRSEL-KRGEUMCHEON-GU08502-GEUMCHEON-GU</t>
  </si>
  <si>
    <t>KRGEUMCHEON-GU08503</t>
  </si>
  <si>
    <t>CS-DIRSEL-KRGEUMCHEON-GU08503-GEUMCHEON-GU</t>
  </si>
  <si>
    <t>KRGEUMCHEON-GU08504</t>
  </si>
  <si>
    <t>CS-DIRSEL-KRGEUMCHEON-GU08504-GEUMCHEON-GU</t>
  </si>
  <si>
    <t>KRGEUMCHEON-GU08506</t>
  </si>
  <si>
    <t>CS-DIRSEL-KRGEUMCHEON-GU08506-GEUMCHEON-GU</t>
  </si>
  <si>
    <t>KRGEUMCHEON-GU08507</t>
  </si>
  <si>
    <t>CS-DIRSEL-KRGEUMCHEON-GU08507-GEUMCHEON-GU</t>
  </si>
  <si>
    <t>KRGEUMCHEON-GU08511</t>
  </si>
  <si>
    <t>CS-DIRSEL-KRGEUMCHEON-GU08511-GEUMCHEON-GU</t>
  </si>
  <si>
    <t>KRGEUMCHEON-GU08512</t>
  </si>
  <si>
    <t>CS-DIRSEL-KRGEUMCHEON-GU08512-GEUMCHEON-GU</t>
  </si>
  <si>
    <t>KRGEUMCHEON-GU08513</t>
  </si>
  <si>
    <t>CS-DIRSEL-KRGEUMCHEON-GU08513-GEUMCHEON-GU</t>
  </si>
  <si>
    <t>KRGEUMCHEON-GU08584</t>
  </si>
  <si>
    <t>CS-DIRSEL-KRGEUMCHEON-GU08584-GEUMCHEON-GU</t>
  </si>
  <si>
    <t>KRGEUMCHEON-GU08588</t>
  </si>
  <si>
    <t>CS-DIRSEL-KRGEUMCHEON-GU08588-GEUMCHEON-GU</t>
  </si>
  <si>
    <t>KRGEUMCHEON-GU08589</t>
  </si>
  <si>
    <t>CS-DIRSEL-KRGEUMCHEON-GU08589-GEUMCHEON-GU</t>
  </si>
  <si>
    <t>KRGEUMCHEON-GU08592</t>
  </si>
  <si>
    <t>CS-DIRSEL-KRGEUMCHEON-GU08592-GEUMCHEON-GU</t>
  </si>
  <si>
    <t>KRGEUMCHEON-GU08595</t>
  </si>
  <si>
    <t>CS-DIRSEL-KRGEUMCHEON-GU08595-GEUMCHEON-GU</t>
  </si>
  <si>
    <t>KRGEUMCHEON-GU08599</t>
  </si>
  <si>
    <t>CS-DIRSEL-KRGEUMCHEON-GU08599-GEUMCHEON-GU</t>
  </si>
  <si>
    <t>KRGIHEUNG-GU,YONG16891</t>
  </si>
  <si>
    <t>GIHEUNG-GU, YONGIN-SI</t>
  </si>
  <si>
    <t>CS-DIRSEL-KRGIHEUNG-GU,YONG16891-GIHEUNG-GU, YONGIN-SI</t>
  </si>
  <si>
    <t>KRGIHEUNG-GU,YONG16908</t>
  </si>
  <si>
    <t>CS-DIRSEL-KRGIHEUNG-GU,YONG16908-GIHEUNG-GU, YONGIN-SI</t>
  </si>
  <si>
    <t>KRGIHEUNG-GU,YONG16924</t>
  </si>
  <si>
    <t>CS-DIRSEL-KRGIHEUNG-GU,YONG16924-GIHEUNG-GU, YONGIN-SI</t>
  </si>
  <si>
    <t>KRGIHEUNG-GU,YONG16954</t>
  </si>
  <si>
    <t>CS-DIRSEL-KRGIHEUNG-GU,YONG16954-GIHEUNG-GU, YONGIN-SI</t>
  </si>
  <si>
    <t>KRGIHEUNG-GU,YONG16971</t>
  </si>
  <si>
    <t>CS-DIRSEL-KRGIHEUNG-GU,YONG16971-GIHEUNG-GU, YONGIN-SI</t>
  </si>
  <si>
    <t>KRGIHEUNG-GU,YONG17086</t>
  </si>
  <si>
    <t>CS-DIRSEL-KRGIHEUNG-GU,YONG17086-GIHEUNG-GU, YONGIN-SI</t>
  </si>
  <si>
    <t>KRGIHEUNG-GU,YONG17096</t>
  </si>
  <si>
    <t>CS-DIRSEL-KRGIHEUNG-GU,YONG17096-GIHEUNG-GU, YONGIN-SI</t>
  </si>
  <si>
    <t>KRGIHEUNG-GU,YONG17099</t>
  </si>
  <si>
    <t>CS-DIRSEL-KRGIHEUNG-GU,YONG17099-GIHEUNG-GU, YONGIN-SI</t>
  </si>
  <si>
    <t>KRGIMHAE-SI50988</t>
  </si>
  <si>
    <t>GIMHAE-SI</t>
  </si>
  <si>
    <t>CS-DIRSEL-KRGIMHAE-SI50988-GIMHAE-SI</t>
  </si>
  <si>
    <t>KRGIMPO-S</t>
  </si>
  <si>
    <t>GIMPO-SI</t>
  </si>
  <si>
    <t>CS-DIRSEL-KRGIMPO-S-GIMPO-SI</t>
  </si>
  <si>
    <t>KRGIMPO-SI10071</t>
  </si>
  <si>
    <t>CS-DIRSEL-KRGIMPO-SI10071-GIMPO-SI</t>
  </si>
  <si>
    <t>KRGIMPO-SI10074</t>
  </si>
  <si>
    <t>CS-DIRSEL-KRGIMPO-SI10074-GIMPO-SI</t>
  </si>
  <si>
    <t>KRGIMPO-SI10090</t>
  </si>
  <si>
    <t>CS-DIRSEL-KRGIMPO-SI10090-GIMPO-SI</t>
  </si>
  <si>
    <t>KRGOKSEONG-GUN57526</t>
  </si>
  <si>
    <t>GOKSEONG-GUN</t>
  </si>
  <si>
    <t>CS-DIRSEL-KRGOKSEONG-GUN57526-GOKSEONG-GUN</t>
  </si>
  <si>
    <t>KRGONGJU-SI32593</t>
  </si>
  <si>
    <t>GONGJU-SI</t>
  </si>
  <si>
    <t>CS-DIRSEL-KRGONGJU-SI32593-GONGJU-SI</t>
  </si>
  <si>
    <t>KRGUMI-SI39387</t>
  </si>
  <si>
    <t>GUMI-SI</t>
  </si>
  <si>
    <t>CS-DIRSEL-KRGUMI-SI39387-GUMI-SI</t>
  </si>
  <si>
    <t>KRGUMI-SI39419</t>
  </si>
  <si>
    <t>CS-DIRSEL-KRGUMI-SI39419-GUMI-SI</t>
  </si>
  <si>
    <t>KRGUNPO-SI15808</t>
  </si>
  <si>
    <t>GUNPO-SI</t>
  </si>
  <si>
    <t>CS-DIRSEL-KRGUNPO-SI15808-GUNPO-SI</t>
  </si>
  <si>
    <t>KRGUNPO-SI15818</t>
  </si>
  <si>
    <t>CS-DIRSEL-KRGUNPO-SI15818-GUNPO-SI</t>
  </si>
  <si>
    <t>KRGUNSAN-SI54008</t>
  </si>
  <si>
    <t>GUNSAN-SI</t>
  </si>
  <si>
    <t>CS-DIRSEL-KRGUNSAN-SI54008-GUNSAN-SI</t>
  </si>
  <si>
    <t>KRGUNSAN-SI54105</t>
  </si>
  <si>
    <t>CS-DIRSEL-KRGUNSAN-SI54105-GUNSAN-SI</t>
  </si>
  <si>
    <t>KRGURO-GU08323</t>
  </si>
  <si>
    <t>GURO-GU</t>
  </si>
  <si>
    <t>CS-DIRSEL-KRGURO-GU08323-GURO-GU</t>
  </si>
  <si>
    <t>KRGURO-GU08375</t>
  </si>
  <si>
    <t>CS-DIRSEL-KRGURO-GU08375-GURO-GU</t>
  </si>
  <si>
    <t>KRGURO-GU08377</t>
  </si>
  <si>
    <t>CS-DIRSEL-KRGURO-GU08377-GURO-GU</t>
  </si>
  <si>
    <t>KRGURO-GU08378</t>
  </si>
  <si>
    <t>CS-DIRSEL-KRGURO-GU08378-GURO-GU</t>
  </si>
  <si>
    <t>KRGURO-GU08380</t>
  </si>
  <si>
    <t>CS-DIRSEL-KRGURO-GU08380-GURO-GU</t>
  </si>
  <si>
    <t>KRGURO-GU08381</t>
  </si>
  <si>
    <t>CS-DIRSEL-KRGURO-GU08381-GURO-GU</t>
  </si>
  <si>
    <t>KRGURO-GU08382</t>
  </si>
  <si>
    <t>CS-DIRSEL-KRGURO-GU08382-GURO-GU</t>
  </si>
  <si>
    <t>KRGURO-GU08385</t>
  </si>
  <si>
    <t>CS-DIRSEL-KRGURO-GU08385-GURO-GU</t>
  </si>
  <si>
    <t>KRGURO-GU08386</t>
  </si>
  <si>
    <t>CS-DIRSEL-KRGURO-GU08386-GURO-GU</t>
  </si>
  <si>
    <t>KRGURO-GU08389</t>
  </si>
  <si>
    <t>CS-DIRSEL-KRGURO-GU08389-GURO-GU</t>
  </si>
  <si>
    <t>KRGURO-GU08390</t>
  </si>
  <si>
    <t>CS-DIRSEL-KRGURO-GU08390-GURO-GU</t>
  </si>
  <si>
    <t>KRGURO-GU08393</t>
  </si>
  <si>
    <t>CS-DIRSEL-KRGURO-GU08393-GURO-GU</t>
  </si>
  <si>
    <t>KRGURO-GU08394</t>
  </si>
  <si>
    <t>CS-DIRSEL-KRGURO-GU08394-GURO-GU</t>
  </si>
  <si>
    <t>KRGWACHEON-SI13807</t>
  </si>
  <si>
    <t>GWACHEON-SI</t>
  </si>
  <si>
    <t>CS-DIRSEL-KRGWACHEON-SI13807-GWACHEON-SI</t>
  </si>
  <si>
    <t>KRGWACHEON-SI13809</t>
  </si>
  <si>
    <t>CS-DIRSEL-KRGWACHEON-SI13809-GWACHEON-SI</t>
  </si>
  <si>
    <t>KRGWACHEON-SI13810</t>
  </si>
  <si>
    <t>CS-DIRSEL-KRGWACHEON-SI13810-GWACHEON-SI</t>
  </si>
  <si>
    <t>KRGWACHEON-SI13820</t>
  </si>
  <si>
    <t>CS-DIRSEL-KRGWACHEON-SI13820-GWACHEON-SI</t>
  </si>
  <si>
    <t>KRGWACHEON-SI13840</t>
  </si>
  <si>
    <t>CS-DIRSEL-KRGWACHEON-SI13840-GWACHEON-SI</t>
  </si>
  <si>
    <t>KRGWANAK-GU08708</t>
  </si>
  <si>
    <t>GWANAK-GU</t>
  </si>
  <si>
    <t>CS-DIRSEL-KRGWANAK-GU08708-GWANAK-GU</t>
  </si>
  <si>
    <t>KRGWANAK-GU08719</t>
  </si>
  <si>
    <t>CS-DIRSEL-KRGWANAK-GU08719-GWANAK-GU</t>
  </si>
  <si>
    <t>KRGWANAK-GU08768</t>
  </si>
  <si>
    <t>CS-DIRSEL-KRGWANAK-GU08768-GWANAK-GU</t>
  </si>
  <si>
    <t>KRGWANAK-GU08826</t>
  </si>
  <si>
    <t>CS-DIRSEL-KRGWANAK-GU08826-GWANAK-GU</t>
  </si>
  <si>
    <t>KRGWANGJIN-GU04919</t>
  </si>
  <si>
    <t>GWANGJIN-GU</t>
  </si>
  <si>
    <t>CS-DIRSEL-KRGWANGJIN-GU04919-GWANGJIN-GU</t>
  </si>
  <si>
    <t>KRGWANGJIN-GU05100</t>
  </si>
  <si>
    <t>CS-DIRSEL-KRGWANGJIN-GU05100-GWANGJIN-GU</t>
  </si>
  <si>
    <t>KRGWANGJIN-GU05103</t>
  </si>
  <si>
    <t>CS-DIRSEL-KRGWANGJIN-GU05103-GWANGJIN-GU</t>
  </si>
  <si>
    <t>KRGWANGJIN-GU05116</t>
  </si>
  <si>
    <t>CS-DIRSEL-KRGWANGJIN-GU05116-GWANGJIN-GU</t>
  </si>
  <si>
    <t>KRGWANGJU-SI12738</t>
  </si>
  <si>
    <t>GWANGJU-SI</t>
  </si>
  <si>
    <t>CS-DIRSEL-KRGWANGJU-SI12738-GWANGJU-SI</t>
  </si>
  <si>
    <t>KRGWANGMYEONG-SI14323</t>
  </si>
  <si>
    <t>GWANGMYEONG-SI</t>
  </si>
  <si>
    <t>CS-DIRSEL-KRGWANGMYEONG-SI14323-GWANGMYEONG-SI</t>
  </si>
  <si>
    <t>KRGWANGMYEONG-SI14331</t>
  </si>
  <si>
    <t>CS-DIRSEL-KRGWANGMYEONG-SI14331-GWANGMYEONG-SI</t>
  </si>
  <si>
    <t>KRGWANGSAN-GU62228</t>
  </si>
  <si>
    <t>GWANGSAN-GU</t>
  </si>
  <si>
    <t>CS-DIRSEL-KRGWANGSAN-GU62228-GWANGSAN-GU</t>
  </si>
  <si>
    <t>KRGWANGSAN-GU62405</t>
  </si>
  <si>
    <t>CS-DIRSEL-KRGWANGSAN-GU62405-GWANGSAN-GU</t>
  </si>
  <si>
    <t>KRGWANGSAN-GU62465</t>
  </si>
  <si>
    <t>CS-DIRSEL-KRGWANGSAN-GU62465-GWANGSAN-GU</t>
  </si>
  <si>
    <t>KRGWANGYANG-SI57807</t>
  </si>
  <si>
    <t>GWANGYANG-SI</t>
  </si>
  <si>
    <t>CS-DIRSEL-KRGWANGYANG-SI57807-GWANGYANG-SI</t>
  </si>
  <si>
    <t>KRGWONSEON-GU,SUW16648</t>
  </si>
  <si>
    <t>GWONSEON-GU, SUWON-SI</t>
  </si>
  <si>
    <t>CS-DIRSEL-KRGWONSEON-GU,SUW16648-GWONSEON-GU, SUWON-SI</t>
  </si>
  <si>
    <t>KRGYERYONG-SI32800</t>
  </si>
  <si>
    <t>GYERYONG-SI</t>
  </si>
  <si>
    <t>CS-DIRSEL-KRGYERYONG-SI32800-GYERYONG-SI</t>
  </si>
  <si>
    <t>KRGYEYANG-GU21004</t>
  </si>
  <si>
    <t>GYEYANG-GU</t>
  </si>
  <si>
    <t>CS-DIRSEL-KRGYEYANG-GU21004-GYEYANG-GU</t>
  </si>
  <si>
    <t>KRGYEYANG-GU21070</t>
  </si>
  <si>
    <t>CS-DIRSEL-KRGYEYANG-GU21070-GYEYANG-GU</t>
  </si>
  <si>
    <t>KRGYEYANG-GU21112</t>
  </si>
  <si>
    <t>CS-DIRSEL-KRGYEYANG-GU21112-GYEYANG-GU</t>
  </si>
  <si>
    <t>KRHAEUNDAE-GU48073</t>
  </si>
  <si>
    <t>HAEUNDAE-GU</t>
  </si>
  <si>
    <t>CS-DIRSEL-KRHAEUNDAE-GU48073-HAEUNDAE-GU</t>
  </si>
  <si>
    <t>KRHAMPYEONG-GUN57147</t>
  </si>
  <si>
    <t>HAMPYEONG-GUN</t>
  </si>
  <si>
    <t>CS-DIRSEL-KRHAMPYEONG-GUN57147-HAMPYEONG-GUN</t>
  </si>
  <si>
    <t>KRHANAM-SI12902</t>
  </si>
  <si>
    <t>HANAM-SI</t>
  </si>
  <si>
    <t>CS-DIRSEL-KRHANAM-SI12902-HANAM-SI</t>
  </si>
  <si>
    <t>KRHANAM-SI12918</t>
  </si>
  <si>
    <t>CS-DIRSEL-KRHANAM-SI12918-HANAM-SI</t>
  </si>
  <si>
    <t>KRHANAM-SI12925</t>
  </si>
  <si>
    <t>CS-DIRSEL-KRHANAM-SI12925-HANAM-SI</t>
  </si>
  <si>
    <t>KRHEUNGDEOK-GU,CH28122</t>
  </si>
  <si>
    <t>HEUNGDEOK-GU, CHEONGJU-SI</t>
  </si>
  <si>
    <t>CS-DIRSEL-KRHEUNGDEOK-GU,CH28122-HEUNGDEOK-GU, CHEONGJU-SI</t>
  </si>
  <si>
    <t>KRHEUNGDEOK-GU,CH28159</t>
  </si>
  <si>
    <t>CS-DIRSEL-KRHEUNGDEOK-GU,CH28159-HEUNGDEOK-GU, CHEONGJU-SI</t>
  </si>
  <si>
    <t>KRHEUNGDEOK-GU,CH28166</t>
  </si>
  <si>
    <t>CS-DIRSEL-KRHEUNGDEOK-GU,CH28166-HEUNGDEOK-GU, CHEONGJU-SI</t>
  </si>
  <si>
    <t>KRHEUNGDEOK-GU,CH28356</t>
  </si>
  <si>
    <t>CS-DIRSEL-KRHEUNGDEOK-GU,CH28356-HEUNGDEOK-GU, CHEONGJU-SI</t>
  </si>
  <si>
    <t>KRHEUNGDEOK-GU,CH28436</t>
  </si>
  <si>
    <t>CS-DIRSEL-KRHEUNGDEOK-GU,CH28436-HEUNGDEOK-GU, CHEONGJU-SI</t>
  </si>
  <si>
    <t>KRHEUNGDEOK-GU,CH28441</t>
  </si>
  <si>
    <t>CS-DIRSEL-KRHEUNGDEOK-GU,CH28441-HEUNGDEOK-GU, CHEONGJU-SI</t>
  </si>
  <si>
    <t>KRHOENGSEONG-GUN25220</t>
  </si>
  <si>
    <t>HOENGSEONG-GUN</t>
  </si>
  <si>
    <t>CS-DIRSEL-KRHOENGSEONG-GUN25220-HOENGSEONG-GUN</t>
  </si>
  <si>
    <t>KRHONGCHEON-GUN25102</t>
  </si>
  <si>
    <t>HONGCHEON-GUN</t>
  </si>
  <si>
    <t>CS-DIRSEL-KRHONGCHEON-GUN25102-HONGCHEON-GUN</t>
  </si>
  <si>
    <t>KRHWASEONG-SI18200</t>
  </si>
  <si>
    <t>HWASEONG-SI</t>
  </si>
  <si>
    <t>CS-DIRSEL-KRHWASEONG-SI18200-HWASEONG-SI</t>
  </si>
  <si>
    <t>KRHWASEONG-SI18274</t>
  </si>
  <si>
    <t>CS-DIRSEL-KRHWASEONG-SI18274-HWASEONG-SI</t>
  </si>
  <si>
    <t>KRHWASEONG-SI18383</t>
  </si>
  <si>
    <t>CS-DIRSEL-KRHWASEONG-SI18383-HWASEONG-SI</t>
  </si>
  <si>
    <t>KRHWASEONG-SI18448</t>
  </si>
  <si>
    <t>CS-DIRSEL-KRHWASEONG-SI18448-HWASEONG-SI</t>
  </si>
  <si>
    <t>KRHWASEONG-SI18449</t>
  </si>
  <si>
    <t>CS-DIRSEL-KRHWASEONG-SI18449-HWASEONG-SI</t>
  </si>
  <si>
    <t>KRHWASEONG-SI18454</t>
  </si>
  <si>
    <t>CS-DIRSEL-KRHWASEONG-SI18454-HWASEONG-SI</t>
  </si>
  <si>
    <t>KRHWASEONG-SI18469</t>
  </si>
  <si>
    <t>CS-DIRSEL-KRHWASEONG-SI18469-HWASEONG-SI</t>
  </si>
  <si>
    <t>KRHWASEONG-SI18487</t>
  </si>
  <si>
    <t>CS-DIRSEL-KRHWASEONG-SI18487-HWASEONG-SI</t>
  </si>
  <si>
    <t>KRHWASEONG-SI18499</t>
  </si>
  <si>
    <t>CS-DIRSEL-KRHWASEONG-SI18499-HWASEONG-SI</t>
  </si>
  <si>
    <t>KRHWASEONG-SI18571</t>
  </si>
  <si>
    <t>CS-DIRSEL-KRHWASEONG-SI18571-HWASEONG-SI</t>
  </si>
  <si>
    <t>KRHWASEONG-SI18573</t>
  </si>
  <si>
    <t>CS-DIRSEL-KRHWASEONG-SI18573-HWASEONG-SI</t>
  </si>
  <si>
    <t>KRHWASEONG-SI18579</t>
  </si>
  <si>
    <t>CS-DIRSEL-KRHWASEONG-SI18579-HWASEONG-SI</t>
  </si>
  <si>
    <t>KRHWASEONG-SI18622</t>
  </si>
  <si>
    <t>CS-DIRSEL-KRHWASEONG-SI18622-HWASEONG-SI</t>
  </si>
  <si>
    <t>KRHWASEONG-SI18623</t>
  </si>
  <si>
    <t>CS-DIRSEL-KRHWASEONG-SI18623-HWASEONG-SI</t>
  </si>
  <si>
    <t>KRHWASEONG-SI18627</t>
  </si>
  <si>
    <t>CS-DIRSEL-KRHWASEONG-SI18627-HWASEONG-SI</t>
  </si>
  <si>
    <t>KRICHEON-SI17300</t>
  </si>
  <si>
    <t>ICHEON-SI</t>
  </si>
  <si>
    <t>CS-DIRSEL-KRICHEON-SI17300-ICHEON-SI</t>
  </si>
  <si>
    <t>KRICHEON-SI17301</t>
  </si>
  <si>
    <t>CS-DIRSEL-KRICHEON-SI17301-ICHEON-SI</t>
  </si>
  <si>
    <t>KRICHEON-SI17332</t>
  </si>
  <si>
    <t>CS-DIRSEL-KRICHEON-SI17332-ICHEON-SI</t>
  </si>
  <si>
    <t>KRICHEON-SI17336</t>
  </si>
  <si>
    <t>CS-DIRSEL-KRICHEON-SI17336-ICHEON-SI</t>
  </si>
  <si>
    <t>KRIKSAN-SI54619</t>
  </si>
  <si>
    <t>IKSAN-SI</t>
  </si>
  <si>
    <t>CS-DIRSEL-KRIKSAN-SI54619-IKSAN-SI</t>
  </si>
  <si>
    <t>KRILSANDONG-GU,GO10336</t>
  </si>
  <si>
    <t>ILSANDONG-GU, GOYANG-SI</t>
  </si>
  <si>
    <t>CS-DIRSEL-KRILSANDONG-GU,GO10336-ILSANDONG-GU, GOYANG-SI</t>
  </si>
  <si>
    <t>KRILSANDONG-GU,GO10366</t>
  </si>
  <si>
    <t>CS-DIRSEL-KRILSANDONG-GU,GO10366-ILSANDONG-GU, GOYANG-SI</t>
  </si>
  <si>
    <t>KRILSANDONG-GU,GO10393</t>
  </si>
  <si>
    <t>CS-DIRSEL-KRILSANDONG-GU,GO10393-ILSANDONG-GU, GOYANG-SI</t>
  </si>
  <si>
    <t>KRILSANDONG-GU,GO10401</t>
  </si>
  <si>
    <t>CS-DIRSEL-KRILSANDONG-GU,GO10401-ILSANDONG-GU, GOYANG-SI</t>
  </si>
  <si>
    <t>KRILSANDONG-GU,GO10409</t>
  </si>
  <si>
    <t>CS-DIRSEL-KRILSANDONG-GU,GO10409-ILSANDONG-GU, GOYANG-SI</t>
  </si>
  <si>
    <t>KRILSANDONG-GU,GO10410</t>
  </si>
  <si>
    <t>CS-DIRSEL-KRILSANDONG-GU,GO10410-ILSANDONG-GU, GOYANG-SI</t>
  </si>
  <si>
    <t>KRILSANDONG-GU,GO10442</t>
  </si>
  <si>
    <t>CS-DIRSEL-KRILSANDONG-GU,GO10442-ILSANDONG-GU, GOYANG-SI</t>
  </si>
  <si>
    <t>KRILSANDONG-GU,GO10449</t>
  </si>
  <si>
    <t>CS-DIRSEL-KRILSANDONG-GU,GO10449-ILSANDONG-GU, GOYANG-SI</t>
  </si>
  <si>
    <t>KRILSANSEO-GU,GOY10223</t>
  </si>
  <si>
    <t>ILSANSEO-GU, GOYANG-SI</t>
  </si>
  <si>
    <t>CS-DIRSEL-KRILSANSEO-GU,GOY10223-ILSANSEO-GU, GOYANG-SI</t>
  </si>
  <si>
    <t>KRILSANSEO-GU,GOY10366</t>
  </si>
  <si>
    <t>CS-DIRSEL-KRILSANSEO-GU,GOY10366-ILSANSEO-GU, GOYANG-SI</t>
  </si>
  <si>
    <t>KRILSANSEO-GU,GOY10391</t>
  </si>
  <si>
    <t>CS-DIRSEL-KRILSANSEO-GU,GOY10391-ILSANSEO-GU, GOYANG-SI</t>
  </si>
  <si>
    <t>KRJANGAN-GU,SUWON16200</t>
  </si>
  <si>
    <t>JANGAN-GU, SUWON-SI</t>
  </si>
  <si>
    <t>CS-DIRSEL-KRJANGAN-GU,SUWON16200-JANGAN-GU, SUWON-SI</t>
  </si>
  <si>
    <t>KRJANGAN-GU,SUWON16271</t>
  </si>
  <si>
    <t>CS-DIRSEL-KRJANGAN-GU,SUWON16271-JANGAN-GU, SUWON-SI</t>
  </si>
  <si>
    <t>KRJANGAN-GU,SUWON16279</t>
  </si>
  <si>
    <t>CS-DIRSEL-KRJANGAN-GU,SUWON16279-JANGAN-GU, SUWON-SI</t>
  </si>
  <si>
    <t>KRJANGAN-GU,SUWON16336</t>
  </si>
  <si>
    <t>CS-DIRSEL-KRJANGAN-GU,SUWON16336-JANGAN-GU, SUWON-SI</t>
  </si>
  <si>
    <t>KRJANGAN-GU,SUWON16419</t>
  </si>
  <si>
    <t>CS-DIRSEL-KRJANGAN-GU,SUWON16419-JANGAN-GU, SUWON-SI</t>
  </si>
  <si>
    <t>KRJINCHEON-GUN27816</t>
  </si>
  <si>
    <t>JINCHEON-GUN</t>
  </si>
  <si>
    <t>CS-DIRSEL-KRJINCHEON-GUN27816-JINCHEON-GUN</t>
  </si>
  <si>
    <t>KRJINCHEON-GUN27819</t>
  </si>
  <si>
    <t>CS-DIRSEL-KRJINCHEON-GUN27819-JINCHEON-GUN</t>
  </si>
  <si>
    <t>KRJINCHEON-GUN27850</t>
  </si>
  <si>
    <t>CS-DIRSEL-KRJINCHEON-GUN27850-JINCHEON-GUN</t>
  </si>
  <si>
    <t>KRJINCHEON-GUN27872</t>
  </si>
  <si>
    <t>CS-DIRSEL-KRJINCHEON-GUN27872-JINCHEON-GUN</t>
  </si>
  <si>
    <t>KRJINJU-SI52655</t>
  </si>
  <si>
    <t>JINJU-SI</t>
  </si>
  <si>
    <t>CS-DIRSEL-KRJINJU-SI52655-JINJU-SI</t>
  </si>
  <si>
    <t>KRJINJU-SI52733</t>
  </si>
  <si>
    <t>CS-DIRSEL-KRJINJU-SI52733-JINJU-SI</t>
  </si>
  <si>
    <t>KRJINJU-SI52828</t>
  </si>
  <si>
    <t>CS-DIRSEL-KRJINJU-SI52828-JINJU-SI</t>
  </si>
  <si>
    <t>KRJONGNO-GU03047</t>
  </si>
  <si>
    <t>JONGNO-GU</t>
  </si>
  <si>
    <t>CS-DIRSEL-KRJONGNO-GU03047-JONGNO-GU</t>
  </si>
  <si>
    <t>KRJONGNO-GU03048</t>
  </si>
  <si>
    <t>CS-DIRSEL-KRJONGNO-GU03048-JONGNO-GU</t>
  </si>
  <si>
    <t>KRJONGNO-GU03058</t>
  </si>
  <si>
    <t>CS-DIRSEL-KRJONGNO-GU03058-JONGNO-GU</t>
  </si>
  <si>
    <t>KRJONGNO-GU03070</t>
  </si>
  <si>
    <t>CS-DIRSEL-KRJONGNO-GU03070-JONGNO-GU</t>
  </si>
  <si>
    <t>KRJONGNO-GU03082</t>
  </si>
  <si>
    <t>CS-DIRSEL-KRJONGNO-GU03082-JONGNO-GU</t>
  </si>
  <si>
    <t>KRJONGNO-GU03087</t>
  </si>
  <si>
    <t>CS-DIRSEL-KRJONGNO-GU03087-JONGNO-GU</t>
  </si>
  <si>
    <t>KRJONGNO-GU03126</t>
  </si>
  <si>
    <t>CS-DIRSEL-KRJONGNO-GU03126-JONGNO-GU</t>
  </si>
  <si>
    <t>KRJONGNO-GU03128</t>
  </si>
  <si>
    <t>CS-DIRSEL-KRJONGNO-GU03128-JONGNO-GU</t>
  </si>
  <si>
    <t>KRJONGNO-GU03130</t>
  </si>
  <si>
    <t>CS-DIRSEL-KRJONGNO-GU03130-JONGNO-GU</t>
  </si>
  <si>
    <t>KRJONGNO-GU03159</t>
  </si>
  <si>
    <t>CS-DIRSEL-KRJONGNO-GU03159-JONGNO-GU</t>
  </si>
  <si>
    <t>KRJONGNO-GU03170</t>
  </si>
  <si>
    <t>CS-DIRSEL-KRJONGNO-GU03170-JONGNO-GU</t>
  </si>
  <si>
    <t>KRJONGNO-GU03171</t>
  </si>
  <si>
    <t>CS-DIRSEL-KRJONGNO-GU03171-JONGNO-GU</t>
  </si>
  <si>
    <t>KRJONGNO-GU03172</t>
  </si>
  <si>
    <t>CS-DIRSEL-KRJONGNO-GU03172-JONGNO-GU</t>
  </si>
  <si>
    <t>KRJONGNO-GU03178</t>
  </si>
  <si>
    <t>CS-DIRSEL-KRJONGNO-GU03178-JONGNO-GU</t>
  </si>
  <si>
    <t>KRJONGNO-GU03186</t>
  </si>
  <si>
    <t>CS-DIRSEL-KRJONGNO-GU03186-JONGNO-GU</t>
  </si>
  <si>
    <t>KRJONGNO-GU03187</t>
  </si>
  <si>
    <t>CS-DIRSEL-KRJONGNO-GU03187-JONGNO-GU</t>
  </si>
  <si>
    <t>KRJUNG-GU04505</t>
  </si>
  <si>
    <t>JUNG-GU</t>
  </si>
  <si>
    <t>CS-DIRSEL-KRJUNG-GU04505-JUNG-GU</t>
  </si>
  <si>
    <t>KRJUNG-GU04509</t>
  </si>
  <si>
    <t>CS-DIRSEL-KRJUNG-GU04509-JUNG-GU</t>
  </si>
  <si>
    <t>KRJUNG-GU04510</t>
  </si>
  <si>
    <t>CS-DIRSEL-KRJUNG-GU04510-JUNG-GU</t>
  </si>
  <si>
    <t>KRJUNG-GU04511</t>
  </si>
  <si>
    <t>CS-DIRSEL-KRJUNG-GU04511-JUNG-GU</t>
  </si>
  <si>
    <t>KRJUNG-GU04516</t>
  </si>
  <si>
    <t>CS-DIRSEL-KRJUNG-GU04516-JUNG-GU</t>
  </si>
  <si>
    <t>KRJUNG-GU04519</t>
  </si>
  <si>
    <t>CS-DIRSEL-KRJUNG-GU04519-JUNG-GU</t>
  </si>
  <si>
    <t>KRJUNG-GU04520</t>
  </si>
  <si>
    <t>CS-DIRSEL-KRJUNG-GU04520-JUNG-GU</t>
  </si>
  <si>
    <t>KRJUNG-GU04521</t>
  </si>
  <si>
    <t>CS-DIRSEL-KRJUNG-GU04521-JUNG-GU</t>
  </si>
  <si>
    <t>KRJUNG-GU04528</t>
  </si>
  <si>
    <t>CS-DIRSEL-KRJUNG-GU04528-JUNG-GU</t>
  </si>
  <si>
    <t>KRJUNG-GU04531</t>
  </si>
  <si>
    <t>CS-DIRSEL-KRJUNG-GU04531-JUNG-GU</t>
  </si>
  <si>
    <t>KRJUNG-GU04533</t>
  </si>
  <si>
    <t>CS-DIRSEL-KRJUNG-GU04533-JUNG-GU</t>
  </si>
  <si>
    <t>KRJUNG-GU04539</t>
  </si>
  <si>
    <t>CS-DIRSEL-KRJUNG-GU04539-JUNG-GU</t>
  </si>
  <si>
    <t>KRJUNG-GU04542</t>
  </si>
  <si>
    <t>CS-DIRSEL-KRJUNG-GU04542-JUNG-GU</t>
  </si>
  <si>
    <t>KRJUNG-GU04548</t>
  </si>
  <si>
    <t>CS-DIRSEL-KRJUNG-GU04548-JUNG-GU</t>
  </si>
  <si>
    <t>KRJUNG-GU04551</t>
  </si>
  <si>
    <t>CS-DIRSEL-KRJUNG-GU04551-JUNG-GU</t>
  </si>
  <si>
    <t>KRJUNG-GU04611</t>
  </si>
  <si>
    <t>CS-DIRSEL-KRJUNG-GU04611-JUNG-GU</t>
  </si>
  <si>
    <t>KRJUNG-GU04620</t>
  </si>
  <si>
    <t>CS-DIRSEL-KRJUNG-GU04620-JUNG-GU</t>
  </si>
  <si>
    <t>KRJUNG-GU04626</t>
  </si>
  <si>
    <t>CS-DIRSEL-KRJUNG-GU04626-JUNG-GU</t>
  </si>
  <si>
    <t>KRJUNG-GU04627</t>
  </si>
  <si>
    <t>CS-DIRSEL-KRJUNG-GU04627-JUNG-GU</t>
  </si>
  <si>
    <t>KRJUNG-GU04631</t>
  </si>
  <si>
    <t>CS-DIRSEL-KRJUNG-GU04631-JUNG-GU</t>
  </si>
  <si>
    <t>KRJUNG-GU22379</t>
  </si>
  <si>
    <t>CS-DIRSEL-KRJUNG-GU22379-JUNG-GU</t>
  </si>
  <si>
    <t>KRJUNG-GU22382</t>
  </si>
  <si>
    <t>CS-DIRSEL-KRJUNG-GU22382-JUNG-GU</t>
  </si>
  <si>
    <t>KRJUNG-GU34955</t>
  </si>
  <si>
    <t>CS-DIRSEL-KRJUNG-GU34955-JUNG-GU</t>
  </si>
  <si>
    <t>KRJUNG-GU35058</t>
  </si>
  <si>
    <t>CS-DIRSEL-KRJUNG-GU35058-JUNG-GU</t>
  </si>
  <si>
    <t>KRJUNG-GU48934</t>
  </si>
  <si>
    <t>CS-DIRSEL-KRJUNG-GU48934-JUNG-GU</t>
  </si>
  <si>
    <t>KRJUNG-GU48938</t>
  </si>
  <si>
    <t>CS-DIRSEL-KRJUNG-GU48938-JUNG-GU</t>
  </si>
  <si>
    <t>KRJUNGNANG-GU02076</t>
  </si>
  <si>
    <t>JUNGNANG-GU</t>
  </si>
  <si>
    <t>CS-DIRSEL-KRJUNGNANG-GU02076-JUNGNANG-GU</t>
  </si>
  <si>
    <t>KRJUNGNANG-GU02219</t>
  </si>
  <si>
    <t>CS-DIRSEL-KRJUNGNANG-GU02219-JUNGNANG-GU</t>
  </si>
  <si>
    <t>KRJUNGNANG-GU02262</t>
  </si>
  <si>
    <t>CS-DIRSEL-KRJUNGNANG-GU02262-JUNGNANG-GU</t>
  </si>
  <si>
    <t>KRJUNGWON-GU,SEON13437</t>
  </si>
  <si>
    <t>JUNGWON-GU, SEONGNAM-SI</t>
  </si>
  <si>
    <t>CS-DIRSEL-KRJUNGWON-GU,SEON13437-JUNGWON-GU, SEONGNAM-SI</t>
  </si>
  <si>
    <t>KRJUNGWON-GU,SEON13438</t>
  </si>
  <si>
    <t>CS-DIRSEL-KRJUNGWON-GU,SEON13438-JUNGWON-GU, SEONGNAM-SI</t>
  </si>
  <si>
    <t>KRMANAN-GU,ANYANG13992</t>
  </si>
  <si>
    <t>MANAN-GU, ANYANG-SI</t>
  </si>
  <si>
    <t>CS-DIRSEL-KRMANAN-GU,ANYANG13992-MANAN-GU, ANYANG-SI</t>
  </si>
  <si>
    <t>KRMANAN-GU,ANYANG14087</t>
  </si>
  <si>
    <t>CS-DIRSEL-KRMANAN-GU,ANYANG14087-MANAN-GU, ANYANG-SI</t>
  </si>
  <si>
    <t>KRMAPO-GU03908</t>
  </si>
  <si>
    <t>MAPO-GU</t>
  </si>
  <si>
    <t>CS-DIRSEL-KRMAPO-GU03908-MAPO-GU</t>
  </si>
  <si>
    <t>KRMAPO-GU03909</t>
  </si>
  <si>
    <t>CS-DIRSEL-KRMAPO-GU03909-MAPO-GU</t>
  </si>
  <si>
    <t>KRMAPO-GU03921</t>
  </si>
  <si>
    <t>CS-DIRSEL-KRMAPO-GU03921-MAPO-GU</t>
  </si>
  <si>
    <t>KRMAPO-GU03922</t>
  </si>
  <si>
    <t>CS-DIRSEL-KRMAPO-GU03922-MAPO-GU</t>
  </si>
  <si>
    <t>KRMAPO-GU03923</t>
  </si>
  <si>
    <t>CS-DIRSEL-KRMAPO-GU03923-MAPO-GU</t>
  </si>
  <si>
    <t>KRMAPO-GU03924</t>
  </si>
  <si>
    <t>CS-DIRSEL-KRMAPO-GU03924-MAPO-GU</t>
  </si>
  <si>
    <t>KRMAPO-GU03925</t>
  </si>
  <si>
    <t>CS-DIRSEL-KRMAPO-GU03925-MAPO-GU</t>
  </si>
  <si>
    <t>KRMAPO-GU03926</t>
  </si>
  <si>
    <t>CS-DIRSEL-KRMAPO-GU03926-MAPO-GU</t>
  </si>
  <si>
    <t>KRMAPO-GU03933</t>
  </si>
  <si>
    <t>CS-DIRSEL-KRMAPO-GU03933-MAPO-GU</t>
  </si>
  <si>
    <t>KRMAPO-GU04012</t>
  </si>
  <si>
    <t>CS-DIRSEL-KRMAPO-GU04012-MAPO-GU</t>
  </si>
  <si>
    <t>KRMAPO-GU04015</t>
  </si>
  <si>
    <t>CS-DIRSEL-KRMAPO-GU04015-MAPO-GU</t>
  </si>
  <si>
    <t>KRMAPO-GU04029</t>
  </si>
  <si>
    <t>CS-DIRSEL-KRMAPO-GU04029-MAPO-GU</t>
  </si>
  <si>
    <t>KRMAPO-GU04039</t>
  </si>
  <si>
    <t>CS-DIRSEL-KRMAPO-GU04039-MAPO-GU</t>
  </si>
  <si>
    <t>KRMAPO-GU04056</t>
  </si>
  <si>
    <t>CS-DIRSEL-KRMAPO-GU04056-MAPO-GU</t>
  </si>
  <si>
    <t>KRMAPO-GU04071</t>
  </si>
  <si>
    <t>CS-DIRSEL-KRMAPO-GU04071-MAPO-GU</t>
  </si>
  <si>
    <t>KRMAPO-GU04143</t>
  </si>
  <si>
    <t>CS-DIRSEL-KRMAPO-GU04143-MAPO-GU</t>
  </si>
  <si>
    <t>KRMAPO-GU04156</t>
  </si>
  <si>
    <t>CS-DIRSEL-KRMAPO-GU04156-MAPO-GU</t>
  </si>
  <si>
    <t>KRMAPO-GU04157</t>
  </si>
  <si>
    <t>CS-DIRSEL-KRMAPO-GU04157-MAPO-GU</t>
  </si>
  <si>
    <t>KRMAPO-GU04165</t>
  </si>
  <si>
    <t>CS-DIRSEL-KRMAPO-GU04165-MAPO-GU</t>
  </si>
  <si>
    <t>KRMASANHOEWON-GUC51353</t>
  </si>
  <si>
    <t>MASANHOEWON-GU CHANGWON-SI</t>
  </si>
  <si>
    <t>CS-DIRSEL-KRMASANHOEWON-GUC51353-MASANHOEWON-GU CHANGWON-SI</t>
  </si>
  <si>
    <t>KRMOKPO-SI58748</t>
  </si>
  <si>
    <t>MOKPO-SI</t>
  </si>
  <si>
    <t>CS-DIRSEL-KRMOKPO-SI58748-MOKPO-SI</t>
  </si>
  <si>
    <t>KRNAJU-SI58323</t>
  </si>
  <si>
    <t>NAJU-SI</t>
  </si>
  <si>
    <t>CS-DIRSEL-KRNAJU-SI58323-NAJU-SI</t>
  </si>
  <si>
    <t>KRNAMDONG-GU21509</t>
  </si>
  <si>
    <t>NAMDONG-GU</t>
  </si>
  <si>
    <t>CS-DIRSEL-KRNAMDONG-GU21509-NAMDONG-GU</t>
  </si>
  <si>
    <t>KRNAMDONG-GU21511</t>
  </si>
  <si>
    <t>CS-DIRSEL-KRNAMDONG-GU21511-NAMDONG-GU</t>
  </si>
  <si>
    <t>KRNAMDONG-GU21552</t>
  </si>
  <si>
    <t>CS-DIRSEL-KRNAMDONG-GU21552-NAMDONG-GU</t>
  </si>
  <si>
    <t>KRNAMDONG-GU21554</t>
  </si>
  <si>
    <t>CS-DIRSEL-KRNAMDONG-GU21554-NAMDONG-GU</t>
  </si>
  <si>
    <t>KRNAMDONG-GU21558</t>
  </si>
  <si>
    <t>CS-DIRSEL-KRNAMDONG-GU21558-NAMDONG-GU</t>
  </si>
  <si>
    <t>KRNAMDONG-GU21573</t>
  </si>
  <si>
    <t>CS-DIRSEL-KRNAMDONG-GU21573-NAMDONG-GU</t>
  </si>
  <si>
    <t>KRNAMDONG-GU21582</t>
  </si>
  <si>
    <t>CS-DIRSEL-KRNAMDONG-GU21582-NAMDONG-GU</t>
  </si>
  <si>
    <t>KRNAM-GU,POHANG-S37877</t>
  </si>
  <si>
    <t>NAM-GU, POHANG-SI</t>
  </si>
  <si>
    <t>CS-DIRSEL-KRNAM-GU,POHANG-S37877-NAM-GU, POHANG-SI</t>
  </si>
  <si>
    <t>KRNAM-GU44689</t>
  </si>
  <si>
    <t>NAM-GU</t>
  </si>
  <si>
    <t>CS-DIRSEL-KRNAM-GU44689-NAM-GU</t>
  </si>
  <si>
    <t>KRNAM-GU44694</t>
  </si>
  <si>
    <t>CS-DIRSEL-KRNAM-GU44694-NAM-GU</t>
  </si>
  <si>
    <t>KRNAM-GU44783</t>
  </si>
  <si>
    <t>CS-DIRSEL-KRNAM-GU44783-NAM-GU</t>
  </si>
  <si>
    <t>KRNAM-GU48401</t>
  </si>
  <si>
    <t>CS-DIRSEL-KRNAM-GU48401-NAM-GU</t>
  </si>
  <si>
    <t>KRNAMYANGJU-SI12098</t>
  </si>
  <si>
    <t>NAMYANGJU-SI</t>
  </si>
  <si>
    <t>CS-DIRSEL-KRNAMYANGJU-SI12098-NAMYANGJU-SI</t>
  </si>
  <si>
    <t>KRNAMYANGJU-SI12106</t>
  </si>
  <si>
    <t>CS-DIRSEL-KRNAMYANGJU-SI12106-NAMYANGJU-SI</t>
  </si>
  <si>
    <t>KRNAMYANGJU-SI12248</t>
  </si>
  <si>
    <t>CS-DIRSEL-KRNAMYANGJU-SI12248-NAMYANGJU-SI</t>
  </si>
  <si>
    <t>KROKCHEON-GUN29032</t>
  </si>
  <si>
    <t>OKCHEON-GUN</t>
  </si>
  <si>
    <t>CS-DIRSEL-KROKCHEON-GUN29032-OKCHEON-GUN</t>
  </si>
  <si>
    <t>KRPAJU-SI10845</t>
  </si>
  <si>
    <t>PAJU-SI</t>
  </si>
  <si>
    <t>CS-DIRSEL-KRPAJU-SI10845-PAJU-SI</t>
  </si>
  <si>
    <t>KRPAJU-SI10867</t>
  </si>
  <si>
    <t>CS-DIRSEL-KRPAJU-SI10867-PAJU-SI</t>
  </si>
  <si>
    <t>KRPAJU-SI10939</t>
  </si>
  <si>
    <t>CS-DIRSEL-KRPAJU-SI10939-PAJU-SI</t>
  </si>
  <si>
    <t>KRPALDAL-GU,SUWON16230</t>
  </si>
  <si>
    <t>PALDAL-GU, SUWON-SI</t>
  </si>
  <si>
    <t>CS-DIRSEL-KRPALDAL-GU,SUWON16230-PALDAL-GU, SUWON-SI</t>
  </si>
  <si>
    <t>KRPOCHEON-SI11139</t>
  </si>
  <si>
    <t>POCHEON-SI</t>
  </si>
  <si>
    <t>CS-DIRSEL-KRPOCHEON-SI11139-POCHEON-SI</t>
  </si>
  <si>
    <t>KRPYEONGTAEK-SI17704</t>
  </si>
  <si>
    <t>PYEONGTAEK-SI</t>
  </si>
  <si>
    <t>CS-DIRSEL-KRPYEONGTAEK-SI17704-PYEONGTAEK-SI</t>
  </si>
  <si>
    <t>KRPYEONGTAEK-SI17709</t>
  </si>
  <si>
    <t>CS-DIRSEL-KRPYEONGTAEK-SI17709-PYEONGTAEK-SI</t>
  </si>
  <si>
    <t>KRPYEONGTAEK-SI17716</t>
  </si>
  <si>
    <t>CS-DIRSEL-KRPYEONGTAEK-SI17716-PYEONGTAEK-SI</t>
  </si>
  <si>
    <t>KRPYEONGTAEK-SI17759</t>
  </si>
  <si>
    <t>CS-DIRSEL-KRPYEONGTAEK-SI17759-PYEONGTAEK-SI</t>
  </si>
  <si>
    <t>KRPYEONGTAEK-SI17780</t>
  </si>
  <si>
    <t>CS-DIRSEL-KRPYEONGTAEK-SI17780-PYEONGTAEK-SI</t>
  </si>
  <si>
    <t>KRPYEONGTAEK-SI17786</t>
  </si>
  <si>
    <t>CS-DIRSEL-KRPYEONGTAEK-SI17786-PYEONGTAEK-SI</t>
  </si>
  <si>
    <t>KRPYEONGTAEK-SI17800</t>
  </si>
  <si>
    <t>CS-DIRSEL-KRPYEONGTAEK-SI17800-PYEONGTAEK-SI</t>
  </si>
  <si>
    <t>KRPYEONGTAEK-SI17901</t>
  </si>
  <si>
    <t>CS-DIRSEL-KRPYEONGTAEK-SI17901-PYEONGTAEK-SI</t>
  </si>
  <si>
    <t>KRPYEONGTAEK-SI17957</t>
  </si>
  <si>
    <t>CS-DIRSEL-KRPYEONGTAEK-SI17957-PYEONGTAEK-SI</t>
  </si>
  <si>
    <t>KRPYEONGTAEK-SI17961</t>
  </si>
  <si>
    <t>CS-DIRSEL-KRPYEONGTAEK-SI17961-PYEONGTAEK-SI</t>
  </si>
  <si>
    <t>KRPYEONGTAEK-SI17979</t>
  </si>
  <si>
    <t>CS-DIRSEL-KRPYEONGTAEK-SI17979-PYEONGTAEK-SI</t>
  </si>
  <si>
    <t>KRPYEONGTAEK-SI17982</t>
  </si>
  <si>
    <t>CS-DIRSEL-KRPYEONGTAEK-SI17982-PYEONGTAEK-SI</t>
  </si>
  <si>
    <t>KRSAHA-GU49463</t>
  </si>
  <si>
    <t>SAHA-GU</t>
  </si>
  <si>
    <t>CS-DIRSEL-KRSAHA-GU49463-SAHA-GU</t>
  </si>
  <si>
    <t>KRSANGNOK-GU,ANSA15299</t>
  </si>
  <si>
    <t>SANGNOK-GU, ANSAN-SI</t>
  </si>
  <si>
    <t>CS-DIRSEL-KRSANGNOK-GU,ANSA15299-SANGNOK-GU, ANSAN-SI</t>
  </si>
  <si>
    <t>KRSANGNOK-GU,ANSA15319</t>
  </si>
  <si>
    <t>CS-DIRSEL-KRSANGNOK-GU,ANSA15319-SANGNOK-GU, ANSAN-SI</t>
  </si>
  <si>
    <t>KRSANGNOK-GU,ANSA15631</t>
  </si>
  <si>
    <t>CS-DIRSEL-KRSANGNOK-GU,ANSA15631-SANGNOK-GU, ANSAN-SI</t>
  </si>
  <si>
    <t>KRSANGNOK-GU,ANSA15633</t>
  </si>
  <si>
    <t>CS-DIRSEL-KRSANGNOK-GU,ANSA15633-SANGNOK-GU, ANSAN-SI</t>
  </si>
  <si>
    <t>KRSANGNOK-GU,ANSA15634</t>
  </si>
  <si>
    <t>CS-DIRSEL-KRSANGNOK-GU,ANSA15634-SANGNOK-GU, ANSAN-SI</t>
  </si>
  <si>
    <t>KRSASANG-GU47011</t>
  </si>
  <si>
    <t>SASANG-GU</t>
  </si>
  <si>
    <t>CS-DIRSEL-KRSASANG-GU47011-SASANG-GU</t>
  </si>
  <si>
    <t>KRSEJONG-SI30003</t>
  </si>
  <si>
    <t>SEJONG-SI</t>
  </si>
  <si>
    <t>CS-DIRSEL-KRSEJONG-SI30003-SEJONG-SI</t>
  </si>
  <si>
    <t>KRSEJONG-SI30068</t>
  </si>
  <si>
    <t>CS-DIRSEL-KRSEJONG-SI30068-SEJONG-SI</t>
  </si>
  <si>
    <t>KRSEJONG-SI30119</t>
  </si>
  <si>
    <t>CS-DIRSEL-KRSEJONG-SI30119-SEJONG-SI</t>
  </si>
  <si>
    <t>KRSEOBUK-GU,CHEON31000</t>
  </si>
  <si>
    <t>SEOBUK-GU, CHEONAN-SI</t>
  </si>
  <si>
    <t>CS-DIRSEL-KRSEOBUK-GU,CHEON31000-SEOBUK-GU, CHEONAN-SI</t>
  </si>
  <si>
    <t>KRSEOCHO-GU06520</t>
  </si>
  <si>
    <t>SEOCHO-GU</t>
  </si>
  <si>
    <t>CS-DIRSEL-KRSEOCHO-GU06520-SEOCHO-GU</t>
  </si>
  <si>
    <t>KRSEOCHO-GU06521</t>
  </si>
  <si>
    <t>CS-DIRSEL-KRSEOCHO-GU06521-SEOCHO-GU</t>
  </si>
  <si>
    <t>KRSEOCHO-GU06559</t>
  </si>
  <si>
    <t>CS-DIRSEL-KRSEOCHO-GU06559-SEOCHO-GU</t>
  </si>
  <si>
    <t>KRSEOCHO-GU06560</t>
  </si>
  <si>
    <t>CS-DIRSEL-KRSEOCHO-GU06560-SEOCHO-GU</t>
  </si>
  <si>
    <t>KRSEOCHO-GU06571</t>
  </si>
  <si>
    <t>CS-DIRSEL-KRSEOCHO-GU06571-SEOCHO-GU</t>
  </si>
  <si>
    <t>KRSEOCHO-GU06590</t>
  </si>
  <si>
    <t>CS-DIRSEL-KRSEOCHO-GU06590-SEOCHO-GU</t>
  </si>
  <si>
    <t>KRSEOCHO-GU06591</t>
  </si>
  <si>
    <t>CS-DIRSEL-KRSEOCHO-GU06591-SEOCHO-GU</t>
  </si>
  <si>
    <t>KRSEOCHO-GU06593</t>
  </si>
  <si>
    <t>CS-DIRSEL-KRSEOCHO-GU06593-SEOCHO-GU</t>
  </si>
  <si>
    <t>KRSEOCHO-GU06595</t>
  </si>
  <si>
    <t>CS-DIRSEL-KRSEOCHO-GU06595-SEOCHO-GU</t>
  </si>
  <si>
    <t>KRSEOCHO-GU06606</t>
  </si>
  <si>
    <t>CS-DIRSEL-KRSEOCHO-GU06606-SEOCHO-GU</t>
  </si>
  <si>
    <t>KRSEOCHO-GU06613</t>
  </si>
  <si>
    <t>CS-DIRSEL-KRSEOCHO-GU06613-SEOCHO-GU</t>
  </si>
  <si>
    <t>KRSEOCHO-GU06619</t>
  </si>
  <si>
    <t>CS-DIRSEL-KRSEOCHO-GU06619-SEOCHO-GU</t>
  </si>
  <si>
    <t>KRSEOCHO-GU06627</t>
  </si>
  <si>
    <t>CS-DIRSEL-KRSEOCHO-GU06627-SEOCHO-GU</t>
  </si>
  <si>
    <t>KRSEOCHO-GU06647</t>
  </si>
  <si>
    <t>CS-DIRSEL-KRSEOCHO-GU06647-SEOCHO-GU</t>
  </si>
  <si>
    <t>KRSEOCHO-GU06653</t>
  </si>
  <si>
    <t>CS-DIRSEL-KRSEOCHO-GU06653-SEOCHO-GU</t>
  </si>
  <si>
    <t>KRSEOCHO-GU06654</t>
  </si>
  <si>
    <t>CS-DIRSEL-KRSEOCHO-GU06654-SEOCHO-GU</t>
  </si>
  <si>
    <t>KRSEOCHO-GU06655</t>
  </si>
  <si>
    <t>CS-DIRSEL-KRSEOCHO-GU06655-SEOCHO-GU</t>
  </si>
  <si>
    <t>KRSEOCHO-GU06656</t>
  </si>
  <si>
    <t>CS-DIRSEL-KRSEOCHO-GU06656-SEOCHO-GU</t>
  </si>
  <si>
    <t>KRSEOCHO-GU06666</t>
  </si>
  <si>
    <t>CS-DIRSEL-KRSEOCHO-GU06666-SEOCHO-GU</t>
  </si>
  <si>
    <t>KRSEOCHO-GU06672</t>
  </si>
  <si>
    <t>CS-DIRSEL-KRSEOCHO-GU06672-SEOCHO-GU</t>
  </si>
  <si>
    <t>KRSEOCHO-GU06675</t>
  </si>
  <si>
    <t>CS-DIRSEL-KRSEOCHO-GU06675-SEOCHO-GU</t>
  </si>
  <si>
    <t>KRSEOCHO-GU06693</t>
  </si>
  <si>
    <t>CS-DIRSEL-KRSEOCHO-GU06693-SEOCHO-GU</t>
  </si>
  <si>
    <t>KRSEOCHO-GU06705</t>
  </si>
  <si>
    <t>CS-DIRSEL-KRSEOCHO-GU06705-SEOCHO-GU</t>
  </si>
  <si>
    <t>KRSEOCHO-GU06707</t>
  </si>
  <si>
    <t>CS-DIRSEL-KRSEOCHO-GU06707-SEOCHO-GU</t>
  </si>
  <si>
    <t>KRSEOCHO-GU06716</t>
  </si>
  <si>
    <t>CS-DIRSEL-KRSEOCHO-GU06716-SEOCHO-GU</t>
  </si>
  <si>
    <t>KRSEOCHO-GU06717</t>
  </si>
  <si>
    <t>CS-DIRSEL-KRSEOCHO-GU06717-SEOCHO-GU</t>
  </si>
  <si>
    <t>KRSEOCHO-GU06720</t>
  </si>
  <si>
    <t>CS-DIRSEL-KRSEOCHO-GU06720-SEOCHO-GU</t>
  </si>
  <si>
    <t>KRSEOCHO-GU06724</t>
  </si>
  <si>
    <t>CS-DIRSEL-KRSEOCHO-GU06724-SEOCHO-GU</t>
  </si>
  <si>
    <t>KRSEOCHO-GU06725</t>
  </si>
  <si>
    <t>CS-DIRSEL-KRSEOCHO-GU06725-SEOCHO-GU</t>
  </si>
  <si>
    <t>KRSEOCHO-GU06732</t>
  </si>
  <si>
    <t>CS-DIRSEL-KRSEOCHO-GU06732-SEOCHO-GU</t>
  </si>
  <si>
    <t>KRSEOCHO-GU06763</t>
  </si>
  <si>
    <t>CS-DIRSEL-KRSEOCHO-GU06763-SEOCHO-GU</t>
  </si>
  <si>
    <t>KRSEOCHO-GU06765</t>
  </si>
  <si>
    <t>CS-DIRSEL-KRSEOCHO-GU06765-SEOCHO-GU</t>
  </si>
  <si>
    <t>KRSEOCHO-GU06768</t>
  </si>
  <si>
    <t>CS-DIRSEL-KRSEOCHO-GU06768-SEOCHO-GU</t>
  </si>
  <si>
    <t>KRSEOCHO-GU06771</t>
  </si>
  <si>
    <t>CS-DIRSEL-KRSEOCHO-GU06771-SEOCHO-GU</t>
  </si>
  <si>
    <t>KRSEOCHO-GU06772</t>
  </si>
  <si>
    <t>CS-DIRSEL-KRSEOCHO-GU06772-SEOCHO-GU</t>
  </si>
  <si>
    <t>KRSEOCHO-GU06779</t>
  </si>
  <si>
    <t>CS-DIRSEL-KRSEOCHO-GU06779-SEOCHO-GU</t>
  </si>
  <si>
    <t>KRSEOCHO-GU06794</t>
  </si>
  <si>
    <t>CS-DIRSEL-KRSEOCHO-GU06794-SEOCHO-GU</t>
  </si>
  <si>
    <t>KRSEOCHO-GU06795</t>
  </si>
  <si>
    <t>CS-DIRSEL-KRSEOCHO-GU06795-SEOCHO-GU</t>
  </si>
  <si>
    <t>KRSEODAEMUN-GU03600</t>
  </si>
  <si>
    <t>SEODAEMUN-GU</t>
  </si>
  <si>
    <t>CS-DIRSEL-KRSEODAEMUN-GU03600-SEODAEMUN-GU</t>
  </si>
  <si>
    <t>KRSEODAEMUN-GU03708</t>
  </si>
  <si>
    <t>CS-DIRSEL-KRSEODAEMUN-GU03708-SEODAEMUN-GU</t>
  </si>
  <si>
    <t>KRSEODAEMUN-GU03718</t>
  </si>
  <si>
    <t>CS-DIRSEL-KRSEODAEMUN-GU03718-SEODAEMUN-GU</t>
  </si>
  <si>
    <t>KRSEODAEMUN-GU03722</t>
  </si>
  <si>
    <t>CS-DIRSEL-KRSEODAEMUN-GU03722-SEODAEMUN-GU</t>
  </si>
  <si>
    <t>KRSEODAEMUN-GU03723</t>
  </si>
  <si>
    <t>CS-DIRSEL-KRSEODAEMUN-GU03723-SEODAEMUN-GU</t>
  </si>
  <si>
    <t>KRSEODAEMUN-GU03726</t>
  </si>
  <si>
    <t>CS-DIRSEL-KRSEODAEMUN-GU03726-SEODAEMUN-GU</t>
  </si>
  <si>
    <t>KRSEODAEMUN-GU03760</t>
  </si>
  <si>
    <t>CS-DIRSEL-KRSEODAEMUN-GU03760-SEODAEMUN-GU</t>
  </si>
  <si>
    <t>KRSEO-GU22713</t>
  </si>
  <si>
    <t>SEO-GU</t>
  </si>
  <si>
    <t>CS-DIRSEL-KRSEO-GU22713-SEO-GU</t>
  </si>
  <si>
    <t>KRSEO-GU22742</t>
  </si>
  <si>
    <t>CS-DIRSEL-KRSEO-GU22742-SEO-GU</t>
  </si>
  <si>
    <t>KRSEO-GU22756</t>
  </si>
  <si>
    <t>CS-DIRSEL-KRSEO-GU22756-SEO-GU</t>
  </si>
  <si>
    <t>KRSEO-GU22830</t>
  </si>
  <si>
    <t>CS-DIRSEL-KRSEO-GU22830-SEO-GU</t>
  </si>
  <si>
    <t>KRSEO-GU35206</t>
  </si>
  <si>
    <t>CS-DIRSEL-KRSEO-GU35206-SEO-GU</t>
  </si>
  <si>
    <t>KRSEO-GU35259</t>
  </si>
  <si>
    <t>CS-DIRSEL-KRSEO-GU35259-SEO-GU</t>
  </si>
  <si>
    <t>KRSEO-GU35262</t>
  </si>
  <si>
    <t>CS-DIRSEL-KRSEO-GU35262-SEO-GU</t>
  </si>
  <si>
    <t>KRSEO-GU61945</t>
  </si>
  <si>
    <t>CS-DIRSEL-KRSEO-GU61945-SEO-GU</t>
  </si>
  <si>
    <t>KRSEO-GU62071</t>
  </si>
  <si>
    <t>CS-DIRSEL-KRSEO-GU62071-SEO-GU</t>
  </si>
  <si>
    <t>KRSEONGBUK-GU02727</t>
  </si>
  <si>
    <t>SEONGBUK-GU</t>
  </si>
  <si>
    <t>CS-DIRSEL-KRSEONGBUK-GU02727-SEONGBUK-GU</t>
  </si>
  <si>
    <t>KRSEONGBUK-GU02737</t>
  </si>
  <si>
    <t>CS-DIRSEL-KRSEONGBUK-GU02737-SEONGBUK-GU</t>
  </si>
  <si>
    <t>KRSEONGBUK-GU02792</t>
  </si>
  <si>
    <t>CS-DIRSEL-KRSEONGBUK-GU02792-SEONGBUK-GU</t>
  </si>
  <si>
    <t>KRSEONGDONG-GU04781</t>
  </si>
  <si>
    <t>SEONGDONG-GU</t>
  </si>
  <si>
    <t>CS-DIRSEL-KRSEONGDONG-GU04781-SEONGDONG-GU</t>
  </si>
  <si>
    <t>KRSEONGDONG-GU04783</t>
  </si>
  <si>
    <t>CS-DIRSEL-KRSEONGDONG-GU04783-SEONGDONG-GU</t>
  </si>
  <si>
    <t>KRSEONGDONG-GU04784</t>
  </si>
  <si>
    <t>CS-DIRSEL-KRSEONGDONG-GU04784-SEONGDONG-GU</t>
  </si>
  <si>
    <t>KRSEONGDONG-GU04790</t>
  </si>
  <si>
    <t>CS-DIRSEL-KRSEONGDONG-GU04790-SEONGDONG-GU</t>
  </si>
  <si>
    <t>KRSEONGDONG-GU04793</t>
  </si>
  <si>
    <t>CS-DIRSEL-KRSEONGDONG-GU04793-SEONGDONG-GU</t>
  </si>
  <si>
    <t>KRSEONGDONG-GU04794</t>
  </si>
  <si>
    <t>CS-DIRSEL-KRSEONGDONG-GU04794-SEONGDONG-GU</t>
  </si>
  <si>
    <t>KRSEONGDONG-GU04797</t>
  </si>
  <si>
    <t>CS-DIRSEL-KRSEONGDONG-GU04797-SEONGDONG-GU</t>
  </si>
  <si>
    <t>KRSEONGDONG-GU04798</t>
  </si>
  <si>
    <t>CS-DIRSEL-KRSEONGDONG-GU04798-SEONGDONG-GU</t>
  </si>
  <si>
    <t>KRSEONGDONG-GU04799</t>
  </si>
  <si>
    <t>CS-DIRSEL-KRSEONGDONG-GU04799-SEONGDONG-GU</t>
  </si>
  <si>
    <t>KRSEONGDONG-GU04804</t>
  </si>
  <si>
    <t>CS-DIRSEL-KRSEONGDONG-GU04804-SEONGDONG-GU</t>
  </si>
  <si>
    <t>KRSEONGDONG-GU04806</t>
  </si>
  <si>
    <t>CS-DIRSEL-KRSEONGDONG-GU04806-SEONGDONG-GU</t>
  </si>
  <si>
    <t>KRSEONGSAN-GUCHAN51554</t>
  </si>
  <si>
    <t>SEONGSAN-GU CHANGWON-SI</t>
  </si>
  <si>
    <t>CS-DIRSEL-KRSEONGSAN-GUCHAN51554-SEONGSAN-GU CHANGWON-SI</t>
  </si>
  <si>
    <t>KRSEONGSAN-GUCHAN51560</t>
  </si>
  <si>
    <t>CS-DIRSEL-KRSEONGSAN-GUCHAN51560-SEONGSAN-GU CHANGWON-SI</t>
  </si>
  <si>
    <t>KRSEOSAN-SI31900</t>
  </si>
  <si>
    <t>SEOSAN-SI</t>
  </si>
  <si>
    <t>CS-DIRSEL-KRSEOSAN-SI31900-SEOSAN-SI</t>
  </si>
  <si>
    <t>KRSEOSAN-SI31901</t>
  </si>
  <si>
    <t>CS-DIRSEL-KRSEOSAN-SI31901-SEOSAN-SI</t>
  </si>
  <si>
    <t>KRSEOSAN-SI31930</t>
  </si>
  <si>
    <t>CS-DIRSEL-KRSEOSAN-SI31930-SEOSAN-SI</t>
  </si>
  <si>
    <t>KRSEOSAN-SI31974</t>
  </si>
  <si>
    <t>CS-DIRSEL-KRSEOSAN-SI31974-SEOSAN-SI</t>
  </si>
  <si>
    <t>KRSIHEUNG-SI15010</t>
  </si>
  <si>
    <t>SIHEUNG-SI</t>
  </si>
  <si>
    <t>CS-DIRSEL-KRSIHEUNG-SI15010-SIHEUNG-SI</t>
  </si>
  <si>
    <t>KRSIHEUNG-SI15050</t>
  </si>
  <si>
    <t>CS-DIRSEL-KRSIHEUNG-SI15050-SIHEUNG-SI</t>
  </si>
  <si>
    <t>KRSIHEUNG-SI15075</t>
  </si>
  <si>
    <t>CS-DIRSEL-KRSIHEUNG-SI15075-SIHEUNG-SI</t>
  </si>
  <si>
    <t>KRSIHEUNG-SI15093</t>
  </si>
  <si>
    <t>CS-DIRSEL-KRSIHEUNG-SI15093-SIHEUNG-SI</t>
  </si>
  <si>
    <t>KRSIHEUNG-SI15118</t>
  </si>
  <si>
    <t>CS-DIRSEL-KRSIHEUNG-SI15118-SIHEUNG-SI</t>
  </si>
  <si>
    <t>KRSOKCHO-SI24868</t>
  </si>
  <si>
    <t>SOKCHO-SI</t>
  </si>
  <si>
    <t>CS-DIRSEL-KRSOKCHO-SI24868-SOKCHO-SI</t>
  </si>
  <si>
    <t>KRSONGPA-GU05505</t>
  </si>
  <si>
    <t>SONGPA-GU</t>
  </si>
  <si>
    <t>CS-DIRSEL-KRSONGPA-GU05505-SONGPA-GU</t>
  </si>
  <si>
    <t>KRSONGPA-GU05510</t>
  </si>
  <si>
    <t>CS-DIRSEL-KRSONGPA-GU05510-SONGPA-GU</t>
  </si>
  <si>
    <t>KRSONGPA-GU05540</t>
  </si>
  <si>
    <t>CS-DIRSEL-KRSONGPA-GU05540-SONGPA-GU</t>
  </si>
  <si>
    <t>KRSONGPA-GU05543</t>
  </si>
  <si>
    <t>CS-DIRSEL-KRSONGPA-GU05543-SONGPA-GU</t>
  </si>
  <si>
    <t>KRSONGPA-GU05545</t>
  </si>
  <si>
    <t>CS-DIRSEL-KRSONGPA-GU05545-SONGPA-GU</t>
  </si>
  <si>
    <t>KRSONGPA-GU05551</t>
  </si>
  <si>
    <t>CS-DIRSEL-KRSONGPA-GU05551-SONGPA-GU</t>
  </si>
  <si>
    <t>KRSONGPA-GU05556</t>
  </si>
  <si>
    <t>CS-DIRSEL-KRSONGPA-GU05556-SONGPA-GU</t>
  </si>
  <si>
    <t>KRSONGPA-GU05587</t>
  </si>
  <si>
    <t>CS-DIRSEL-KRSONGPA-GU05587-SONGPA-GU</t>
  </si>
  <si>
    <t>KRSONGPA-GU05717</t>
  </si>
  <si>
    <t>CS-DIRSEL-KRSONGPA-GU05717-SONGPA-GU</t>
  </si>
  <si>
    <t>KRSONGPA-GU05807</t>
  </si>
  <si>
    <t>CS-DIRSEL-KRSONGPA-GU05807-SONGPA-GU</t>
  </si>
  <si>
    <t>KRSONGPA-GU05835</t>
  </si>
  <si>
    <t>CS-DIRSEL-KRSONGPA-GU05835-SONGPA-GU</t>
  </si>
  <si>
    <t>KRSONGPA-GU05836</t>
  </si>
  <si>
    <t>CS-DIRSEL-KRSONGPA-GU05836-SONGPA-GU</t>
  </si>
  <si>
    <t>KRSONGPA-GU05839</t>
  </si>
  <si>
    <t>CS-DIRSEL-KRSONGPA-GU05839-SONGPA-GU</t>
  </si>
  <si>
    <t>KRSONGPA-GU05842</t>
  </si>
  <si>
    <t>CS-DIRSEL-KRSONGPA-GU05842-SONGPA-GU</t>
  </si>
  <si>
    <t>KRSONGPA-GU05852</t>
  </si>
  <si>
    <t>CS-DIRSEL-KRSONGPA-GU05852-SONGPA-GU</t>
  </si>
  <si>
    <t>KRSUJEONG-GU,SEON13135</t>
  </si>
  <si>
    <t>SUJEONG-GU, SEONGNAM-SI</t>
  </si>
  <si>
    <t>CS-DIRSEL-KRSUJEONG-GU,SEON13135-SUJEONG-GU, SEONGNAM-SI</t>
  </si>
  <si>
    <t>KRSUJEONG-GU,SEON13446</t>
  </si>
  <si>
    <t>CS-DIRSEL-KRSUJEONG-GU,SEON13446-SUJEONG-GU, SEONGNAM-SI</t>
  </si>
  <si>
    <t>KRSUJEONG-GU,SEON13449</t>
  </si>
  <si>
    <t>CS-DIRSEL-KRSUJEONG-GU,SEON13449-SUJEONG-GU, SEONGNAM-SI</t>
  </si>
  <si>
    <t>KRSUJEONG-GU,SEON13453</t>
  </si>
  <si>
    <t>CS-DIRSEL-KRSUJEONG-GU,SEON13453-SUJEONG-GU, SEONGNAM-SI</t>
  </si>
  <si>
    <t>KRSUJI-GU,YONGIN-16803</t>
  </si>
  <si>
    <t>SUJI-GU, YONGIN-SI</t>
  </si>
  <si>
    <t>CS-DIRSEL-KRSUJI-GU,YONGIN-16803-SUJI-GU, YONGIN-SI</t>
  </si>
  <si>
    <t>KRSUJI-GU,YONGIN-16826</t>
  </si>
  <si>
    <t>CS-DIRSEL-KRSUJI-GU,YONGIN-16826-SUJI-GU, YONGIN-SI</t>
  </si>
  <si>
    <t>KRSUJI-GU,YONGIN-16858</t>
  </si>
  <si>
    <t>CS-DIRSEL-KRSUJI-GU,YONGIN-16858-SUJI-GU, YONGIN-SI</t>
  </si>
  <si>
    <t>KRSUJI-GU,YONGIN-16864</t>
  </si>
  <si>
    <t>CS-DIRSEL-KRSUJI-GU,YONGIN-16864-SUJI-GU, YONGIN-SI</t>
  </si>
  <si>
    <t>KRSUJI-GU,YONGIN-16865</t>
  </si>
  <si>
    <t>CS-DIRSEL-KRSUJI-GU,YONGIN-16865-SUJI-GU, YONGIN-SI</t>
  </si>
  <si>
    <t>KRSUJI-GU,YONGIN-16878</t>
  </si>
  <si>
    <t>CS-DIRSEL-KRSUJI-GU,YONGIN-16878-SUJI-GU, YONGIN-SI</t>
  </si>
  <si>
    <t>KRSUJI-GU,YONGIN-16881</t>
  </si>
  <si>
    <t>CS-DIRSEL-KRSUJI-GU,YONGIN-16881-SUJI-GU, YONGIN-SI</t>
  </si>
  <si>
    <t>KRSUJI-GU,YONGIN-16890</t>
  </si>
  <si>
    <t>CS-DIRSEL-KRSUJI-GU,YONGIN-16890-SUJI-GU, YONGIN-SI</t>
  </si>
  <si>
    <t>KRSUJI-GU,YONGIN-16935</t>
  </si>
  <si>
    <t>CS-DIRSEL-KRSUJI-GU,YONGIN-16935-SUJI-GU, YONGIN-SI</t>
  </si>
  <si>
    <t>KRTAEAN-GUN32144</t>
  </si>
  <si>
    <t>TAEAN-GUN</t>
  </si>
  <si>
    <t>CS-DIRSEL-KRTAEAN-GUN32144-TAEAN-GUN</t>
  </si>
  <si>
    <t>KRUIWANG-SI16006</t>
  </si>
  <si>
    <t>UIWANG-SI</t>
  </si>
  <si>
    <t>CS-DIRSEL-KRUIWANG-SI16006-UIWANG-SI</t>
  </si>
  <si>
    <t>KRUIWANG-SI16082</t>
  </si>
  <si>
    <t>CS-DIRSEL-KRUIWANG-SI16082-UIWANG-SI</t>
  </si>
  <si>
    <t>KRULJU-GUN44919</t>
  </si>
  <si>
    <t>ULJU-GUN</t>
  </si>
  <si>
    <t>CS-DIRSEL-KRULJU-GUN44919-ULJU-GUN</t>
  </si>
  <si>
    <t>KRULJU-GUN44995</t>
  </si>
  <si>
    <t>CS-DIRSEL-KRULJU-GUN44995-ULJU-GUN</t>
  </si>
  <si>
    <t>KRWANJU-GUN55365</t>
  </si>
  <si>
    <t>WANJU-GUN</t>
  </si>
  <si>
    <t>CS-DIRSEL-KRWANJU-GUN55365-WANJU-GUN</t>
  </si>
  <si>
    <t>KRWANSAN-GU,JEONJ54992</t>
  </si>
  <si>
    <t>WANSAN-GU, JEONJU-SI</t>
  </si>
  <si>
    <t>CS-DIRSEL-KRWANSAN-GU,JEONJ54992-WANSAN-GU, JEONJU-SI</t>
  </si>
  <si>
    <t>KRWANSAN-GU,JEONJ54994</t>
  </si>
  <si>
    <t>CS-DIRSEL-KRWANSAN-GU,JEONJ54994-WANSAN-GU, JEONJU-SI</t>
  </si>
  <si>
    <t>KRWONJU-SI26359</t>
  </si>
  <si>
    <t>WONJU-SI</t>
  </si>
  <si>
    <t>CS-DIRSEL-KRWONJU-SI26359-WONJU-SI</t>
  </si>
  <si>
    <t>KRWONJU-SI26413</t>
  </si>
  <si>
    <t>CS-DIRSEL-KRWONJU-SI26413-WONJU-SI</t>
  </si>
  <si>
    <t>KRWONJU-SI26460</t>
  </si>
  <si>
    <t>CS-DIRSEL-KRWONJU-SI26460-WONJU-SI</t>
  </si>
  <si>
    <t>KRWONJU-SI26464</t>
  </si>
  <si>
    <t>CS-DIRSEL-KRWONJU-SI26464-WONJU-SI</t>
  </si>
  <si>
    <t>KRYANGCHEON-GU07991</t>
  </si>
  <si>
    <t>YANGCHEON-GU</t>
  </si>
  <si>
    <t>CS-DIRSEL-KRYANGCHEON-GU07991-YANGCHEON-GU</t>
  </si>
  <si>
    <t>KRYANGCHEON-GU07994</t>
  </si>
  <si>
    <t>CS-DIRSEL-KRYANGCHEON-GU07994-YANGCHEON-GU</t>
  </si>
  <si>
    <t>KRYANGCHEON-GU07995</t>
  </si>
  <si>
    <t>CS-DIRSEL-KRYANGCHEON-GU07995-YANGCHEON-GU</t>
  </si>
  <si>
    <t>KRYANGCHEON-GU08013</t>
  </si>
  <si>
    <t>CS-DIRSEL-KRYANGCHEON-GU08013-YANGCHEON-GU</t>
  </si>
  <si>
    <t>KRYANGCHEON-GU08079</t>
  </si>
  <si>
    <t>CS-DIRSEL-KRYANGCHEON-GU08079-YANGCHEON-GU</t>
  </si>
  <si>
    <t>KRYANGCHEON-GU08089</t>
  </si>
  <si>
    <t>CS-DIRSEL-KRYANGCHEON-GU08089-YANGCHEON-GU</t>
  </si>
  <si>
    <t>KRYANGJU-SI11473</t>
  </si>
  <si>
    <t>YANGJU-SI</t>
  </si>
  <si>
    <t>CS-DIRSEL-KRYANGJU-SI11473-YANGJU-SI</t>
  </si>
  <si>
    <t>KRYANGPYEONG-GUN12553</t>
  </si>
  <si>
    <t>YANGPYEONG-GUN</t>
  </si>
  <si>
    <t>CS-DIRSEL-KRYANGPYEONG-GUN12553-YANGPYEONG-GUN</t>
  </si>
  <si>
    <t>KRYANGPYEONG-GUN12554</t>
  </si>
  <si>
    <t>CS-DIRSEL-KRYANGPYEONG-GUN12554-YANGPYEONG-GUN</t>
  </si>
  <si>
    <t>KRYANGYANG-GUN25023</t>
  </si>
  <si>
    <t>YANGYANG-GUN</t>
  </si>
  <si>
    <t>CS-DIRSEL-KRYANGYANG-GUN25023-YANGYANG-GUN</t>
  </si>
  <si>
    <t>KRYANGYANG-GUN25042</t>
  </si>
  <si>
    <t>CS-DIRSEL-KRYANGYANG-GUN25042-YANGYANG-GUN</t>
  </si>
  <si>
    <t>KRYEONGDEUNGPO-GU07207</t>
  </si>
  <si>
    <t>YEONGDEUNGPO-GU</t>
  </si>
  <si>
    <t>CS-DIRSEL-KRYEONGDEUNGPO-GU07207-YEONGDEUNGPO-GU</t>
  </si>
  <si>
    <t>KRYEONGDEUNGPO-GU07212</t>
  </si>
  <si>
    <t>CS-DIRSEL-KRYEONGDEUNGPO-GU07212-YEONGDEUNGPO-GU</t>
  </si>
  <si>
    <t>KRYEONGDEUNGPO-GU07217</t>
  </si>
  <si>
    <t>CS-DIRSEL-KRYEONGDEUNGPO-GU07217-YEONGDEUNGPO-GU</t>
  </si>
  <si>
    <t>KRYEONGDEUNGPO-GU07228</t>
  </si>
  <si>
    <t>CS-DIRSEL-KRYEONGDEUNGPO-GU07228-YEONGDEUNGPO-GU</t>
  </si>
  <si>
    <t>KRYEONGDEUNGPO-GU07233</t>
  </si>
  <si>
    <t>CS-DIRSEL-KRYEONGDEUNGPO-GU07233-YEONGDEUNGPO-GU</t>
  </si>
  <si>
    <t>KRYEONGDEUNGPO-GU07235</t>
  </si>
  <si>
    <t>CS-DIRSEL-KRYEONGDEUNGPO-GU07235-YEONGDEUNGPO-GU</t>
  </si>
  <si>
    <t>KRYEONGDEUNGPO-GU07237</t>
  </si>
  <si>
    <t>CS-DIRSEL-KRYEONGDEUNGPO-GU07237-YEONGDEUNGPO-GU</t>
  </si>
  <si>
    <t>KRYEONGDEUNGPO-GU07238</t>
  </si>
  <si>
    <t>CS-DIRSEL-KRYEONGDEUNGPO-GU07238-YEONGDEUNGPO-GU</t>
  </si>
  <si>
    <t>KRYEONGDEUNGPO-GU07241</t>
  </si>
  <si>
    <t>CS-DIRSEL-KRYEONGDEUNGPO-GU07241-YEONGDEUNGPO-GU</t>
  </si>
  <si>
    <t>KRYEONGDEUNGPO-GU07242</t>
  </si>
  <si>
    <t>CS-DIRSEL-KRYEONGDEUNGPO-GU07242-YEONGDEUNGPO-GU</t>
  </si>
  <si>
    <t>KRYEONGDEUNGPO-GU07269</t>
  </si>
  <si>
    <t>CS-DIRSEL-KRYEONGDEUNGPO-GU07269-YEONGDEUNGPO-GU</t>
  </si>
  <si>
    <t>KRYEONGDEUNGPO-GU07270</t>
  </si>
  <si>
    <t>CS-DIRSEL-KRYEONGDEUNGPO-GU07270-YEONGDEUNGPO-GU</t>
  </si>
  <si>
    <t>KRYEONGDEUNGPO-GU07285</t>
  </si>
  <si>
    <t>CS-DIRSEL-KRYEONGDEUNGPO-GU07285-YEONGDEUNGPO-GU</t>
  </si>
  <si>
    <t>KRYEONGDEUNGPO-GU07292</t>
  </si>
  <si>
    <t>CS-DIRSEL-KRYEONGDEUNGPO-GU07292-YEONGDEUNGPO-GU</t>
  </si>
  <si>
    <t>KRYEONGDEUNGPO-GU07293</t>
  </si>
  <si>
    <t>CS-DIRSEL-KRYEONGDEUNGPO-GU07293-YEONGDEUNGPO-GU</t>
  </si>
  <si>
    <t>KRYEONGDEUNGPO-GU07299</t>
  </si>
  <si>
    <t>CS-DIRSEL-KRYEONGDEUNGPO-GU07299-YEONGDEUNGPO-GU</t>
  </si>
  <si>
    <t>KRYEONGDEUNGPO-GU07305</t>
  </si>
  <si>
    <t>CS-DIRSEL-KRYEONGDEUNGPO-GU07305-YEONGDEUNGPO-GU</t>
  </si>
  <si>
    <t>KRYEONGDEUNGPO-GU07319</t>
  </si>
  <si>
    <t>CS-DIRSEL-KRYEONGDEUNGPO-GU07319-YEONGDEUNGPO-GU</t>
  </si>
  <si>
    <t>KRYEONGDEUNGPO-GU07320</t>
  </si>
  <si>
    <t>CS-DIRSEL-KRYEONGDEUNGPO-GU07320-YEONGDEUNGPO-GU</t>
  </si>
  <si>
    <t>KRYEONGDEUNGPO-GU07321</t>
  </si>
  <si>
    <t>CS-DIRSEL-KRYEONGDEUNGPO-GU07321-YEONGDEUNGPO-GU</t>
  </si>
  <si>
    <t>KRYEONGDEUNGPO-GU07326</t>
  </si>
  <si>
    <t>CS-DIRSEL-KRYEONGDEUNGPO-GU07326-YEONGDEUNGPO-GU</t>
  </si>
  <si>
    <t>KRYEONGDEUNGPO-GU07327</t>
  </si>
  <si>
    <t>CS-DIRSEL-KRYEONGDEUNGPO-GU07327-YEONGDEUNGPO-GU</t>
  </si>
  <si>
    <t>KRYEONGDEUNGPO-GU07329</t>
  </si>
  <si>
    <t>CS-DIRSEL-KRYEONGDEUNGPO-GU07329-YEONGDEUNGPO-GU</t>
  </si>
  <si>
    <t>KRYEONGDEUNGPO-GU07330</t>
  </si>
  <si>
    <t>CS-DIRSEL-KRYEONGDEUNGPO-GU07330-YEONGDEUNGPO-GU</t>
  </si>
  <si>
    <t>KRYEONGDEUNGPO-GU07332</t>
  </si>
  <si>
    <t>CS-DIRSEL-KRYEONGDEUNGPO-GU07332-YEONGDEUNGPO-GU</t>
  </si>
  <si>
    <t>KRYEONGDEUNGPO-GU07335</t>
  </si>
  <si>
    <t>CS-DIRSEL-KRYEONGDEUNGPO-GU07335-YEONGDEUNGPO-GU</t>
  </si>
  <si>
    <t>KRYEONGDEUNGPO-GU07342</t>
  </si>
  <si>
    <t>CS-DIRSEL-KRYEONGDEUNGPO-GU07342-YEONGDEUNGPO-GU</t>
  </si>
  <si>
    <t>KRYEONGDEUNGPO-GU07345</t>
  </si>
  <si>
    <t>CS-DIRSEL-KRYEONGDEUNGPO-GU07345-YEONGDEUNGPO-GU</t>
  </si>
  <si>
    <t>KRYEONGDEUNGPO-GU07393</t>
  </si>
  <si>
    <t>CS-DIRSEL-KRYEONGDEUNGPO-GU07393-YEONGDEUNGPO-GU</t>
  </si>
  <si>
    <t>KRYEONGDEUNGPO-GU07433</t>
  </si>
  <si>
    <t>CS-DIRSEL-KRYEONGDEUNGPO-GU07433-YEONGDEUNGPO-GU</t>
  </si>
  <si>
    <t>KRYEONGDO-GU49111</t>
  </si>
  <si>
    <t>YEONGDO-GU</t>
  </si>
  <si>
    <t>CS-DIRSEL-KRYEONGDO-GU49111-YEONGDO-GU</t>
  </si>
  <si>
    <t>KRYEONGDO-GU49112</t>
  </si>
  <si>
    <t>CS-DIRSEL-KRYEONGDO-GU49112-YEONGDO-GU</t>
  </si>
  <si>
    <t>KRYEONGTONG-GU,SU16222</t>
  </si>
  <si>
    <t>YEONGTONG-GU, SUWON-SI</t>
  </si>
  <si>
    <t>CS-DIRSEL-KRYEONGTONG-GU,SU16222-YEONGTONG-GU, SUWON-SI</t>
  </si>
  <si>
    <t>KRYEONGTONG-GU,SU16226</t>
  </si>
  <si>
    <t>CS-DIRSEL-KRYEONGTONG-GU,SU16226-YEONGTONG-GU, SUWON-SI</t>
  </si>
  <si>
    <t>KRYEONGTONG-GU,SU16229</t>
  </si>
  <si>
    <t>CS-DIRSEL-KRYEONGTONG-GU,SU16229-YEONGTONG-GU, SUWON-SI</t>
  </si>
  <si>
    <t>KRYEONGTONG-GU,SU16230</t>
  </si>
  <si>
    <t>CS-DIRSEL-KRYEONGTONG-GU,SU16230-YEONGTONG-GU, SUWON-SI</t>
  </si>
  <si>
    <t>KRYEONGTONG-GU,SU16499</t>
  </si>
  <si>
    <t>CS-DIRSEL-KRYEONGTONG-GU,SU16499-YEONGTONG-GU, SUWON-SI</t>
  </si>
  <si>
    <t>KRYEONGTONG-GU,SU16512</t>
  </si>
  <si>
    <t>CS-DIRSEL-KRYEONGTONG-GU,SU16512-YEONGTONG-GU, SUWON-SI</t>
  </si>
  <si>
    <t>KRYEONGTONG-GU,SU16547</t>
  </si>
  <si>
    <t>CS-DIRSEL-KRYEONGTONG-GU,SU16547-YEONGTONG-GU, SUWON-SI</t>
  </si>
  <si>
    <t>KRYEONGTONG-GU,SU16674</t>
  </si>
  <si>
    <t>CS-DIRSEL-KRYEONGTONG-GU,SU16674-YEONGTONG-GU, SUWON-SI</t>
  </si>
  <si>
    <t>KRYEONGTONG-GU,SU16675</t>
  </si>
  <si>
    <t>CS-DIRSEL-KRYEONGTONG-GU,SU16675-YEONGTONG-GU, SUWON-SI</t>
  </si>
  <si>
    <t>KRYEONGTONG-GU,SU16676</t>
  </si>
  <si>
    <t>CS-DIRSEL-KRYEONGTONG-GU,SU16676-YEONGTONG-GU, SUWON-SI</t>
  </si>
  <si>
    <t>KRYEONGTONG-GU,SU16677</t>
  </si>
  <si>
    <t>CS-DIRSEL-KRYEONGTONG-GU,SU16677-YEONGTONG-GU, SUWON-SI</t>
  </si>
  <si>
    <t>KRYEONGTONG-GU,SU16678</t>
  </si>
  <si>
    <t>CS-DIRSEL-KRYEONGTONG-GU,SU16678-YEONGTONG-GU, SUWON-SI</t>
  </si>
  <si>
    <t>KRYEONGTONG-GU,SU16681</t>
  </si>
  <si>
    <t>CS-DIRSEL-KRYEONGTONG-GU,SU16681-YEONGTONG-GU, SUWON-SI</t>
  </si>
  <si>
    <t>KRYEONGTONG-GU,SU16688</t>
  </si>
  <si>
    <t>CS-DIRSEL-KRYEONGTONG-GU,SU16688-YEONGTONG-GU, SUWON-SI</t>
  </si>
  <si>
    <t>KRYEONGTONG-GU,SU16690</t>
  </si>
  <si>
    <t>CS-DIRSEL-KRYEONGTONG-GU,SU16690-YEONGTONG-GU, SUWON-SI</t>
  </si>
  <si>
    <t>KRYEONGTONG-GU,SU16692</t>
  </si>
  <si>
    <t>CS-DIRSEL-KRYEONGTONG-GU,SU16692-YEONGTONG-GU, SUWON-SI</t>
  </si>
  <si>
    <t>KRYEONGTONG-GU,SU16703</t>
  </si>
  <si>
    <t>CS-DIRSEL-KRYEONGTONG-GU,SU16703-YEONGTONG-GU, SUWON-SI</t>
  </si>
  <si>
    <t>KRYEONGTONG-GU,SU16712</t>
  </si>
  <si>
    <t>CS-DIRSEL-KRYEONGTONG-GU,SU16712-YEONGTONG-GU, SUWON-SI</t>
  </si>
  <si>
    <t>KRYEONGWOL-GUN26231</t>
  </si>
  <si>
    <t>YEONGWOL-GUN</t>
  </si>
  <si>
    <t>CS-DIRSEL-KRYEONGWOL-GUN26231-YEONGWOL-GUN</t>
  </si>
  <si>
    <t>KRYEONSU-GU21985</t>
  </si>
  <si>
    <t>YEONSU-GU</t>
  </si>
  <si>
    <t>CS-DIRSEL-KRYEONSU-GU21985-YEONSU-GU</t>
  </si>
  <si>
    <t>KRYEONSU-GU21986</t>
  </si>
  <si>
    <t>CS-DIRSEL-KRYEONSU-GU21986-YEONSU-GU</t>
  </si>
  <si>
    <t>KRYEONSU-GU21987</t>
  </si>
  <si>
    <t>CS-DIRSEL-KRYEONSU-GU21987-YEONSU-GU</t>
  </si>
  <si>
    <t>KRYEONSU-GU21988</t>
  </si>
  <si>
    <t>CS-DIRSEL-KRYEONSU-GU21988-YEONSU-GU</t>
  </si>
  <si>
    <t>KRYEONSU-GU21990</t>
  </si>
  <si>
    <t>CS-DIRSEL-KRYEONSU-GU21990-YEONSU-GU</t>
  </si>
  <si>
    <t>KRYEONSU-GU21993</t>
  </si>
  <si>
    <t>CS-DIRSEL-KRYEONSU-GU21993-YEONSU-GU</t>
  </si>
  <si>
    <t>KRYEONSU-GU21998</t>
  </si>
  <si>
    <t>CS-DIRSEL-KRYEONSU-GU21998-YEONSU-GU</t>
  </si>
  <si>
    <t>KRYEONSU-GU22011</t>
  </si>
  <si>
    <t>CS-DIRSEL-KRYEONSU-GU22011-YEONSU-GU</t>
  </si>
  <si>
    <t>KRYEONSU-GU22013</t>
  </si>
  <si>
    <t>CS-DIRSEL-KRYEONSU-GU22013-YEONSU-GU</t>
  </si>
  <si>
    <t>KRYEONSU-GU22014</t>
  </si>
  <si>
    <t>CS-DIRSEL-KRYEONSU-GU22014-YEONSU-GU</t>
  </si>
  <si>
    <t>KRYEOSU-SI59633</t>
  </si>
  <si>
    <t>YEOSU-SI</t>
  </si>
  <si>
    <t>CS-DIRSEL-KRYEOSU-SI59633-YEOSU-SI</t>
  </si>
  <si>
    <t>KRYEOSU-SI59696</t>
  </si>
  <si>
    <t>CS-DIRSEL-KRYEOSU-SI59696-YEOSU-SI</t>
  </si>
  <si>
    <t>KRYONGSAN-GU04363</t>
  </si>
  <si>
    <t>YONGSAN-GU</t>
  </si>
  <si>
    <t>CS-DIRSEL-KRYONGSAN-GU04363-YONGSAN-GU</t>
  </si>
  <si>
    <t>KRYONGSAN-GU04366</t>
  </si>
  <si>
    <t>CS-DIRSEL-KRYONGSAN-GU04366-YONGSAN-GU</t>
  </si>
  <si>
    <t>KRYONGSAN-GU04368</t>
  </si>
  <si>
    <t>CS-DIRSEL-KRYONGSAN-GU04368-YONGSAN-GU</t>
  </si>
  <si>
    <t>KRYONGSAN-GU04370</t>
  </si>
  <si>
    <t>CS-DIRSEL-KRYONGSAN-GU04370-YONGSAN-GU</t>
  </si>
  <si>
    <t>KRYONGSAN-GU04377</t>
  </si>
  <si>
    <t>CS-DIRSEL-KRYONGSAN-GU04377-YONGSAN-GU</t>
  </si>
  <si>
    <t>KRYONGSAN-GU04379</t>
  </si>
  <si>
    <t>CS-DIRSEL-KRYONGSAN-GU04379-YONGSAN-GU</t>
  </si>
  <si>
    <t>KRYONGSAN-GU04383</t>
  </si>
  <si>
    <t>CS-DIRSEL-KRYONGSAN-GU04383-YONGSAN-GU</t>
  </si>
  <si>
    <t>KRYONGSAN-GU04387</t>
  </si>
  <si>
    <t>CS-DIRSEL-KRYONGSAN-GU04387-YONGSAN-GU</t>
  </si>
  <si>
    <t>KRYUSEONG-GU34026</t>
  </si>
  <si>
    <t>YUSEONG-GU</t>
  </si>
  <si>
    <t>CS-DIRSEL-KRYUSEONG-GU34026-YUSEONG-GU</t>
  </si>
  <si>
    <t>KRYUSEONG-GU34047</t>
  </si>
  <si>
    <t>CS-DIRSEL-KRYUSEONG-GU34047-YUSEONG-GU</t>
  </si>
  <si>
    <t>KRYUSEONG-GU34060</t>
  </si>
  <si>
    <t>CS-DIRSEL-KRYUSEONG-GU34060-YUSEONG-GU</t>
  </si>
  <si>
    <t>KRYUSEONG-GU34110</t>
  </si>
  <si>
    <t>CS-DIRSEL-KRYUSEONG-GU34110-YUSEONG-GU</t>
  </si>
  <si>
    <t>KRYUSEONG-GU34125</t>
  </si>
  <si>
    <t>CS-DIRSEL-KRYUSEONG-GU34125-YUSEONG-GU</t>
  </si>
  <si>
    <t>KRYUSEONG-GU34127</t>
  </si>
  <si>
    <t>CS-DIRSEL-KRYUSEONG-GU34127-YUSEONG-GU</t>
  </si>
  <si>
    <t>KRYUSEONG-GU34129</t>
  </si>
  <si>
    <t>CS-DIRSEL-KRYUSEONG-GU34129-YUSEONG-GU</t>
  </si>
  <si>
    <t>KRYUSEONG-GU34132</t>
  </si>
  <si>
    <t>CS-DIRSEL-KRYUSEONG-GU34132-YUSEONG-GU</t>
  </si>
  <si>
    <t>KRYUSEONG-GU34141</t>
  </si>
  <si>
    <t>CS-DIRSEL-KRYUSEONG-GU34141-YUSEONG-GU</t>
  </si>
  <si>
    <t>KRASAN-SI31489</t>
  </si>
  <si>
    <t>CS-DIRSEL-KRASAN-SI31489-ASAN-SI</t>
  </si>
  <si>
    <t>KRBUK-GU61005</t>
  </si>
  <si>
    <t>CS-DIRSEL-KRBUK-GU61005-BUK-GU</t>
  </si>
  <si>
    <t>KRBUK-GU61130</t>
  </si>
  <si>
    <t>CS-DIRSEL-KRBUK-GU61130-BUK-GU</t>
  </si>
  <si>
    <t>KRBUK-GU61252</t>
  </si>
  <si>
    <t>CS-DIRSEL-KRBUK-GU61252-BUK-GU</t>
  </si>
  <si>
    <t>KRBUNDANG-GU,SEON13570</t>
  </si>
  <si>
    <t>CS-DIRSEL-KRBUNDANG-GU,SEON13570-BUNDANG-GU, SEONGNAM-SI</t>
  </si>
  <si>
    <t>KRDEOGYANG-GUGOYA10540</t>
  </si>
  <si>
    <t>CS-DIRSEL-KRDEOGYANG-GUGOYA10540-DEOGYANG-GU GOYANG-SI</t>
  </si>
  <si>
    <t>KRDONGAN-GU,ANYAN14066</t>
  </si>
  <si>
    <t>CS-DIRSEL-KRDONGAN-GU,ANYAN14066-DONGAN-GU, ANYANG-SI</t>
  </si>
  <si>
    <t>KRDONGJAK-GU06974</t>
  </si>
  <si>
    <t>CS-DIRSEL-KRDONGJAK-GU06974-DONGJAK-GU</t>
  </si>
  <si>
    <t>KRDONGJAK-GU07057</t>
  </si>
  <si>
    <t>CS-DIRSEL-KRDONGJAK-GU07057-DONGJAK-GU</t>
  </si>
  <si>
    <t>KREUMSEONG-GUN27605</t>
  </si>
  <si>
    <t>EUMSEONG-GUN</t>
  </si>
  <si>
    <t>CS-DIRSEL-KREUMSEONG-GUN27605-EUMSEONG-GUN</t>
  </si>
  <si>
    <t>KREUMSEONG-GUN27670</t>
  </si>
  <si>
    <t>CS-DIRSEL-KREUMSEONG-GUN27670-EUMSEONG-GUN</t>
  </si>
  <si>
    <t>KREUNPYEONG-GU03367</t>
  </si>
  <si>
    <t>CS-DIRSEL-KREUNPYEONG-GU03367-EUNPYEONG-GU</t>
  </si>
  <si>
    <t>KREUNPYEONG-GU03452</t>
  </si>
  <si>
    <t>CS-DIRSEL-KREUNPYEONG-GU03452-EUNPYEONG-GU</t>
  </si>
  <si>
    <t>KRGANGNAM-GU06103</t>
  </si>
  <si>
    <t>CS-DIRSEL-KRGANGNAM-GU06103-GANGNAM-GU</t>
  </si>
  <si>
    <t>KRGANGNAM-GU06223</t>
  </si>
  <si>
    <t>CS-DIRSEL-KRGANGNAM-GU06223-GANGNAM-GU</t>
  </si>
  <si>
    <t>KRGANGNAM-GU06267</t>
  </si>
  <si>
    <t>CS-DIRSEL-KRGANGNAM-GU06267-GANGNAM-GU</t>
  </si>
  <si>
    <t>KRGANGSEO-GU07505</t>
  </si>
  <si>
    <t>CS-DIRSEL-KRGANGSEO-GU07505-GANGSEO-GU</t>
  </si>
  <si>
    <t>KRGEUMCHEON-GU08505</t>
  </si>
  <si>
    <t>CS-DIRSEL-KRGEUMCHEON-GU08505-GEUMCHEON-GU</t>
  </si>
  <si>
    <t>KRGEUMCHEON-GU08515</t>
  </si>
  <si>
    <t>CS-DIRSEL-KRGEUMCHEON-GU08515-GEUMCHEON-GU</t>
  </si>
  <si>
    <t>KRGIHEUNG-GU,YONG17093</t>
  </si>
  <si>
    <t>CS-DIRSEL-KRGIHEUNG-GU,YONG17093-GIHEUNG-GU, YONGIN-SI</t>
  </si>
  <si>
    <t>KRGIMCHEON-SI39537</t>
  </si>
  <si>
    <t>GIMCHEON-SI</t>
  </si>
  <si>
    <t>CS-DIRSEL-KRGIMCHEON-SI39537-GIMCHEON-SI</t>
  </si>
  <si>
    <t>KRGUMI-SI39400</t>
  </si>
  <si>
    <t>CS-DIRSEL-KRGUMI-SI39400-GUMI-SI</t>
  </si>
  <si>
    <t>KRGWANAK-GU08701</t>
  </si>
  <si>
    <t>CS-DIRSEL-KRGWANAK-GU08701-GWANAK-GU</t>
  </si>
  <si>
    <t>KRGWANAK-GU08767</t>
  </si>
  <si>
    <t>CS-DIRSEL-KRGWANAK-GU08767-GWANAK-GU</t>
  </si>
  <si>
    <t>KRGWANAK-GU08780</t>
  </si>
  <si>
    <t>CS-DIRSEL-KRGWANAK-GU08780-GWANAK-GU</t>
  </si>
  <si>
    <t>KRGWANGJIN-GU05009</t>
  </si>
  <si>
    <t>CS-DIRSEL-KRGWANGJIN-GU05009-GWANGJIN-GU</t>
  </si>
  <si>
    <t>KRGWANGJU-SI12717</t>
  </si>
  <si>
    <t>CS-DIRSEL-KRGWANGJU-SI12717-GWANGJU-SI</t>
  </si>
  <si>
    <t>KRGWANGSAN-GU62460</t>
  </si>
  <si>
    <t>CS-DIRSEL-KRGWANGSAN-GU62460-GWANGSAN-GU</t>
  </si>
  <si>
    <t>KRGWONSEON-GU,SUW16658</t>
  </si>
  <si>
    <t>CS-DIRSEL-KRGWONSEON-GU,SUW16658-GWONSEON-GU, SUWON-SI</t>
  </si>
  <si>
    <t>KRGYEONGJU-SI38041</t>
  </si>
  <si>
    <t>GYEONGJU-SI</t>
  </si>
  <si>
    <t>CS-DIRSEL-KRGYEONGJU-SI38041-GYEONGJU-SI</t>
  </si>
  <si>
    <t>KRGYERYONG-SI32801</t>
  </si>
  <si>
    <t>CS-DIRSEL-KRGYERYONG-SI32801-GYERYONG-SI</t>
  </si>
  <si>
    <t>KRHAEUNDAE-GU48060</t>
  </si>
  <si>
    <t>CS-DIRSEL-KRHAEUNDAE-GU48060-HAEUNDAE-GU</t>
  </si>
  <si>
    <t>KRHANAM-SI12922</t>
  </si>
  <si>
    <t>CS-DIRSEL-KRHANAM-SI12922-HANAM-SI</t>
  </si>
  <si>
    <t>KRHEUNGDEOK-GU,CH28161</t>
  </si>
  <si>
    <t>CS-DIRSEL-KRHEUNGDEOK-GU,CH28161-HEUNGDEOK-GU, CHEONGJU-SI</t>
  </si>
  <si>
    <t>KRHWASEONG-SI18488</t>
  </si>
  <si>
    <t>CS-DIRSEL-KRHWASEONG-SI18488-HWASEONG-SI</t>
  </si>
  <si>
    <t>KRJINCHEON-GUN27873</t>
  </si>
  <si>
    <t>CS-DIRSEL-KRJINCHEON-GUN27873-JINCHEON-GUN</t>
  </si>
  <si>
    <t>KRJUNG-GU04513</t>
  </si>
  <si>
    <t>CS-DIRSEL-KRJUNG-GU04513-JUNG-GU</t>
  </si>
  <si>
    <t>KRJUNG-GU04554</t>
  </si>
  <si>
    <t>CS-DIRSEL-KRJUNG-GU04554-JUNG-GU</t>
  </si>
  <si>
    <t>KRJUNG-GU04564</t>
  </si>
  <si>
    <t>CS-DIRSEL-KRJUNG-GU04564-JUNG-GU</t>
  </si>
  <si>
    <t>KRNAM-GU,POHANG-S37918</t>
  </si>
  <si>
    <t>CS-DIRSEL-KRNAM-GU,POHANG-S37918-NAM-GU, POHANG-SI</t>
  </si>
  <si>
    <t>KROSAN-SI18134</t>
  </si>
  <si>
    <t>OSAN-SI</t>
  </si>
  <si>
    <t>CS-DIRSEL-KROSAN-SI18134-OSAN-SI</t>
  </si>
  <si>
    <t>KRPYEONGTAEK-SI17962</t>
  </si>
  <si>
    <t>CS-DIRSEL-KRPYEONGTAEK-SI17962-PYEONGTAEK-SI</t>
  </si>
  <si>
    <t>KRSEOBUK-GU,CHEON31086</t>
  </si>
  <si>
    <t>CS-DIRSEL-KRSEOBUK-GU,CHEON31086-SEOBUK-GU, CHEONAN-SI</t>
  </si>
  <si>
    <t>KRSEOCHO-GU06546</t>
  </si>
  <si>
    <t>CS-DIRSEL-KRSEOCHO-GU06546-SEOCHO-GU</t>
  </si>
  <si>
    <t>KRSEOCHO-GU06697</t>
  </si>
  <si>
    <t>CS-DIRSEL-KRSEOCHO-GU06697-SEOCHO-GU</t>
  </si>
  <si>
    <t>KRSEO-GU22768</t>
  </si>
  <si>
    <t>CS-DIRSEL-KRSEO-GU22768-SEO-GU</t>
  </si>
  <si>
    <t>KRSEO-GU35365</t>
  </si>
  <si>
    <t>CS-DIRSEL-KRSEO-GU35365-SEO-GU</t>
  </si>
  <si>
    <t>KRSEONGDONG-GU04704</t>
  </si>
  <si>
    <t>CS-DIRSEL-KRSEONGDONG-GU04704-SEONGDONG-GU</t>
  </si>
  <si>
    <t>KRSEONGDONG-GU04780</t>
  </si>
  <si>
    <t>CS-DIRSEL-KRSEONGDONG-GU04780-SEONGDONG-GU</t>
  </si>
  <si>
    <t>KRSEONGSAN-GUCHAN51530</t>
  </si>
  <si>
    <t>CS-DIRSEL-KRSEONGSAN-GUCHAN51530-SEONGSAN-GU CHANGWON-SI</t>
  </si>
  <si>
    <t>KRSEONGSAN-GUCHAN51533</t>
  </si>
  <si>
    <t>CS-DIRSEL-KRSEONGSAN-GUCHAN51533-SEONGSAN-GU CHANGWON-SI</t>
  </si>
  <si>
    <t>KRSEOWON-GU,CHEON28614</t>
  </si>
  <si>
    <t>SEOWON-GU, CHEONGJU-SI</t>
  </si>
  <si>
    <t>CS-DIRSEL-KRSEOWON-GU,CHEON28614-SEOWON-GU, CHEONGJU-SI</t>
  </si>
  <si>
    <t>KRSIHEUNG-SI15084</t>
  </si>
  <si>
    <t>CS-DIRSEL-KRSIHEUNG-SI15084-SIHEUNG-SI</t>
  </si>
  <si>
    <t>KRSUJI-GU,YONGIN-16882</t>
  </si>
  <si>
    <t>CS-DIRSEL-KRSUJI-GU,YONGIN-16882-SUJI-GU, YONGIN-SI</t>
  </si>
  <si>
    <t>KRSUNCHEON-SI57927</t>
  </si>
  <si>
    <t>SUNCHEON-SI</t>
  </si>
  <si>
    <t>CS-DIRSEL-KRSUNCHEON-SI57927-SUNCHEON-SI</t>
  </si>
  <si>
    <t>KRULJU-GUN44953</t>
  </si>
  <si>
    <t>CS-DIRSEL-KRULJU-GUN44953-ULJU-GUN</t>
  </si>
  <si>
    <t>KRWONJU-SI26384</t>
  </si>
  <si>
    <t>CS-DIRSEL-KRWONJU-SI26384-WONJU-SI</t>
  </si>
  <si>
    <t>KRWONJU-SI26483</t>
  </si>
  <si>
    <t>CS-DIRSEL-KRWONJU-SI26483-WONJU-SI</t>
  </si>
  <si>
    <t>KRYANGCHEON-GU07930</t>
  </si>
  <si>
    <t>CS-DIRSEL-KRYANGCHEON-GU07930-YANGCHEON-GU</t>
  </si>
  <si>
    <t>KRYEONSU-GU21999</t>
  </si>
  <si>
    <t>CS-DIRSEL-KRYEONSU-GU21999-YEONSU-GU</t>
  </si>
  <si>
    <t>KRYEONSU-GU22001</t>
  </si>
  <si>
    <t>CS-DIRSEL-KRYEONSU-GU22001-YEONSU-GU</t>
  </si>
  <si>
    <t>KRYUSEONG-GU34102</t>
  </si>
  <si>
    <t>CS-DIRSEL-KRYUSEONG-GU34102-YUSEONG-GU</t>
  </si>
  <si>
    <t>KRYUSEONG-GU34112</t>
  </si>
  <si>
    <t>CS-DIRSEL-KRYUSEONG-GU34112-YUSEONG-GU</t>
  </si>
  <si>
    <t>KRYUSEONG-GU34113</t>
  </si>
  <si>
    <t>CS-DIRSEL-KRYUSEONG-GU34113-YUSEONG-GU</t>
  </si>
  <si>
    <t>KRYUSEONG-GU34133</t>
  </si>
  <si>
    <t>CS-DIRSEL-KRYUSEONG-GU34133-YUSEONG-GU</t>
  </si>
  <si>
    <t>KRHEUNGDEOK-GU,CH28581</t>
  </si>
  <si>
    <t>CS-DIRSEL-KRHEUNGDEOK-GU,CH28581-HEUNGDEOK-GU, CHEONGJU-SI</t>
  </si>
  <si>
    <t>KRNAM-GU,POHANG-S37859</t>
  </si>
  <si>
    <t>CS-DIRSEL-KRNAM-GU,POHANG-S37859-NAM-GU, POHANG-SI</t>
  </si>
  <si>
    <t>KRYUSEONG-GU34028</t>
  </si>
  <si>
    <t>CS-DIRSEL-KRYUSEONG-GU34028-YUSEONG-GU</t>
  </si>
  <si>
    <t>KRGYEONGSAN-SI38446</t>
  </si>
  <si>
    <t>GYEONGSAN-SI</t>
  </si>
  <si>
    <t>CS-DIRSEL-KRGYEONGSAN-SI38446-GYEONGSAN-SI</t>
  </si>
  <si>
    <t>KRDALSEONG-GUN43008</t>
  </si>
  <si>
    <t>CS-DIRSEL-KRDALSEONG-GUN43008-DALSEONG-GUN</t>
  </si>
  <si>
    <t>KRBUNDANG-GU,SEON13620</t>
  </si>
  <si>
    <t>CS-DIRSEL-KRBUNDANG-GU,SEON13620-BUNDANG-GU, SEONGNAM-SI</t>
  </si>
  <si>
    <t>KRNAM-GU42412</t>
  </si>
  <si>
    <t>CS-DIRSEL-KRNAM-GU42412-NAM-GU</t>
  </si>
  <si>
    <t>KRBUCHEON-SI14633</t>
  </si>
  <si>
    <t>CS-DIRSEL-KRBUCHEON-SI14633-BUCHEON-SI</t>
  </si>
  <si>
    <t>KRSUSEONG-GU42288</t>
  </si>
  <si>
    <t>SUSEONG-GU</t>
  </si>
  <si>
    <t>CS-DIRSEL-KRSUSEONG-GU42288-SUSEONG-GU</t>
  </si>
  <si>
    <t>KRGANGNAM-GU06027</t>
  </si>
  <si>
    <t>CS-DIRSEL-KRGANGNAM-GU06027-GANGNAM-GU</t>
  </si>
  <si>
    <t>KRJINJU-SI52758</t>
  </si>
  <si>
    <t>CS-DIRSEL-KRJINJU-SI52758-JINJU-SI</t>
  </si>
  <si>
    <t>KRMAPO-GU03927</t>
  </si>
  <si>
    <t>CS-DIRSEL-KRMAPO-GU03927-MAPO-GU</t>
  </si>
  <si>
    <t>KRGANGSEO-GU46762</t>
  </si>
  <si>
    <t>CS-DIRSEL-KRGANGSEO-GU46762-GANGSEO-GU</t>
  </si>
  <si>
    <t>KRYEOSU-SI59614</t>
  </si>
  <si>
    <t>CS-DIRSEL-KRYEOSU-SI59614-YEOSU-SI</t>
  </si>
  <si>
    <t>KRGANGDONG-GU05208</t>
  </si>
  <si>
    <t>CS-DIRSEL-KRGANGDONG-GU05208-GANGDONG-GU</t>
  </si>
  <si>
    <t>KRHONGSEONG-GUN32255</t>
  </si>
  <si>
    <t>HONGSEONG-GUN</t>
  </si>
  <si>
    <t>CS-DIRSEL-KRHONGSEONG-GUN32255-HONGSEONG-GUN</t>
  </si>
  <si>
    <t>KRBUK-GU44252</t>
  </si>
  <si>
    <t>CS-DIRSEL-KRBUK-GU44252-BUK-GU</t>
  </si>
  <si>
    <t>KRSEOCHO-GU06634</t>
  </si>
  <si>
    <t>CS-DIRSEL-KRSEOCHO-GU06634-SEOCHO-GU</t>
  </si>
  <si>
    <t>KRSEOBUK-GU,CHEON31181</t>
  </si>
  <si>
    <t>CS-DIRSEL-KRSEOBUK-GU,CHEON31181-SEOBUK-GU, CHEONAN-SI</t>
  </si>
  <si>
    <t>KRGIMHAE-SI50883</t>
  </si>
  <si>
    <t>CS-DIRSEL-KRGIMHAE-SI50883-GIMHAE-SI</t>
  </si>
  <si>
    <t>KRILSANSEO-GU,GOY10225</t>
  </si>
  <si>
    <t>CS-DIRSEL-KRILSANSEO-GU,GOY10225-ILSANSEO-GU, GOYANG-SI</t>
  </si>
  <si>
    <t>KRGANGNAM-GU06038</t>
  </si>
  <si>
    <t>CS-DIRSEL-KRGANGNAM-GU06038-GANGNAM-GU</t>
  </si>
  <si>
    <t>KRJUNGWON-GU,SEON13180</t>
  </si>
  <si>
    <t>CS-DIRSEL-KRJUNGWON-GU,SEON13180-JUNGWON-GU, SEONGNAM-SI</t>
  </si>
  <si>
    <t>KRPYEONGTAEK-SI17862</t>
  </si>
  <si>
    <t>CS-DIRSEL-KRPYEONGTAEK-SI17862-PYEONGTAEK-SI</t>
  </si>
  <si>
    <t>KRPAJU-SI10854</t>
  </si>
  <si>
    <t>CS-DIRSEL-KRPAJU-SI10854-PAJU-SI</t>
  </si>
  <si>
    <t>KRMAPO-GU04168</t>
  </si>
  <si>
    <t>CS-DIRSEL-KRMAPO-GU04168-MAPO-GU</t>
  </si>
  <si>
    <t>KRMANAN-GU,ANYANG14097</t>
  </si>
  <si>
    <t>CS-DIRSEL-KRMANAN-GU,ANYANG14097-MANAN-GU, ANYANG-SI</t>
  </si>
  <si>
    <t>KRGUMI-SI39349</t>
  </si>
  <si>
    <t>CS-DIRSEL-KRGUMI-SI39349-GUMI-SI</t>
  </si>
  <si>
    <t>KRDANGJIN-SI31700</t>
  </si>
  <si>
    <t>DANGJIN-SI</t>
  </si>
  <si>
    <t>CS-DIRSEL-KRDANGJIN-SI31700-DANGJIN-SI</t>
  </si>
  <si>
    <t>KRSEO-GU22726</t>
  </si>
  <si>
    <t>CS-DIRSEL-KRSEO-GU22726-SEO-GU</t>
  </si>
  <si>
    <t>KRHWASEONG-SI18277</t>
  </si>
  <si>
    <t>CS-DIRSEL-KRHWASEONG-SI18277-HWASEONG-SI</t>
  </si>
  <si>
    <t>KRSONGPA-GU05702</t>
  </si>
  <si>
    <t>CS-DIRSEL-KRSONGPA-GU05702-SONGPA-GU</t>
  </si>
  <si>
    <t>KRSONGPA-GU05568</t>
  </si>
  <si>
    <t>CS-DIRSEL-KRSONGPA-GU05568-SONGPA-GU</t>
  </si>
  <si>
    <t>KRBOSEONG-GUN59451</t>
  </si>
  <si>
    <t>BOSEONG-GUN</t>
  </si>
  <si>
    <t>CS-DIRSEL-KRBOSEONG-GUN59451-BOSEONG-GUN</t>
  </si>
  <si>
    <t>KRNAMDONG-GU21629</t>
  </si>
  <si>
    <t>CS-DIRSEL-KRNAMDONG-GU21629-NAMDONG-GU</t>
  </si>
  <si>
    <t>KRGANGNAM-GU06248</t>
  </si>
  <si>
    <t>CS-DIRSEL-KRGANGNAM-GU06248-GANGNAM-GU</t>
  </si>
  <si>
    <t>KRSONGPA-GU05656</t>
  </si>
  <si>
    <t>CS-DIRSEL-KRSONGPA-GU05656-SONGPA-GU</t>
  </si>
  <si>
    <t>KRJUNG-GU34943</t>
  </si>
  <si>
    <t>CS-DIRSEL-KRJUNG-GU34943-JUNG-GU</t>
  </si>
  <si>
    <t>KRYEONGDEUNGPO-GU07280</t>
  </si>
  <si>
    <t>CS-DIRSEL-KRYEONGDEUNGPO-GU07280-YEONGDEUNGPO-GU</t>
  </si>
  <si>
    <t>KRYEONSU-GU21991</t>
  </si>
  <si>
    <t>CS-DIRSEL-KRYEONSU-GU21991-YEONSU-GU</t>
  </si>
  <si>
    <t>KRANSEONG-SI17579</t>
  </si>
  <si>
    <t>CS-DIRSEL-KRANSEONG-SI17579-ANSEONG-SI</t>
  </si>
  <si>
    <t>KRCHEOIN-GU,YONGI17021</t>
  </si>
  <si>
    <t>CS-DIRSEL-KRCHEOIN-GU,YONGI17021-CHEOIN-GU, YONGIN-SI</t>
  </si>
  <si>
    <t>KRYEONGDEUNGPO-GU07202</t>
  </si>
  <si>
    <t>CS-DIRSEL-KRYEONGDEUNGPO-GU07202-YEONGDEUNGPO-GU</t>
  </si>
  <si>
    <t>KRASAN-SI31409</t>
  </si>
  <si>
    <t>CS-DIRSEL-KRASAN-SI31409-ASAN-SI</t>
  </si>
  <si>
    <t>KRPALDAL-GU,SUWON16488</t>
  </si>
  <si>
    <t>CS-DIRSEL-KRPALDAL-GU,SUWON16488-PALDAL-GU, SUWON-SI</t>
  </si>
  <si>
    <t>KRYEONGDEUNGPO-GU07325</t>
  </si>
  <si>
    <t>CS-DIRSEL-KRYEONGDEUNGPO-GU07325-YEONGDEUNGPO-GU</t>
  </si>
  <si>
    <t>KRSEO-GU35377</t>
  </si>
  <si>
    <t>CS-DIRSEL-KRSEO-GU35377-SEO-GU</t>
  </si>
  <si>
    <t>KRGWANAK-GU08794</t>
  </si>
  <si>
    <t>CS-DIRSEL-KRGWANAK-GU08794-GWANAK-GU</t>
  </si>
  <si>
    <t>KRJONGNO-GU03151</t>
  </si>
  <si>
    <t>CS-DIRSEL-KRJONGNO-GU03151-JONGNO-GU</t>
  </si>
  <si>
    <t>KRSONGPA-GU05663</t>
  </si>
  <si>
    <t>CS-DIRSEL-KRSONGPA-GU05663-SONGPA-GU</t>
  </si>
  <si>
    <t>KRSEODAEMUN-GU03738</t>
  </si>
  <si>
    <t>CS-DIRSEL-KRSEODAEMUN-GU03738-SEODAEMUN-GU</t>
  </si>
  <si>
    <t>KRGEUMCHEON-GU08594</t>
  </si>
  <si>
    <t>CS-DIRSEL-KRGEUMCHEON-GU08594-GEUMCHEON-GU</t>
  </si>
  <si>
    <t>KRYANGCHEON-GU08069</t>
  </si>
  <si>
    <t>CS-DIRSEL-KRYANGCHEON-GU08069-YANGCHEON-GU</t>
  </si>
  <si>
    <t>KRSEONGBUK-GU02841</t>
  </si>
  <si>
    <t>CS-DIRSEL-KRSEONGBUK-GU02841-SEONGBUK-GU</t>
  </si>
  <si>
    <t>KRGANGNAM-GU06167</t>
  </si>
  <si>
    <t>CS-DIRSEL-KRGANGNAM-GU06167-GANGNAM-GU</t>
  </si>
  <si>
    <t>KRSEONGDONG-GU04744</t>
  </si>
  <si>
    <t>CS-DIRSEL-KRSEONGDONG-GU04744-SEONGDONG-GU</t>
  </si>
  <si>
    <t>KRGIHEUNG-GU,YONG17113</t>
  </si>
  <si>
    <t>CS-DIRSEL-KRGIHEUNG-GU,YONG17113-GIHEUNG-GU, YONGIN-SI</t>
  </si>
  <si>
    <t>KRANSEONG-SI17600</t>
  </si>
  <si>
    <t>CS-DIRSEL-KRANSEONG-SI17600-ANSEONG-SI</t>
  </si>
  <si>
    <t>KRYEONGDEUNGPO-GU07294</t>
  </si>
  <si>
    <t>CS-DIRSEL-KRYEONGDEUNGPO-GU07294-YEONGDEUNGPO-GU</t>
  </si>
  <si>
    <t>KRGANGNAM-GU06179</t>
  </si>
  <si>
    <t>CS-DIRSEL-KRGANGNAM-GU06179-GANGNAM-GU</t>
  </si>
  <si>
    <t>KRYONGSAN-GU04352</t>
  </si>
  <si>
    <t>CS-DIRSEL-KRYONGSAN-GU04352-YONGSAN-GU</t>
  </si>
  <si>
    <t>KRGIMPO-SI10040</t>
  </si>
  <si>
    <t>CS-DIRSEL-KRGIMPO-SI10040-GIMPO-SI</t>
  </si>
  <si>
    <t>KRICHEON-SI17379</t>
  </si>
  <si>
    <t>CS-DIRSEL-KRICHEON-SI17379-ICHEON-SI</t>
  </si>
  <si>
    <t>KRMANAN-GU,ANYANG14011</t>
  </si>
  <si>
    <t>CS-DIRSEL-KRMANAN-GU,ANYANG14011-MANAN-GU, ANYANG-SI</t>
  </si>
  <si>
    <t>KRMICHUHOL-GU22175</t>
  </si>
  <si>
    <t>MICHUHOL-GU</t>
  </si>
  <si>
    <t>CS-DIRSEL-KRMICHUHOL-GU22175-MICHUHOL-GU</t>
  </si>
  <si>
    <t>KRSEJONG-SI30141</t>
  </si>
  <si>
    <t>CS-DIRSEL-KRSEJONG-SI30141-SEJONG-SI</t>
  </si>
  <si>
    <t>KRGANGNAM-GU06313</t>
  </si>
  <si>
    <t>CS-DIRSEL-KRGANGNAM-GU06313-GANGNAM-GU</t>
  </si>
  <si>
    <t>KRGURI-SI11962</t>
  </si>
  <si>
    <t>GURI-SI</t>
  </si>
  <si>
    <t>CS-DIRSEL-KRGURI-SI11962-GURI-SI</t>
  </si>
  <si>
    <t>KRANDONG-SI36618</t>
  </si>
  <si>
    <t>ANDONG-SI</t>
  </si>
  <si>
    <t>CS-DIRSEL-KRANDONG-SI36618-ANDONG-SI</t>
  </si>
  <si>
    <t>KRBUNDANG-GU,SEON13524</t>
  </si>
  <si>
    <t>CS-DIRSEL-KRBUNDANG-GU,SEON13524-BUNDANG-GU, SEONGNAM-SI</t>
  </si>
  <si>
    <t>KRDEOGYANG-GUGOYA10542</t>
  </si>
  <si>
    <t>CS-DIRSEL-KRDEOGYANG-GUGOYA10542-DEOGYANG-GU GOYANG-SI</t>
  </si>
  <si>
    <t>KRSEODAEMUN-GU03735</t>
  </si>
  <si>
    <t>CS-DIRSEL-KRSEODAEMUN-GU03735-SEODAEMUN-GU</t>
  </si>
  <si>
    <t>KRJUNGWON-GU,SEON13216</t>
  </si>
  <si>
    <t>CS-DIRSEL-KRJUNGWON-GU,SEON13216-JUNGWON-GU, SEONGNAM-SI</t>
  </si>
  <si>
    <t>KRPYEONGTAEK-SI17708</t>
  </si>
  <si>
    <t>CS-DIRSEL-KRPYEONGTAEK-SI17708-PYEONGTAEK-SI</t>
  </si>
  <si>
    <t>KRASAN-SI31413</t>
  </si>
  <si>
    <t>CS-DIRSEL-KRASAN-SI31413-ASAN-SI</t>
  </si>
  <si>
    <t>KRYUSEONG-GU34002</t>
  </si>
  <si>
    <t>CS-DIRSEL-KRYUSEONG-GU34002-YUSEONG-GU</t>
  </si>
  <si>
    <t>KRDANWON-GU,ANSAN15431</t>
  </si>
  <si>
    <t>CS-DIRSEL-KRDANWON-GU,ANSAN15431-DANWON-GU, ANSAN-SI</t>
  </si>
  <si>
    <t>KRSEOWON-GU,CHEON28637</t>
  </si>
  <si>
    <t>CS-DIRSEL-KRSEOWON-GU,CHEON28637-SEOWON-GU, CHEONGJU-SI</t>
  </si>
  <si>
    <t>KRSEOSAN-SI31919</t>
  </si>
  <si>
    <t>CS-DIRSEL-KRSEOSAN-SI31919-SEOSAN-SI</t>
  </si>
  <si>
    <t>KRBUPYEONG-GU21300</t>
  </si>
  <si>
    <t>CS-DIRSEL-KRBUPYEONG-GU21300-BUPYEONG-GU</t>
  </si>
  <si>
    <t>KRBUNDANG-GU,SEON13505</t>
  </si>
  <si>
    <t>CS-DIRSEL-KRBUNDANG-GU,SEON13505-BUNDANG-GU, SEONGNAM-SI</t>
  </si>
  <si>
    <t>KRSUJI-GU,YONGIN-16823</t>
  </si>
  <si>
    <t>CS-DIRSEL-KRSUJI-GU,YONGIN-16823-SUJI-GU, YONGIN-SI</t>
  </si>
  <si>
    <t>KRCHEOIN-GU,YONGI17141</t>
  </si>
  <si>
    <t>CS-DIRSEL-KRCHEOIN-GU,YONGI17141-CHEOIN-GU, YONGIN-SI</t>
  </si>
  <si>
    <t>KRNAMDONG-GU21633</t>
  </si>
  <si>
    <t>CS-DIRSEL-KRNAMDONG-GU21633-NAMDONG-GU</t>
  </si>
  <si>
    <t>KRDONGJAK-GU07061</t>
  </si>
  <si>
    <t>CS-DIRSEL-KRDONGJAK-GU07061-DONGJAK-GU</t>
  </si>
  <si>
    <t>KRGANGSEO-GU07594</t>
  </si>
  <si>
    <t>CS-DIRSEL-KRGANGSEO-GU07594-GANGSEO-GU</t>
  </si>
  <si>
    <t>KRYUSEONG-GU34037</t>
  </si>
  <si>
    <t>CS-DIRSEL-KRYUSEONG-GU34037-YUSEONG-GU</t>
  </si>
  <si>
    <t>KRUIRYEONG-GUN52140</t>
  </si>
  <si>
    <t>UIRYEONG-GUN</t>
  </si>
  <si>
    <t>CS-DIRSEL-KRUIRYEONG-GUN52140-UIRYEONG-GUN</t>
  </si>
  <si>
    <t>KRDEOGYANG-GUGOYA10509</t>
  </si>
  <si>
    <t>CS-DIRSEL-KRDEOGYANG-GUGOYA10509-DEOGYANG-GU GOYANG-SI</t>
  </si>
  <si>
    <t>KRCHUNCHEON-SI24252</t>
  </si>
  <si>
    <t>CS-DIRSEL-KRCHUNCHEON-SI24252-CHUNCHEON-SI</t>
  </si>
  <si>
    <t>KRCHEOIN-GU,YONGI17180</t>
  </si>
  <si>
    <t>CS-DIRSEL-KRCHEOIN-GU,YONGI17180-CHEOIN-GU, YONGIN-SI</t>
  </si>
  <si>
    <t>KRSONGPA-GU05744</t>
  </si>
  <si>
    <t>CS-DIRSEL-KRSONGPA-GU05744-SONGPA-GU</t>
  </si>
  <si>
    <t>KRPAJU-SI10881</t>
  </si>
  <si>
    <t>CS-DIRSEL-KRPAJU-SI10881-PAJU-SI</t>
  </si>
  <si>
    <t>KRGANGNAM-GU06125</t>
  </si>
  <si>
    <t>CS-DIRSEL-KRGANGNAM-GU06125-GANGNAM-GU</t>
  </si>
  <si>
    <t>KRYEOSU-SI59613</t>
  </si>
  <si>
    <t>CS-DIRSEL-KRYEOSU-SI59613-YEOSU-SI</t>
  </si>
  <si>
    <t>KRSEONGDONG-GU04706</t>
  </si>
  <si>
    <t>CS-DIRSEL-KRSEONGDONG-GU04706-SEONGDONG-GU</t>
  </si>
  <si>
    <t>KRSEO-GU22851</t>
  </si>
  <si>
    <t>CS-DIRSEL-KRSEO-GU22851-SEO-GU</t>
  </si>
  <si>
    <t>KRBUK-GU44256</t>
  </si>
  <si>
    <t>CS-DIRSEL-KRBUK-GU44256-BUK-GU</t>
  </si>
  <si>
    <t>KRGWANGJIN-GU04933</t>
  </si>
  <si>
    <t>CS-DIRSEL-KRGWANGJIN-GU04933-GWANGJIN-GU</t>
  </si>
  <si>
    <t>KRSONGPA-GU05772</t>
  </si>
  <si>
    <t>CS-DIRSEL-KRSONGPA-GU05772-SONGPA-GU</t>
  </si>
  <si>
    <t>KRDONG-GU44032</t>
  </si>
  <si>
    <t>CS-DIRSEL-KRDONG-GU44032-DONG-GU</t>
  </si>
  <si>
    <t>KRJUNG-GU04637</t>
  </si>
  <si>
    <t>CS-DIRSEL-KRJUNG-GU04637-JUNG-GU</t>
  </si>
  <si>
    <t>KRHWASEONG-SI18463</t>
  </si>
  <si>
    <t>CS-DIRSEL-KRHWASEONG-SI18463-HWASEONG-SI</t>
  </si>
  <si>
    <t>KRJUNG-GU34800</t>
  </si>
  <si>
    <t>CS-DIRSEL-KRJUNG-GU34800-JUNG-GU</t>
  </si>
  <si>
    <t>KRGWACHEON-SI13818</t>
  </si>
  <si>
    <t>CS-DIRSEL-KRGWACHEON-SI13818-GWACHEON-SI</t>
  </si>
  <si>
    <t>KRPALDAL-GU,SUWON16444</t>
  </si>
  <si>
    <t>CS-DIRSEL-KRPALDAL-GU,SUWON16444-PALDAL-GU, SUWON-SI</t>
  </si>
  <si>
    <t>KRMAPO-GU03920</t>
  </si>
  <si>
    <t>CS-DIRSEL-KRMAPO-GU03920-MAPO-GU</t>
  </si>
  <si>
    <t>KRSEJONG-SI30100</t>
  </si>
  <si>
    <t>CS-DIRSEL-KRSEJONG-SI30100-SEJONG-SI</t>
  </si>
  <si>
    <t>KRDONGDAEMUN-GU02586</t>
  </si>
  <si>
    <t>CS-DIRSEL-KRDONGDAEMUN-GU02586-DONGDAEMUN-GU</t>
  </si>
  <si>
    <t>KRBUPYEONG-GU21451</t>
  </si>
  <si>
    <t>CS-DIRSEL-KRBUPYEONG-GU21451-BUPYEONG-GU</t>
  </si>
  <si>
    <t>KRNAMYANGJU-SI12269</t>
  </si>
  <si>
    <t>CS-DIRSEL-KRNAMYANGJU-SI12269-NAMYANGJU-SI</t>
  </si>
  <si>
    <t>KRYONGSAN-GU04371</t>
  </si>
  <si>
    <t>CS-DIRSEL-KRYONGSAN-GU04371-YONGSAN-GU</t>
  </si>
  <si>
    <t>KRBUK-GU41596</t>
  </si>
  <si>
    <t>CS-DIRSEL-KRBUK-GU41596-BUK-GU</t>
  </si>
  <si>
    <t>KRPALDAL-GU,SUWON16490</t>
  </si>
  <si>
    <t>CS-DIRSEL-KRPALDAL-GU,SUWON16490-PALDAL-GU, SUWON-SI</t>
  </si>
  <si>
    <t>KRNAJU-SI58330</t>
  </si>
  <si>
    <t>CS-DIRSEL-KRNAJU-SI58330-NAJU-SI</t>
  </si>
  <si>
    <t>KRGANGNAM-GU06110</t>
  </si>
  <si>
    <t>CS-DIRSEL-KRGANGNAM-GU06110-GANGNAM-GU</t>
  </si>
  <si>
    <t>KRGANGSEO-GU07795</t>
  </si>
  <si>
    <t>CS-DIRSEL-KRGANGSEO-GU07795-GANGSEO-GU</t>
  </si>
  <si>
    <t>KRSEJONG-SI30128</t>
  </si>
  <si>
    <t>CS-DIRSEL-KRSEJONG-SI30128-SEJONG-SI</t>
  </si>
  <si>
    <t>KRGIHEUNG-GU,YONG16950</t>
  </si>
  <si>
    <t>CS-DIRSEL-KRGIHEUNG-GU,YONG16950-GIHEUNG-GU, YONGIN-SI</t>
  </si>
  <si>
    <t>KRYANGCHEON-GU08053</t>
  </si>
  <si>
    <t>CS-DIRSEL-KRYANGCHEON-GU08053-YANGCHEON-GU</t>
  </si>
  <si>
    <t>KRGANGSEO-GU07781</t>
  </si>
  <si>
    <t>CS-DIRSEL-KRGANGSEO-GU07781-GANGSEO-GU</t>
  </si>
  <si>
    <t>KRSEOCHO-GU06596</t>
  </si>
  <si>
    <t>CS-DIRSEL-KRSEOCHO-GU06596-SEOCHO-GU</t>
  </si>
  <si>
    <t>KRSEO-GU35260</t>
  </si>
  <si>
    <t>CS-DIRSEL-KRSEO-GU35260-SEO-GU</t>
  </si>
  <si>
    <t>KRSEJONG-SI30137</t>
  </si>
  <si>
    <t>CS-DIRSEL-KRSEJONG-SI30137-SEJONG-SI</t>
  </si>
  <si>
    <t>KRHWASEONG-SI18471</t>
  </si>
  <si>
    <t>CS-DIRSEL-KRHWASEONG-SI18471-HWASEONG-SI</t>
  </si>
  <si>
    <t>KRGANGSEO-GU07789</t>
  </si>
  <si>
    <t>CS-DIRSEL-KRGANGSEO-GU07789-GANGSEO-GU</t>
  </si>
  <si>
    <t>KRSEONGBUK-GU02713</t>
  </si>
  <si>
    <t>CS-DIRSEL-KRSEONGBUK-GU02713-SEONGBUK-GU</t>
  </si>
  <si>
    <t>KRPYEONGTAEK-SI17958</t>
  </si>
  <si>
    <t>CS-DIRSEL-KRPYEONGTAEK-SI17958-PYEONGTAEK-SI</t>
  </si>
  <si>
    <t>KRYEONGDEUNGPO-GU07282</t>
  </si>
  <si>
    <t>CS-DIRSEL-KRYEONGDEUNGPO-GU07282-YEONGDEUNGPO-GU</t>
  </si>
  <si>
    <t>KRSUJI-GU,YONGIN-16925</t>
  </si>
  <si>
    <t>CS-DIRSEL-KRSUJI-GU,YONGIN-16925-SUJI-GU, YONGIN-SI</t>
  </si>
  <si>
    <t>KRGEUMCHEON-GU08537</t>
  </si>
  <si>
    <t>CS-DIRSEL-KRGEUMCHEON-GU08537-GEUMCHEON-GU</t>
  </si>
  <si>
    <t>KRGIMPO-SI10109</t>
  </si>
  <si>
    <t>CS-DIRSEL-KRGIMPO-SI10109-GIMPO-SI</t>
  </si>
  <si>
    <t>KRJUNG-GU22335</t>
  </si>
  <si>
    <t>CS-DIRSEL-KRJUNG-GU22335-JUNG-GU</t>
  </si>
  <si>
    <t>KRMAPO-GU04099</t>
  </si>
  <si>
    <t>CS-DIRSEL-KRMAPO-GU04099-MAPO-GU</t>
  </si>
  <si>
    <t>KRJUNGNANG-GU02068</t>
  </si>
  <si>
    <t>CS-DIRSEL-KRJUNGNANG-GU02068-JUNGNANG-GU</t>
  </si>
  <si>
    <t>KRDEOKJIN-GU,JEON54907</t>
  </si>
  <si>
    <t>CS-DIRSEL-KRDEOKJIN-GU,JEON54907-DEOKJIN-GU, JEONJU-SI</t>
  </si>
  <si>
    <t>KRGIMCHEON-SI39660</t>
  </si>
  <si>
    <t>CS-DIRSEL-KRGIMCHEON-SI39660-GIMCHEON-SI</t>
  </si>
  <si>
    <t>KRSEJONG-SI30151</t>
  </si>
  <si>
    <t>CS-DIRSEL-KRSEJONG-SI30151-SEJONG-SI</t>
  </si>
  <si>
    <t>KRYANGCHEON-GU07978</t>
  </si>
  <si>
    <t>CS-DIRSEL-KRYANGCHEON-GU07978-YANGCHEON-GU</t>
  </si>
  <si>
    <t>KRGWONSEON-GU,SUW16571</t>
  </si>
  <si>
    <t>CS-DIRSEL-KRGWONSEON-GU,SUW16571-GWONSEON-GU, SUWON-SI</t>
  </si>
  <si>
    <t>KRDONGDUCHEON-SI11317</t>
  </si>
  <si>
    <t>DONGDUCHEON-SI</t>
  </si>
  <si>
    <t>CS-DIRSEL-KRDONGDUCHEON-SI11317-DONGDUCHEON-SI</t>
  </si>
  <si>
    <t>KRBUK-GU41496</t>
  </si>
  <si>
    <t>CS-DIRSEL-KRBUK-GU41496-BUK-GU</t>
  </si>
  <si>
    <t>KRGANGHWA-GUN23018</t>
  </si>
  <si>
    <t>GANGHWA-GUN</t>
  </si>
  <si>
    <t>CS-DIRSEL-KRGANGHWA-GUN23018-GANGHWA-GUN</t>
  </si>
  <si>
    <t>KRGANGSEO-GU07788</t>
  </si>
  <si>
    <t>CS-DIRSEL-KRGANGSEO-GU07788-GANGSEO-GU</t>
  </si>
  <si>
    <t>KRYUSEONG-GU34124</t>
  </si>
  <si>
    <t>CS-DIRSEL-KRYUSEONG-GU34124-YUSEONG-GU</t>
  </si>
  <si>
    <t>KRDEOKJIN-GU,JEON54870</t>
  </si>
  <si>
    <t>CS-DIRSEL-KRDEOKJIN-GU,JEON54870-DEOKJIN-GU, JEONJU-SI</t>
  </si>
  <si>
    <t>KRILSANDONG-GU,GO10444</t>
  </si>
  <si>
    <t>CS-DIRSEL-KRILSANDONG-GU,GO10444-ILSANDONG-GU, GOYANG-SI</t>
  </si>
  <si>
    <t>KRSEJONG-SI30010</t>
  </si>
  <si>
    <t>CS-DIRSEL-KRSEJONG-SI30010-SEJONG-SI</t>
  </si>
  <si>
    <t>KRGANGNAM-GU06147</t>
  </si>
  <si>
    <t>CS-DIRSEL-KRGANGNAM-GU06147-GANGNAM-GU</t>
  </si>
  <si>
    <t>KRCHUNCHEON-SI24289</t>
  </si>
  <si>
    <t>CS-DIRSEL-KRCHUNCHEON-SI24289-CHUNCHEON-SI</t>
  </si>
  <si>
    <t>KRSONGPA-GU05854</t>
  </si>
  <si>
    <t>CS-DIRSEL-KRSONGPA-GU05854-SONGPA-GU</t>
  </si>
  <si>
    <t>KRYEONGDEUNGPO-GU07254</t>
  </si>
  <si>
    <t>CS-DIRSEL-KRYEONGDEUNGPO-GU07254-YEONGDEUNGPO-GU</t>
  </si>
  <si>
    <t>KRICHEON-SI17400</t>
  </si>
  <si>
    <t>CS-DIRSEL-KRICHEON-SI17400-ICHEON-SI</t>
  </si>
  <si>
    <t>KRSEJONG-SI30019</t>
  </si>
  <si>
    <t>CS-DIRSEL-KRSEJONG-SI30019-SEJONG-SI</t>
  </si>
  <si>
    <t>KRJUNG-GU04537</t>
  </si>
  <si>
    <t>CS-DIRSEL-KRJUNG-GU04537-JUNG-GU</t>
  </si>
  <si>
    <t>KRGWONSEON-GU,SUW16381</t>
  </si>
  <si>
    <t>CS-DIRSEL-KRGWONSEON-GU,SUW16381-GWONSEON-GU, SUWON-SI</t>
  </si>
  <si>
    <t>KRBUNDANG-GU,SEON13506</t>
  </si>
  <si>
    <t>CS-DIRSEL-KRBUNDANG-GU,SEON13506-BUNDANG-GU, SEONGNAM-SI</t>
  </si>
  <si>
    <t>KRCHUNCHEON-SI24341</t>
  </si>
  <si>
    <t>CS-DIRSEL-KRCHUNCHEON-SI24341-CHUNCHEON-SI</t>
  </si>
  <si>
    <t>KRSUJI-GU,YONGIN-16832</t>
  </si>
  <si>
    <t>CS-DIRSEL-KRSUJI-GU,YONGIN-16832-SUJI-GU, YONGIN-SI</t>
  </si>
  <si>
    <t>KRBOSEONG-GUN59443</t>
  </si>
  <si>
    <t>CS-DIRSEL-KRBOSEONG-GUN59443-BOSEONG-GUN</t>
  </si>
  <si>
    <t>KRBUNDANG-GU,SEON13550</t>
  </si>
  <si>
    <t>CS-DIRSEL-KRBUNDANG-GU,SEON13550-BUNDANG-GU, SEONGNAM-SI</t>
  </si>
  <si>
    <t>KRPYEONGTAEK-SI17874</t>
  </si>
  <si>
    <t>CS-DIRSEL-KRPYEONGTAEK-SI17874-PYEONGTAEK-SI</t>
  </si>
  <si>
    <t>KRGEOJE-SI53236</t>
  </si>
  <si>
    <t>CS-DIRSEL-KRGEOJE-SI53236-GEOJE-SI</t>
  </si>
  <si>
    <t>KRSEOBUK-GU,CHEON31093</t>
  </si>
  <si>
    <t>CS-DIRSEL-KRSEOBUK-GU,CHEON31093-SEOBUK-GU, CHEONAN-SI</t>
  </si>
  <si>
    <t>KRSEO-GU22829</t>
  </si>
  <si>
    <t>CS-DIRSEL-KRSEO-GU22829-SEO-GU</t>
  </si>
  <si>
    <t>KRYUSEONG-GU34211</t>
  </si>
  <si>
    <t>CS-DIRSEL-KRYUSEONG-GU34211-YUSEONG-GU</t>
  </si>
  <si>
    <t>KRSIHEUNG-SI15106</t>
  </si>
  <si>
    <t>CS-DIRSEL-KRSIHEUNG-SI15106-SIHEUNG-SI</t>
  </si>
  <si>
    <t>KRGEOJE-SI53302</t>
  </si>
  <si>
    <t>CS-DIRSEL-KRGEOJE-SI53302-GEOJE-SI</t>
  </si>
  <si>
    <t>KRGANGNAM-GU06096</t>
  </si>
  <si>
    <t>CS-DIRSEL-KRGANGNAM-GU06096-GANGNAM-GU</t>
  </si>
  <si>
    <t>KRYUSEONG-GU34232</t>
  </si>
  <si>
    <t>CS-DIRSEL-KRYUSEONG-GU34232-YUSEONG-GU</t>
  </si>
  <si>
    <t>SEOUL</t>
  </si>
  <si>
    <t>CS-DIRPUS-CS-DIRSEL-SEOUL</t>
  </si>
  <si>
    <t>KRBONGHWA-GUN36215</t>
  </si>
  <si>
    <t>BONGHWA-GUN</t>
  </si>
  <si>
    <t>CS-DIRPUS-KRBONGHWA-GUN36215-BONGHWA-GUN</t>
  </si>
  <si>
    <t>KRBUK-GU,POHANG-S37529</t>
  </si>
  <si>
    <t>BUK-GU, POHANG-SI</t>
  </si>
  <si>
    <t>CS-DIRPUS-KRBUK-GU,POHANG-S37529-BUK-GU, POHANG-SI</t>
  </si>
  <si>
    <t>KRBUK-GU,POHANG-S37567</t>
  </si>
  <si>
    <t>CS-DIRPUS-KRBUK-GU,POHANG-S37567-BUK-GU, POHANG-SI</t>
  </si>
  <si>
    <t>KRBUK-GU,POHANG-S37716</t>
  </si>
  <si>
    <t>CS-DIRPUS-KRBUK-GU,POHANG-S37716-BUK-GU, POHANG-SI</t>
  </si>
  <si>
    <t>KRBUK-GU41566</t>
  </si>
  <si>
    <t>CS-DIRPUS-KRBUK-GU41566-BUK-GU</t>
  </si>
  <si>
    <t>CS-DIRPUS-KRBUK-GU44252-BUK-GU</t>
  </si>
  <si>
    <t>KRBUK-GU44254</t>
  </si>
  <si>
    <t>CS-DIRPUS-KRBUK-GU44254-BUK-GU</t>
  </si>
  <si>
    <t>CS-DIRPUS-KRBUK-GU44256-BUK-GU</t>
  </si>
  <si>
    <t>CS-DIRPUS-KRBUK-GU44259-BUK-GU</t>
  </si>
  <si>
    <t>KRBUSANJIN-GU47119</t>
  </si>
  <si>
    <t>BUSANJIN-GU</t>
  </si>
  <si>
    <t>CS-DIRPUS-KRBUSANJIN-GU47119-BUSANJIN-GU</t>
  </si>
  <si>
    <t>KRCHEONGSONG-GUN37406</t>
  </si>
  <si>
    <t>CHEONGSONG-GUN</t>
  </si>
  <si>
    <t>CS-DIRPUS-KRCHEONGSONG-GUN37406-CHEONGSONG-GUN</t>
  </si>
  <si>
    <t>KRCHEONGSONG-GUN37437</t>
  </si>
  <si>
    <t>CS-DIRPUS-KRCHEONGSONG-GUN37437-CHEONGSONG-GUN</t>
  </si>
  <si>
    <t>KRDALSEONG-GUN42936</t>
  </si>
  <si>
    <t>CS-DIRPUS-KRDALSEONG-GUN42936-DALSEONG-GUN</t>
  </si>
  <si>
    <t>CS-DIRPUS-KRDALSEONG-GUN43008-DALSEONG-GUN</t>
  </si>
  <si>
    <t>KRDALSEONG-GUN43011</t>
  </si>
  <si>
    <t>CS-DIRPUS-KRDALSEONG-GUN43011-DALSEONG-GUN</t>
  </si>
  <si>
    <t>KRDONG-GU41024</t>
  </si>
  <si>
    <t>CS-DIRPUS-KRDONG-GU41024-DONG-GU</t>
  </si>
  <si>
    <t>KRDONG-GU41052</t>
  </si>
  <si>
    <t>CS-DIRPUS-KRDONG-GU41052-DONG-GU</t>
  </si>
  <si>
    <t>CS-DIRPUS-KRDONG-GU41068-DONG-GU</t>
  </si>
  <si>
    <t>KRDONG-GU41200</t>
  </si>
  <si>
    <t>CS-DIRPUS-KRDONG-GU41200-DONG-GU</t>
  </si>
  <si>
    <t>KRDONG-GU41229</t>
  </si>
  <si>
    <t>CS-DIRPUS-KRDONG-GU41229-DONG-GU</t>
  </si>
  <si>
    <t>KRDONG-GU41269</t>
  </si>
  <si>
    <t>CS-DIRPUS-KRDONG-GU41269-DONG-GU</t>
  </si>
  <si>
    <t>CS-DIRPUS-KRDONG-GU48743-DONG-GU</t>
  </si>
  <si>
    <t>KRDONG-GU48760</t>
  </si>
  <si>
    <t>CS-DIRPUS-KRDONG-GU48760-DONG-GU</t>
  </si>
  <si>
    <t>KRDONG-GU48789</t>
  </si>
  <si>
    <t>CS-DIRPUS-KRDONG-GU48789-DONG-GU</t>
  </si>
  <si>
    <t>CS-DIRPUS-KRDONGNAE-GU47711-DONGNAE-GU</t>
  </si>
  <si>
    <t>KRDONGNAE-GU47808</t>
  </si>
  <si>
    <t>CS-DIRPUS-KRDONGNAE-GU47808-DONGNAE-GU</t>
  </si>
  <si>
    <t>CS-DIRPUS-KRGANGSEO-GU46744-GANGSEO-GU</t>
  </si>
  <si>
    <t>CS-DIRPUS-KRGEOJE-SI53302-GEOJE-SI</t>
  </si>
  <si>
    <t>KRGEUMJEONG-GU46200</t>
  </si>
  <si>
    <t>GEUMJEONG-GU</t>
  </si>
  <si>
    <t>CS-DIRPUS-KRGEUMJEONG-GU46200-GEUMJEONG-GU</t>
  </si>
  <si>
    <t>KRGEUMJEONG-GU46241</t>
  </si>
  <si>
    <t>CS-DIRPUS-KRGEUMJEONG-GU46241-GEUMJEONG-GU</t>
  </si>
  <si>
    <t>KRGEUMJEONG-GU46297</t>
  </si>
  <si>
    <t>CS-DIRPUS-KRGEUMJEONG-GU46297-GEUMJEONG-GU</t>
  </si>
  <si>
    <t>CS-DIRPUS-KRGIMHAE-SI50883-GIMHAE-SI</t>
  </si>
  <si>
    <t>KRGIMHAE-SI50940</t>
  </si>
  <si>
    <t>CS-DIRPUS-KRGIMHAE-SI50940-GIMHAE-SI</t>
  </si>
  <si>
    <t>CS-DIRPUS-KRGIMHAE-SI50988-GIMHAE-SI</t>
  </si>
  <si>
    <t>KRGIMHAE-SI51004</t>
  </si>
  <si>
    <t>CS-DIRPUS-KRGIMHAE-SI51004-GIMHAE-SI</t>
  </si>
  <si>
    <t>KRGYEONGJU-SI38039</t>
  </si>
  <si>
    <t>CS-DIRPUS-KRGYEONGJU-SI38039-GYEONGJU-SI</t>
  </si>
  <si>
    <t>CS-DIRPUS-KRGYEONGJU-SI38041-GYEONGJU-SI</t>
  </si>
  <si>
    <t>KRGYEONGJU-SI38046</t>
  </si>
  <si>
    <t>CS-DIRPUS-KRGYEONGJU-SI38046-GYEONGJU-SI</t>
  </si>
  <si>
    <t>KRGYEONGJU-SI38070</t>
  </si>
  <si>
    <t>CS-DIRPUS-KRGYEONGJU-SI38070-GYEONGJU-SI</t>
  </si>
  <si>
    <t>KRGYEONGJU-SI38102</t>
  </si>
  <si>
    <t>CS-DIRPUS-KRGYEONGJU-SI38102-GYEONGJU-SI</t>
  </si>
  <si>
    <t>KRGYEONGJU-SI38120</t>
  </si>
  <si>
    <t>CS-DIRPUS-KRGYEONGJU-SI38120-GYEONGJU-SI</t>
  </si>
  <si>
    <t>KRGYEONGSAN-SI38436</t>
  </si>
  <si>
    <t>CS-DIRPUS-KRGYEONGSAN-SI38436-GYEONGSAN-SI</t>
  </si>
  <si>
    <t>KRGYEONGSAN-SI38542</t>
  </si>
  <si>
    <t>CS-DIRPUS-KRGYEONGSAN-SI38542-GYEONGSAN-SI</t>
  </si>
  <si>
    <t>CS-DIRPUS-KRHAEUNDAE-GU48060-HAEUNDAE-GU</t>
  </si>
  <si>
    <t>CS-DIRPUS-KRHAEUNDAE-GU48073-HAEUNDAE-GU</t>
  </si>
  <si>
    <t>KRHAPCHEON-GUN50215</t>
  </si>
  <si>
    <t>HAPCHEON-GUN</t>
  </si>
  <si>
    <t>CS-DIRPUS-KRHAPCHEON-GUN50215-HAPCHEON-GUN</t>
  </si>
  <si>
    <t>KRJINJU-SI52609</t>
  </si>
  <si>
    <t>CS-DIRPUS-KRJINJU-SI52609-JINJU-SI</t>
  </si>
  <si>
    <t>CS-DIRPUS-KRJINJU-SI52655-JINJU-SI</t>
  </si>
  <si>
    <t>KRJINJU-SI52845</t>
  </si>
  <si>
    <t>CS-DIRPUS-KRJINJU-SI52845-JINJU-SI</t>
  </si>
  <si>
    <t>KRJINJU-SI52852</t>
  </si>
  <si>
    <t>CS-DIRPUS-KRJINJU-SI52852-JINJU-SI</t>
  </si>
  <si>
    <t>KRJUNG-GU41920</t>
  </si>
  <si>
    <t>CS-DIRPUS-KRJUNG-GU41920-JUNG-GU</t>
  </si>
  <si>
    <t>CS-DIRPUS-KRJUNG-GU48934-JUNG-GU</t>
  </si>
  <si>
    <t>KRJUNG-GU48936</t>
  </si>
  <si>
    <t>CS-DIRPUS-KRJUNG-GU48936-JUNG-GU</t>
  </si>
  <si>
    <t>KRNAM-GU,POHANG-S37683</t>
  </si>
  <si>
    <t>CS-DIRPUS-KRNAM-GU,POHANG-S37683-NAM-GU, POHANG-SI</t>
  </si>
  <si>
    <t>CS-DIRPUS-KRNAM-GU,POHANG-S37859-NAM-GU, POHANG-SI</t>
  </si>
  <si>
    <t>CS-DIRPUS-KRNAM-GU,POHANG-S37877-NAM-GU, POHANG-SI</t>
  </si>
  <si>
    <t>KRNAM-GU,POHANG-S37878</t>
  </si>
  <si>
    <t>CS-DIRPUS-KRNAM-GU,POHANG-S37878-NAM-GU, POHANG-SI</t>
  </si>
  <si>
    <t>KRNAM-GU44623</t>
  </si>
  <si>
    <t>CS-DIRPUS-KRNAM-GU44623-NAM-GU</t>
  </si>
  <si>
    <t>CS-DIRPUS-KRNAM-GU44689-NAM-GU</t>
  </si>
  <si>
    <t>KRNAM-GU44712</t>
  </si>
  <si>
    <t>CS-DIRPUS-KRNAM-GU44712-NAM-GU</t>
  </si>
  <si>
    <t>CS-DIRPUS-KRNAM-GU44783-NAM-GU</t>
  </si>
  <si>
    <t>KRNAM-GU44786</t>
  </si>
  <si>
    <t>CS-DIRPUS-KRNAM-GU44786-NAM-GU</t>
  </si>
  <si>
    <t>KRNAM-GU48400</t>
  </si>
  <si>
    <t>CS-DIRPUS-KRNAM-GU48400-NAM-GU</t>
  </si>
  <si>
    <t>CS-DIRPUS-KRNAM-GU48401-NAM-GU</t>
  </si>
  <si>
    <t>KRNAM-GU48434</t>
  </si>
  <si>
    <t>CS-DIRPUS-KRNAM-GU48434-NAM-GU</t>
  </si>
  <si>
    <t>KRNAM-GU48513</t>
  </si>
  <si>
    <t>CS-DIRPUS-KRNAM-GU48513-NAM-GU</t>
  </si>
  <si>
    <t>KRNAMHAE-GUN52413</t>
  </si>
  <si>
    <t>NAMHAE-GUN</t>
  </si>
  <si>
    <t>CS-DIRPUS-KRNAMHAE-GUN52413-NAMHAE-GUN</t>
  </si>
  <si>
    <t>KRNOWON-GU01764</t>
  </si>
  <si>
    <t>NOWON-GU</t>
  </si>
  <si>
    <t>CS-DIRPUS-KRNOWON-GU01764-NOWON-GU</t>
  </si>
  <si>
    <t>KRSACHEON-SI52520</t>
  </si>
  <si>
    <t>SACHEON-SI</t>
  </si>
  <si>
    <t>CS-DIRPUS-KRSACHEON-SI52520-SACHEON-SI</t>
  </si>
  <si>
    <t>KRSACHEON-SI52530</t>
  </si>
  <si>
    <t>CS-DIRPUS-KRSACHEON-SI52530-SACHEON-SI</t>
  </si>
  <si>
    <t>KRSACHEON-SI52537</t>
  </si>
  <si>
    <t>CS-DIRPUS-KRSACHEON-SI52537-SACHEON-SI</t>
  </si>
  <si>
    <t>KRSAHA-GU49318</t>
  </si>
  <si>
    <t>CS-DIRPUS-KRSAHA-GU49318-SAHA-GU</t>
  </si>
  <si>
    <t>KRSAHA-GU49439</t>
  </si>
  <si>
    <t>CS-DIRPUS-KRSAHA-GU49439-SAHA-GU</t>
  </si>
  <si>
    <t>KRSEONGSAN-GUCHAN51424</t>
  </si>
  <si>
    <t>CS-DIRPUS-KRSEONGSAN-GUCHAN51424-SEONGSAN-GU CHANGWON-SI</t>
  </si>
  <si>
    <t>CS-DIRPUS-KRSEONGSAN-GUCHAN51533-SEONGSAN-GU CHANGWON-SI</t>
  </si>
  <si>
    <t>KRSEONGSAN-GUCHAN51535</t>
  </si>
  <si>
    <t>CS-DIRPUS-KRSEONGSAN-GUCHAN51535-SEONGSAN-GU CHANGWON-SI</t>
  </si>
  <si>
    <t>KRSEONGSAN-GUCHAN51552</t>
  </si>
  <si>
    <t>CS-DIRPUS-KRSEONGSAN-GUCHAN51552-SEONGSAN-GU CHANGWON-SI</t>
  </si>
  <si>
    <t>CS-DIRPUS-KRSEONGSAN-GUCHAN51554-SEONGSAN-GU CHANGWON-SI</t>
  </si>
  <si>
    <t>KRSEONGSAN-GUCHAN51556</t>
  </si>
  <si>
    <t>CS-DIRPUS-KRSEONGSAN-GUCHAN51556-SEONGSAN-GU CHANGWON-SI</t>
  </si>
  <si>
    <t>KRSEONGSAN-GUCHAN51573</t>
  </si>
  <si>
    <t>CS-DIRPUS-KRSEONGSAN-GUCHAN51573-SEONGSAN-GU CHANGWON-SI</t>
  </si>
  <si>
    <t>KRSEONGSAN-GUCHAN51711</t>
  </si>
  <si>
    <t>CS-DIRPUS-KRSEONGSAN-GUCHAN51711-SEONGSAN-GU CHANGWON-SI</t>
  </si>
  <si>
    <t>KRSUSEONG-GU42251</t>
  </si>
  <si>
    <t>CS-DIRPUS-KRSUSEONG-GU42251-SUSEONG-GU</t>
  </si>
  <si>
    <t>KRULJU-GUN44900</t>
  </si>
  <si>
    <t>CS-DIRPUS-KRULJU-GUN44900-ULJU-GUN</t>
  </si>
  <si>
    <t>CS-DIRPUS-KRULJU-GUN44953-ULJU-GUN</t>
  </si>
  <si>
    <t>KRULJU-GUN44959</t>
  </si>
  <si>
    <t>CS-DIRPUS-KRULJU-GUN44959-ULJU-GUN</t>
  </si>
  <si>
    <t>KRULJU-GUN44993</t>
  </si>
  <si>
    <t>CS-DIRPUS-KRULJU-GUN44993-ULJU-GUN</t>
  </si>
  <si>
    <t>CS-DIRPUS-KRULJU-GUN44995-ULJU-GUN</t>
  </si>
  <si>
    <t>KRYANGSAN-SI50592</t>
  </si>
  <si>
    <t>YANGSAN-SI</t>
  </si>
  <si>
    <t>CS-DIRPUS-KRYANGSAN-SI50592-YANGSAN-SI</t>
  </si>
  <si>
    <t>KRYANGSAN-SI50635</t>
  </si>
  <si>
    <t>CS-DIRPUS-KRYANGSAN-SI50635-YANGSAN-SI</t>
  </si>
  <si>
    <t>KRYEONGCHEON-SI38899</t>
  </si>
  <si>
    <t>YEONGCHEON-SI</t>
  </si>
  <si>
    <t>CS-DIRPUS-KRYEONGCHEON-SI38899-YEONGCHEON-SI</t>
  </si>
  <si>
    <t>CS-DIRPUS-KRYEONGTONG-GU,SU16675-YEONGTONG-GU, SUWON-SI</t>
  </si>
  <si>
    <t>KRGANGSEO-GU46747</t>
  </si>
  <si>
    <t>CS-DIRPUS-KRGANGSEO-GU46747-GANGSEO-GU</t>
  </si>
  <si>
    <t>CS-DIRPUS-KRGUMI-SI39419-GUMI-SI</t>
  </si>
  <si>
    <t>KRJUNG-GU44429</t>
  </si>
  <si>
    <t>CS-DIRPUS-KRJUNG-GU44429-JUNG-GU</t>
  </si>
  <si>
    <t>KRSEO-GU41728</t>
  </si>
  <si>
    <t>CS-DIRPUS-KRSEO-GU41728-SEO-GU</t>
  </si>
  <si>
    <t>KRSUSEONG-GU42250</t>
  </si>
  <si>
    <t>CS-DIRPUS-KRSUSEONG-GU42250-SUSEONG-GU</t>
  </si>
  <si>
    <t>KRULJU-GUN44992</t>
  </si>
  <si>
    <t>CS-DIRPUS-KRULJU-GUN44992-ULJU-GUN</t>
  </si>
  <si>
    <t>KRJUNG-GU44538</t>
  </si>
  <si>
    <t>CS-DIRPUS-KRJUNG-GU44538-JUNG-GU</t>
  </si>
  <si>
    <t>CS-DIRPUS-KRGANGSEO-GU46762-GANGSEO-GU</t>
  </si>
  <si>
    <t>KRNAM-GU42505</t>
  </si>
  <si>
    <t>CS-DIRPUS-KRNAM-GU42505-NAM-GU</t>
  </si>
  <si>
    <t>KRUICHANG-GU,CHAN51396</t>
  </si>
  <si>
    <t>UICHANG-GU, CHANGWON-SI</t>
  </si>
  <si>
    <t>CS-DIRPUS-KRUICHANG-GU,CHAN51396-UICHANG-GU, CHANGWON-SI</t>
  </si>
  <si>
    <t>KRJUNG-GU41968</t>
  </si>
  <si>
    <t>CS-DIRPUS-KRJUNG-GU41968-JUNG-GU</t>
  </si>
  <si>
    <t>CS-DIRPUS-KRBUK-GU41596-BUK-GU</t>
  </si>
  <si>
    <t>KRGIMHAE-SI50932</t>
  </si>
  <si>
    <t>CS-DIRPUS-KRGIMHAE-SI50932-GIMHAE-SI</t>
  </si>
  <si>
    <t>KRSEO-GU49241</t>
  </si>
  <si>
    <t>CS-DIRPUS-KRSEO-GU49241-SEO-GU</t>
  </si>
  <si>
    <t>KRJUNG-GU44413</t>
  </si>
  <si>
    <t>CS-DIRPUS-KRJUNG-GU44413-JUNG-GU</t>
  </si>
  <si>
    <t>CS-DIRPUS-KRUIRYEONG-GUN52140-UIRYEONG-GUN</t>
  </si>
  <si>
    <t>CS-DIRPUS-KRDONG-GU44032-DONG-GU</t>
  </si>
  <si>
    <t>KRBUK-GU41404</t>
  </si>
  <si>
    <t>CS-DIRPUS-KRBUK-GU41404-BUK-GU</t>
  </si>
  <si>
    <t>KRGYEONGSAN-SI38618</t>
  </si>
  <si>
    <t>CS-DIRPUS-KRGYEONGSAN-SI38618-GYEONGSAN-SI</t>
  </si>
  <si>
    <t>KRGEOJE-SI53260</t>
  </si>
  <si>
    <t>CS-DIRPUS-KRGEOJE-SI53260-GEOJE-SI</t>
  </si>
  <si>
    <t>CS-DIRPUS-KRGEUMCHEON-GU08507-GEUMCHEON-GU</t>
  </si>
  <si>
    <t>KRJUNG-GU41964</t>
  </si>
  <si>
    <t>CS-DIRPUS-KRJUNG-GU41964-JUNG-GU</t>
  </si>
  <si>
    <t>KRULJU-GUN44965</t>
  </si>
  <si>
    <t>CS-DIRPUS-KRULJU-GUN44965-ULJU-GUN</t>
  </si>
  <si>
    <t>CS-DIRPUS-KRGEOJE-SI53236-GEOJE-SI</t>
  </si>
  <si>
    <t>KRBUAN-GUN56340</t>
  </si>
  <si>
    <t>BUAN-GUN</t>
  </si>
  <si>
    <t>CS-DIRKWJ-KRBUAN-GUN56340-BUAN-GUN</t>
  </si>
  <si>
    <t>KRBUAN-GUN56343</t>
  </si>
  <si>
    <t>CS-DIRKWJ-KRBUAN-GUN56343-BUAN-GUN</t>
  </si>
  <si>
    <t>KRBUK-GU61007</t>
  </si>
  <si>
    <t>CS-DIRKWJ-KRBUK-GU61007-BUK-GU</t>
  </si>
  <si>
    <t>KRBUK-GU61186</t>
  </si>
  <si>
    <t>CS-DIRKWJ-KRBUK-GU61186-BUK-GU</t>
  </si>
  <si>
    <t>CS-DIRKWJ-KRBUK-GU61251-BUK-GU</t>
  </si>
  <si>
    <t>CS-DIRKWJ-KRDEOKJIN-GU,JEON54870-DEOKJIN-GU, JEONJU-SI</t>
  </si>
  <si>
    <t>KRDONG-GU61452</t>
  </si>
  <si>
    <t>CS-DIRKWJ-KRDONG-GU61452-DONG-GU</t>
  </si>
  <si>
    <t>KRDONG-GU61469</t>
  </si>
  <si>
    <t>CS-DIRKWJ-KRDONG-GU61469-DONG-GU</t>
  </si>
  <si>
    <t>KRGWANGSAN-GU62217</t>
  </si>
  <si>
    <t>CS-DIRKWJ-KRGWANGSAN-GU62217-GWANGSAN-GU</t>
  </si>
  <si>
    <t>KRGWANGSAN-GU62229</t>
  </si>
  <si>
    <t>CS-DIRKWJ-KRGWANGSAN-GU62229-GWANGSAN-GU</t>
  </si>
  <si>
    <t>KRGWANGSAN-GU62396</t>
  </si>
  <si>
    <t>CS-DIRKWJ-KRGWANGSAN-GU62396-GWANGSAN-GU</t>
  </si>
  <si>
    <t>CS-DIRKWJ-KRGWANGSAN-GU62405-GWANGSAN-GU</t>
  </si>
  <si>
    <t>KRGWANGSAN-GU62453</t>
  </si>
  <si>
    <t>CS-DIRKWJ-KRGWANGSAN-GU62453-GWANGSAN-GU</t>
  </si>
  <si>
    <t>CS-DIRKWJ-KRGWANGSAN-GU62465-GWANGSAN-GU</t>
  </si>
  <si>
    <t>CS-DIRKWJ-KRGWANGYANG-SI57807-GWANGYANG-SI</t>
  </si>
  <si>
    <t>KRJANGSEONG-GUN57228</t>
  </si>
  <si>
    <t>JANGSEONG-GUN</t>
  </si>
  <si>
    <t>CS-DIRKWJ-KRJANGSEONG-GUN57228-JANGSEONG-GUN</t>
  </si>
  <si>
    <t>KRJANGSU-GUN55659</t>
  </si>
  <si>
    <t>JANGSU-GUN</t>
  </si>
  <si>
    <t>CS-DIRKWJ-KRJANGSU-GUN55659-JANGSU-GUN</t>
  </si>
  <si>
    <t>CS-DIRKWJ-KRJUNG-GU34955-JUNG-GU</t>
  </si>
  <si>
    <t>KRNAJU-SI58217</t>
  </si>
  <si>
    <t>CS-DIRKWJ-KRNAJU-SI58217-NAJU-SI</t>
  </si>
  <si>
    <t>CS-DIRKWJ-KRNAJU-SI58330-NAJU-SI</t>
  </si>
  <si>
    <t>KRNAMWON-SI55743</t>
  </si>
  <si>
    <t>NAMWON-SI</t>
  </si>
  <si>
    <t>CS-DIRKWJ-KRNAMWON-SI55743-NAMWON-SI</t>
  </si>
  <si>
    <t>KRSEO-GU61939</t>
  </si>
  <si>
    <t>CS-DIRKWJ-KRSEO-GU61939-SEO-GU</t>
  </si>
  <si>
    <t>KRSEO-GU61951</t>
  </si>
  <si>
    <t>CS-DIRKWJ-KRSEO-GU61951-SEO-GU</t>
  </si>
  <si>
    <t>KRSEO-GU61981</t>
  </si>
  <si>
    <t>CS-DIRKWJ-KRSEO-GU61981-SEO-GU</t>
  </si>
  <si>
    <t>KRSEO-GU61993</t>
  </si>
  <si>
    <t>CS-DIRKWJ-KRSEO-GU61993-SEO-GU</t>
  </si>
  <si>
    <t>CS-DIRKWJ-KRSEO-GU62071-SEO-GU</t>
  </si>
  <si>
    <t>KRWANSAN-GU,JEONJ54962</t>
  </si>
  <si>
    <t>CS-DIRKWJ-KRWANSAN-GU,JEONJ54962-WANSAN-GU, JEONJU-SI</t>
  </si>
  <si>
    <t>KRWANSAN-GU,JEONJ54966</t>
  </si>
  <si>
    <t>CS-DIRKWJ-KRWANSAN-GU,JEONJ54966-WANSAN-GU, JEONJU-SI</t>
  </si>
  <si>
    <t>CS-DIRKWJ-KRWANSAN-GU,JEONJ54994-WANSAN-GU, JEONJU-SI</t>
  </si>
  <si>
    <t>KRYEOSU-SI59611</t>
  </si>
  <si>
    <t>CS-DIRKWJ-KRYEOSU-SI59611-YEOSU-SI</t>
  </si>
  <si>
    <t>CS-DIRKWJ-KRYEOSU-SI59613-YEOSU-SI</t>
  </si>
  <si>
    <t>CS-DIRKWJ-KRYEOSU-SI59614-YEOSU-SI</t>
  </si>
  <si>
    <t>CS-DIRKWJ-KRYEOSU-SI59696-YEOSU-SI</t>
  </si>
  <si>
    <t>KRJINDO-GUN58915</t>
  </si>
  <si>
    <t>JINDO-GUN</t>
  </si>
  <si>
    <t>CS-DIRKWJ-KRJINDO-GUN58915-JINDO-GUN</t>
  </si>
  <si>
    <t>KRMUAN-GUN58554</t>
  </si>
  <si>
    <t>MUAN-GUN</t>
  </si>
  <si>
    <t>CS-DIRKWJ-KRMUAN-GUN58554-MUAN-GUN</t>
  </si>
  <si>
    <t>KRSEO-GU62021</t>
  </si>
  <si>
    <t>CS-DIRKWJ-KRSEO-GU62021-SEO-GU</t>
  </si>
  <si>
    <t>KRBUYEO-GUN33140</t>
  </si>
  <si>
    <t>BUYEO-GUN</t>
  </si>
  <si>
    <t>CS-DIRKWJ-KRBUYEO-GUN33140-BUYEO-GUN</t>
  </si>
  <si>
    <t>KRGYERYONG-SI32823</t>
  </si>
  <si>
    <t>CS-DIRKWJ-KRGYERYONG-SI32823-GYERYONG-SI</t>
  </si>
  <si>
    <t>CS-DIRKWJ-KRGWANGSAN-GU62228-GWANGSAN-GU</t>
  </si>
  <si>
    <t>CS-DIRKWJ-KRBUK-GU61005-BUK-GU</t>
  </si>
  <si>
    <t>CS-DIRKWJ-KRGYERYONG-SI32800-GYERYONG-SI</t>
  </si>
  <si>
    <t>CS-DIRKWJ-KRBUK-GU61004-BUK-GU</t>
  </si>
  <si>
    <t>KRGWANGSAN-GU62430</t>
  </si>
  <si>
    <t>CS-DIRKWJ-KRGWANGSAN-GU62430-GWANGSAN-GU</t>
  </si>
  <si>
    <t>KRYEOSU-SI59610</t>
  </si>
  <si>
    <t>CS-DIRKWJ-KRYEOSU-SI59610-YEOSU-SI</t>
  </si>
  <si>
    <t>CS-DIRKWJ-KRNAJU-SI58323-NAJU-SI</t>
  </si>
  <si>
    <t>KRYEOSU-SI59706</t>
  </si>
  <si>
    <t>CS-DIRKWJ-KRYEOSU-SI59706-YEOSU-SI</t>
  </si>
  <si>
    <t>KRDONG-GU61436</t>
  </si>
  <si>
    <t>CS-DIRKWJ-KRDONG-GU61436-DONG-GU</t>
  </si>
  <si>
    <t>CS-DIRKWJ-KRGEOJE-SI53236-GEOJE-SI</t>
  </si>
  <si>
    <t>KRJEJU-SI63091</t>
  </si>
  <si>
    <t>JEJU-SI</t>
  </si>
  <si>
    <t>CS-DIRKWJ-KRJEJU-SI63091-JEJU-SI</t>
  </si>
  <si>
    <t>CS-DIRTAJ-KRANDONG-SI36618-ANDONG-SI</t>
  </si>
  <si>
    <t>KRANDONG-SI36662</t>
  </si>
  <si>
    <t>CS-DIRTAJ-KRANDONG-SI36662-ANDONG-SI</t>
  </si>
  <si>
    <t>KRANDONG-SI36728</t>
  </si>
  <si>
    <t>CS-DIRTAJ-KRANDONG-SI36728-ANDONG-SI</t>
  </si>
  <si>
    <t>KRANDONG-SI36731</t>
  </si>
  <si>
    <t>CS-DIRTAJ-KRANDONG-SI36731-ANDONG-SI</t>
  </si>
  <si>
    <t>KRASAN-SI31408</t>
  </si>
  <si>
    <t>CS-DIRTAJ-KRASAN-SI31408-ASAN-SI</t>
  </si>
  <si>
    <t>CS-DIRTAJ-KRASAN-SI31413-ASAN-SI</t>
  </si>
  <si>
    <t>CS-DIRTAJ-KRASAN-SI31418-ASAN-SI</t>
  </si>
  <si>
    <t>KRASAN-SI31419</t>
  </si>
  <si>
    <t>CS-DIRTAJ-KRASAN-SI31419-ASAN-SI</t>
  </si>
  <si>
    <t>KRASAN-SI31420</t>
  </si>
  <si>
    <t>CS-DIRTAJ-KRASAN-SI31420-ASAN-SI</t>
  </si>
  <si>
    <t>CS-DIRTAJ-KRASAN-SI31454-ASAN-SI</t>
  </si>
  <si>
    <t>KRBORYEONG-SI33439</t>
  </si>
  <si>
    <t>CS-DIRTAJ-KRBORYEONG-SI33439-BORYEONG-SI</t>
  </si>
  <si>
    <t>CS-DIRTAJ-KRBORYEONG-SI33504-BORYEONG-SI</t>
  </si>
  <si>
    <t>CS-DIRTAJ-KRBUNDANG-GU,SEON13496-BUNDANG-GU, SEONGNAM-SI</t>
  </si>
  <si>
    <t>CS-DIRTAJ-KRCHEONGSONG-GUN37406-CHEONGSONG-GUN</t>
  </si>
  <si>
    <t>CS-DIRTAJ-KRCHEONGWON-GU,CH28117-CHEONGWON-GU, CHEONGJU-SI</t>
  </si>
  <si>
    <t>CS-DIRTAJ-KRCHEONGWON-GU,CH28119-CHEONGWON-GU, CHEONGJU-SI</t>
  </si>
  <si>
    <t>KRCHEONGWON-GU,CH28122</t>
  </si>
  <si>
    <t>CS-DIRTAJ-KRCHEONGWON-GU,CH28122-CHEONGWON-GU, CHEONGJU-SI</t>
  </si>
  <si>
    <t>KRCHEONGYANG-GUN33303</t>
  </si>
  <si>
    <t>CHEONGYANG-GUN</t>
  </si>
  <si>
    <t>CS-DIRTAJ-KRCHEONGYANG-GUN33303-CHEONGYANG-GUN</t>
  </si>
  <si>
    <t>KRCHILGOK-GUN39868</t>
  </si>
  <si>
    <t>CHILGOK-GUN</t>
  </si>
  <si>
    <t>CS-DIRTAJ-KRCHILGOK-GUN39868-CHILGOK-GUN</t>
  </si>
  <si>
    <t>KRCHUNGJU-SI27351</t>
  </si>
  <si>
    <t>CS-DIRTAJ-KRCHUNGJU-SI27351-CHUNGJU-SI</t>
  </si>
  <si>
    <t>KRCHUNGJU-SI27360</t>
  </si>
  <si>
    <t>CS-DIRTAJ-KRCHUNGJU-SI27360-CHUNGJU-SI</t>
  </si>
  <si>
    <t>CS-DIRTAJ-KRCHUNGJU-SI27465-CHUNGJU-SI</t>
  </si>
  <si>
    <t>KRDAEDEOK-GU34350</t>
  </si>
  <si>
    <t>CS-DIRTAJ-KRDAEDEOK-GU34350-DAEDEOK-GU</t>
  </si>
  <si>
    <t>CS-DIRTAJ-KRDAEDEOK-GU34366-DAEDEOK-GU</t>
  </si>
  <si>
    <t>KRDAEDEOK-GU34394</t>
  </si>
  <si>
    <t>CS-DIRTAJ-KRDAEDEOK-GU34394-DAEDEOK-GU</t>
  </si>
  <si>
    <t>KRDAEDEOK-GU34416</t>
  </si>
  <si>
    <t>CS-DIRTAJ-KRDAEDEOK-GU34416-DAEDEOK-GU</t>
  </si>
  <si>
    <t>KRDONG-GU34546</t>
  </si>
  <si>
    <t>CS-DIRTAJ-KRDONG-GU34546-DONG-GU</t>
  </si>
  <si>
    <t>CS-DIRTAJ-KRDONG-GU34618-DONG-GU</t>
  </si>
  <si>
    <t>KRDONG-GU34711</t>
  </si>
  <si>
    <t>CS-DIRTAJ-KRDONG-GU34711-DONG-GU</t>
  </si>
  <si>
    <t>KRDONGNAM-GU,CHEO31144</t>
  </si>
  <si>
    <t>CS-DIRTAJ-KRDONGNAM-GU,CHEO31144-DONGNAM-GU, CHEONAN-SI</t>
  </si>
  <si>
    <t>CS-DIRTAJ-KRDONGNAM-GU,CHEO31248-DONGNAM-GU, CHEONAN-SI</t>
  </si>
  <si>
    <t>KREUMSEONG-GUN27669</t>
  </si>
  <si>
    <t>CS-DIRTAJ-KREUMSEONG-GUN27669-EUMSEONG-GUN</t>
  </si>
  <si>
    <t>CS-DIRTAJ-KRGANGDONG-GU05288-GANGDONG-GU</t>
  </si>
  <si>
    <t>CS-DIRTAJ-KRGANGNAM-GU06236-GANGNAM-GU</t>
  </si>
  <si>
    <t>KRGEOCHANG-GUN50147</t>
  </si>
  <si>
    <t>GEOCHANG-GUN</t>
  </si>
  <si>
    <t>CS-DIRTAJ-KRGEOCHANG-GUN50147-GEOCHANG-GUN</t>
  </si>
  <si>
    <t>KRGIMCHEON-SI39667</t>
  </si>
  <si>
    <t>CS-DIRTAJ-KRGIMCHEON-SI39667-GIMCHEON-SI</t>
  </si>
  <si>
    <t>KRGONGJU-SI32588</t>
  </si>
  <si>
    <t>CS-DIRTAJ-KRGONGJU-SI32588-GONGJU-SI</t>
  </si>
  <si>
    <t>CS-DIRTAJ-KRGONGJU-SI32593-GONGJU-SI</t>
  </si>
  <si>
    <t>KRGUMI-SI39168</t>
  </si>
  <si>
    <t>CS-DIRTAJ-KRGUMI-SI39168-GUMI-SI</t>
  </si>
  <si>
    <t>KRGUMI-SI39268</t>
  </si>
  <si>
    <t>CS-DIRTAJ-KRGUMI-SI39268-GUMI-SI</t>
  </si>
  <si>
    <t>CS-DIRTAJ-KRGUMI-SI39349-GUMI-SI</t>
  </si>
  <si>
    <t>KRGUMI-SI39388</t>
  </si>
  <si>
    <t>CS-DIRTAJ-KRGUMI-SI39388-GUMI-SI</t>
  </si>
  <si>
    <t>CS-DIRTAJ-KRGUMI-SI39400-GUMI-SI</t>
  </si>
  <si>
    <t>CS-DIRTAJ-KRGUMI-SI39419-GUMI-SI</t>
  </si>
  <si>
    <t>KRGUNSAN-SI54007</t>
  </si>
  <si>
    <t>CS-DIRTAJ-KRGUNSAN-SI54007-GUNSAN-SI</t>
  </si>
  <si>
    <t>CS-DIRTAJ-KRGURO-GU08389-GURO-GU</t>
  </si>
  <si>
    <t>CS-DIRTAJ-KRGWANGSAN-GU62465-GWANGSAN-GU</t>
  </si>
  <si>
    <t>KRGYEONGSAN-SI38617</t>
  </si>
  <si>
    <t>CS-DIRTAJ-KRGYEONGSAN-SI38617-GYEONGSAN-SI</t>
  </si>
  <si>
    <t>CS-DIRTAJ-KRGYERYONG-SI32800-GYERYONG-SI</t>
  </si>
  <si>
    <t>CS-DIRTAJ-KRHEUNGDEOK-GU,CH28122-HEUNGDEOK-GU, CHEONGJU-SI</t>
  </si>
  <si>
    <t>CS-DIRTAJ-KRHEUNGDEOK-GU,CH28159-HEUNGDEOK-GU, CHEONGJU-SI</t>
  </si>
  <si>
    <t>CS-DIRTAJ-KRHEUNGDEOK-GU,CH28356-HEUNGDEOK-GU, CHEONGJU-SI</t>
  </si>
  <si>
    <t>KRHEUNGDEOK-GU,CH28389</t>
  </si>
  <si>
    <t>CS-DIRTAJ-KRHEUNGDEOK-GU,CH28389-HEUNGDEOK-GU, CHEONGJU-SI</t>
  </si>
  <si>
    <t>KRHEUNGDEOK-GU,CH28426</t>
  </si>
  <si>
    <t>CS-DIRTAJ-KRHEUNGDEOK-GU,CH28426-HEUNGDEOK-GU, CHEONGJU-SI</t>
  </si>
  <si>
    <t>KRHEUNGDEOK-GU,CH28429</t>
  </si>
  <si>
    <t>CS-DIRTAJ-KRHEUNGDEOK-GU,CH28429-HEUNGDEOK-GU, CHEONGJU-SI</t>
  </si>
  <si>
    <t>CS-DIRTAJ-KRHEUNGDEOK-GU,CH28436-HEUNGDEOK-GU, CHEONGJU-SI</t>
  </si>
  <si>
    <t>KRHONGSEONG-GUN32244</t>
  </si>
  <si>
    <t>CS-DIRTAJ-KRHONGSEONG-GUN32244-HONGSEONG-GUN</t>
  </si>
  <si>
    <t>KRIKSAN-SI54538</t>
  </si>
  <si>
    <t>CS-DIRTAJ-KRIKSAN-SI54538-IKSAN-SI</t>
  </si>
  <si>
    <t>KRIKSAN-SI54576</t>
  </si>
  <si>
    <t>CS-DIRTAJ-KRIKSAN-SI54576-IKSAN-SI</t>
  </si>
  <si>
    <t>CS-DIRTAJ-KRIKSAN-SI54619-IKSAN-SI</t>
  </si>
  <si>
    <t>KRJECHEON-SI27195</t>
  </si>
  <si>
    <t>JECHEON-SI</t>
  </si>
  <si>
    <t>CS-DIRTAJ-KRJECHEON-SI27195-JECHEON-SI</t>
  </si>
  <si>
    <t>KRJUNG-GU34873</t>
  </si>
  <si>
    <t>CS-DIRTAJ-KRJUNG-GU34873-JUNG-GU</t>
  </si>
  <si>
    <t>CS-DIRTAJ-KRMAPO-GU03923-MAPO-GU</t>
  </si>
  <si>
    <t>KRSANGDANG-GU,CHE28314</t>
  </si>
  <si>
    <t>SANGDANG-GU, CHEONGJU-SI</t>
  </si>
  <si>
    <t>CS-DIRTAJ-KRSANGDANG-GU,CHE28314-SANGDANG-GU, CHEONGJU-SI</t>
  </si>
  <si>
    <t>KRSANGDANG-GU,CHE28762</t>
  </si>
  <si>
    <t>CS-DIRTAJ-KRSANGDANG-GU,CHE28762-SANGDANG-GU, CHEONGJU-SI</t>
  </si>
  <si>
    <t>CS-DIRTAJ-KRSEJONG-SI30019-SEJONG-SI</t>
  </si>
  <si>
    <t>CS-DIRTAJ-KRSEJONG-SI30100-SEJONG-SI</t>
  </si>
  <si>
    <t>KRSEJONG-SI30110</t>
  </si>
  <si>
    <t>CS-DIRTAJ-KRSEJONG-SI30110-SEJONG-SI</t>
  </si>
  <si>
    <t>CS-DIRTAJ-KRSEJONG-SI30141-SEJONG-SI</t>
  </si>
  <si>
    <t>CS-DIRTAJ-KRSEJONG-SI30151-SEJONG-SI</t>
  </si>
  <si>
    <t>CS-DIRTAJ-KRSEOBUK-GU,CHEON31000-SEOBUK-GU, CHEONAN-SI</t>
  </si>
  <si>
    <t>KRSEOBUK-GU,CHEON31044</t>
  </si>
  <si>
    <t>CS-DIRTAJ-KRSEOBUK-GU,CHEON31044-SEOBUK-GU, CHEONAN-SI</t>
  </si>
  <si>
    <t>KRSEOBUK-GU,CHEON31085</t>
  </si>
  <si>
    <t>CS-DIRTAJ-KRSEOBUK-GU,CHEON31085-SEOBUK-GU, CHEONAN-SI</t>
  </si>
  <si>
    <t>CS-DIRTAJ-KRSEOBUK-GU,CHEON31086-SEOBUK-GU, CHEONAN-SI</t>
  </si>
  <si>
    <t>CS-DIRTAJ-KRSEOBUK-GU,CHEON31093-SEOBUK-GU, CHEONAN-SI</t>
  </si>
  <si>
    <t>KRSEOBUK-GU,CHEON31168</t>
  </si>
  <si>
    <t>CS-DIRTAJ-KRSEOBUK-GU,CHEON31168-SEOBUK-GU, CHEONAN-SI</t>
  </si>
  <si>
    <t>CS-DIRTAJ-KRSEOBUK-GU,CHEON31181-SEOBUK-GU, CHEONAN-SI</t>
  </si>
  <si>
    <t>CS-DIRTAJ-KRSEOCHO-GU06763-SEOCHO-GU</t>
  </si>
  <si>
    <t>KRSEO-GU35203</t>
  </si>
  <si>
    <t>CS-DIRTAJ-KRSEO-GU35203-SEO-GU</t>
  </si>
  <si>
    <t>CS-DIRTAJ-KRSEO-GU35206-SEO-GU</t>
  </si>
  <si>
    <t>KRSEO-GU35209</t>
  </si>
  <si>
    <t>CS-DIRTAJ-KRSEO-GU35209-SEO-GU</t>
  </si>
  <si>
    <t>KRSEO-GU35220</t>
  </si>
  <si>
    <t>CS-DIRTAJ-KRSEO-GU35220-SEO-GU</t>
  </si>
  <si>
    <t>CS-DIRTAJ-KRSEO-GU35259-SEO-GU</t>
  </si>
  <si>
    <t>CS-DIRTAJ-KRSEO-GU35262-SEO-GU</t>
  </si>
  <si>
    <t>KRSEO-GU35279</t>
  </si>
  <si>
    <t>CS-DIRTAJ-KRSEO-GU35279-SEO-GU</t>
  </si>
  <si>
    <t>CS-DIRTAJ-KRSEO-GU62071-SEO-GU</t>
  </si>
  <si>
    <t>KRSEOWON-GU,CHEON28216</t>
  </si>
  <si>
    <t>CS-DIRTAJ-KRSEOWON-GU,CHEON28216-SEOWON-GU, CHEONGJU-SI</t>
  </si>
  <si>
    <t>KRSEOWON-GU,CHEON28547</t>
  </si>
  <si>
    <t>CS-DIRTAJ-KRSEOWON-GU,CHEON28547-SEOWON-GU, CHEONGJU-SI</t>
  </si>
  <si>
    <t>KRSEOWON-GU,CHEON28612</t>
  </si>
  <si>
    <t>CS-DIRTAJ-KRSEOWON-GU,CHEON28612-SEOWON-GU, CHEONGJU-SI</t>
  </si>
  <si>
    <t>CS-DIRTAJ-KRSEOWON-GU,CHEON28614-SEOWON-GU, CHEONGJU-SI</t>
  </si>
  <si>
    <t>KRSEOWON-GU,CHEON28653</t>
  </si>
  <si>
    <t>CS-DIRTAJ-KRSEOWON-GU,CHEON28653-SEOWON-GU, CHEONGJU-SI</t>
  </si>
  <si>
    <t>CS-DIRTAJ-KRWANJU-GUN55365-WANJU-GUN</t>
  </si>
  <si>
    <t>KRYUSEONG-GU34014</t>
  </si>
  <si>
    <t>CS-DIRTAJ-KRYUSEONG-GU34014-YUSEONG-GU</t>
  </si>
  <si>
    <t>KRYUSEONG-GU34025</t>
  </si>
  <si>
    <t>CS-DIRTAJ-KRYUSEONG-GU34025-YUSEONG-GU</t>
  </si>
  <si>
    <t>CS-DIRTAJ-KRYUSEONG-GU34028-YUSEONG-GU</t>
  </si>
  <si>
    <t>CS-DIRTAJ-KRYUSEONG-GU34037-YUSEONG-GU</t>
  </si>
  <si>
    <t>CS-DIRTAJ-KRYUSEONG-GU34047-YUSEONG-GU</t>
  </si>
  <si>
    <t>KRYUSEONG-GU34057</t>
  </si>
  <si>
    <t>CS-DIRTAJ-KRYUSEONG-GU34057-YUSEONG-GU</t>
  </si>
  <si>
    <t>KRYUSEONG-GU34087</t>
  </si>
  <si>
    <t>CS-DIRTAJ-KRYUSEONG-GU34087-YUSEONG-GU</t>
  </si>
  <si>
    <t>CS-DIRTAJ-KRYUSEONG-GU34102-YUSEONG-GU</t>
  </si>
  <si>
    <t>KRYUSEONG-GU34122</t>
  </si>
  <si>
    <t>CS-DIRTAJ-KRYUSEONG-GU34122-YUSEONG-GU</t>
  </si>
  <si>
    <t>CS-DIRTAJ-KRYUSEONG-GU34124-YUSEONG-GU</t>
  </si>
  <si>
    <t>CS-DIRTAJ-KRYUSEONG-GU34125-YUSEONG-GU</t>
  </si>
  <si>
    <t>CS-DIRTAJ-KRYUSEONG-GU34127-YUSEONG-GU</t>
  </si>
  <si>
    <t>CS-DIRTAJ-KRYUSEONG-GU34129-YUSEONG-GU</t>
  </si>
  <si>
    <t>CS-DIRTAJ-KRYUSEONG-GU34133-YUSEONG-GU</t>
  </si>
  <si>
    <t>KRYUSEONG-GU34134</t>
  </si>
  <si>
    <t>CS-DIRTAJ-KRYUSEONG-GU34134-YUSEONG-GU</t>
  </si>
  <si>
    <t>CS-DIRTAJ-KRYUSEONG-GU34141-YUSEONG-GU</t>
  </si>
  <si>
    <t>CS-DIRTAJ-KRJINCHEON-GUN27850-JINCHEON-GUN</t>
  </si>
  <si>
    <t>CS-DIRTAJ-KRDONGAN-GU,ANYAN14056-DONGAN-GU, ANYANG-SI</t>
  </si>
  <si>
    <t>KRCHEONGWON-GU,CH28125</t>
  </si>
  <si>
    <t>CS-DIRTAJ-KRCHEONGWON-GU,CH28125-CHEONGWON-GU, CHEONGJU-SI</t>
  </si>
  <si>
    <t>CS-DIRTAJ-KRBONGHWA-GUN36215-BONGHWA-GUN</t>
  </si>
  <si>
    <t>CS-DIRTAJ-KRBUK-GU61004-BUK-GU</t>
  </si>
  <si>
    <t>CS-DIRTAJ-KRDEOKJIN-GU,JEON54870-DEOKJIN-GU, JEONJU-SI</t>
  </si>
  <si>
    <t>CS-DIRTAJ-KRDEOKJIN-GU,JEON54896-DEOKJIN-GU, JEONJU-SI</t>
  </si>
  <si>
    <t>KRJUNG-GU34909</t>
  </si>
  <si>
    <t>CS-DIRTAJ-KRJUNG-GU34909-JUNG-GU</t>
  </si>
  <si>
    <t>CS-DIRTAJ-KRMAPO-GU03924-MAPO-GU</t>
  </si>
  <si>
    <t>KRSEOBUK-GU,CHEON31027</t>
  </si>
  <si>
    <t>CS-DIRTAJ-KRSEOBUK-GU,CHEON31027-SEOBUK-GU, CHEONAN-SI</t>
  </si>
  <si>
    <t>KRSEOBUK-GU,CHEON31094</t>
  </si>
  <si>
    <t>CS-DIRTAJ-KRSEOBUK-GU,CHEON31094-SEOBUK-GU, CHEONAN-SI</t>
  </si>
  <si>
    <t>CS-DIRTAJ-KRSEOCHO-GU06716-SEOCHO-GU</t>
  </si>
  <si>
    <t>KRWANSAN-GU,JEONJ55033</t>
  </si>
  <si>
    <t>CS-DIRTAJ-KRWANSAN-GU,JEONJ55033-WANSAN-GU, JEONJU-SI</t>
  </si>
  <si>
    <t>CS-DIRTAJ-KRYUSEONG-GU34112-YUSEONG-GU</t>
  </si>
  <si>
    <t>CS-DIRTAJ-KRDEOGYANG-GUGOYA10513-DEOGYANG-GU GOYANG-SI</t>
  </si>
  <si>
    <t>CS-DIRTAJ-KRHWASEONG-SI18448-HWASEONG-SI</t>
  </si>
  <si>
    <t>CS-DIRTAJ-KRHEUNGDEOK-GU,CH28161-HEUNGDEOK-GU, CHEONGJU-SI</t>
  </si>
  <si>
    <t>CS-DIRTAJ-KRGWANGSAN-GU62228-GWANGSAN-GU</t>
  </si>
  <si>
    <t>CS-DIRTAJ-KRBUYEO-GUN33140-BUYEO-GUN</t>
  </si>
  <si>
    <t>CS-DIRTAJ-KRGIMCHEON-SI39660-GIMCHEON-SI</t>
  </si>
  <si>
    <t>CS-DIRTAJ-KRGANGNAM-GU06351-GANGNAM-GU</t>
  </si>
  <si>
    <t>KRSEJONG-SI30147</t>
  </si>
  <si>
    <t>CS-DIRTAJ-KRSEJONG-SI30147-SEJONG-SI</t>
  </si>
  <si>
    <t>CS-DIRTAJ-KRNAM-GU42505-NAM-GU</t>
  </si>
  <si>
    <t>KRHEUNGDEOK-GU,CH28160</t>
  </si>
  <si>
    <t>CS-DIRTAJ-KRHEUNGDEOK-GU,CH28160-HEUNGDEOK-GU, CHEONGJU-SI</t>
  </si>
  <si>
    <t>CS-DIRTAJ-KRJINCHEON-GUN27816-JINCHEON-GUN</t>
  </si>
  <si>
    <t>KRDAEDEOK-GU34379</t>
  </si>
  <si>
    <t>CS-DIRTAJ-KRDAEDEOK-GU34379-DAEDEOK-GU</t>
  </si>
  <si>
    <t>CS-DIRTAJ-KRGUMI-SI39387-GUMI-SI</t>
  </si>
  <si>
    <t>KRDEOKJIN-GU,JEON54916</t>
  </si>
  <si>
    <t>CS-DIRTAJ-KRDEOKJIN-GU,JEON54916-DEOKJIN-GU, JEONJU-SI</t>
  </si>
  <si>
    <t>KRWANJU-GUN55322</t>
  </si>
  <si>
    <t>CS-DIRTAJ-KRWANJU-GUN55322-WANJU-GUN</t>
  </si>
  <si>
    <t>KRGUMI-SI39401</t>
  </si>
  <si>
    <t>CS-DIRTAJ-KRGUMI-SI39401-GUMI-SI</t>
  </si>
  <si>
    <t>CS-DIRTAJ-KRYUSEONG-GU34002-YUSEONG-GU</t>
  </si>
  <si>
    <t>KRYUSEONG-GU34036</t>
  </si>
  <si>
    <t>CS-DIRTAJ-KRYUSEONG-GU34036-YUSEONG-GU</t>
  </si>
  <si>
    <t>CS-DIRTAJ-KRHEUNGDEOK-GU,CH28166-HEUNGDEOK-GU, CHEONGJU-SI</t>
  </si>
  <si>
    <t>KRGEOCHANG-GUN50126</t>
  </si>
  <si>
    <t>CS-DIRTAJ-KRGEOCHANG-GUN50126-GEOCHANG-GUN</t>
  </si>
  <si>
    <t>KRDONG-GU34537</t>
  </si>
  <si>
    <t>CS-DIRTAJ-KRDONG-GU34537-DONG-GU</t>
  </si>
  <si>
    <t>KREUMSEONG-GUN27676</t>
  </si>
  <si>
    <t>CS-DIRTAJ-KREUMSEONG-GUN27676-EUMSEONG-GUN</t>
  </si>
  <si>
    <t>CS-DIRTAJ-KRYUSEONG-GU34060-YUSEONG-GU</t>
  </si>
  <si>
    <t>KRSEJONG-SI30108</t>
  </si>
  <si>
    <t>CS-DIRTAJ-KRSEJONG-SI30108-SEJONG-SI</t>
  </si>
  <si>
    <t>KRSEOWON-GU,CHEON28799</t>
  </si>
  <si>
    <t>CS-DIRTAJ-KRSEOWON-GU,CHEON28799-SEOWON-GU, CHEONGJU-SI</t>
  </si>
  <si>
    <t>KREUMSEONG-GUN27650</t>
  </si>
  <si>
    <t>CS-DIRTAJ-KREUMSEONG-GUN27650-EUMSEONG-GUN</t>
  </si>
  <si>
    <t>CS-DIRTAJ-KRYEONGDEUNGPO-GU07294-YEONGDEUNGPO-GU</t>
  </si>
  <si>
    <t>CS-DIRTAJ-KRSEOCHO-GU06772-SEOCHO-GU</t>
  </si>
  <si>
    <t>KRDONGNAM-GU,CHEO31253</t>
  </si>
  <si>
    <t>CS-DIRTAJ-KRDONGNAM-GU,CHEO31253-DONGNAM-GU, CHEONAN-SI</t>
  </si>
  <si>
    <t>CS-DIRTAJ-KRHWASEONG-SI18200-HWASEONG-SI</t>
  </si>
  <si>
    <t>CS-DIRTAJ-KRYUSEONG-GU34211-YUSEONG-GU</t>
  </si>
  <si>
    <t>주문번호</t>
    <phoneticPr fontId="3" type="noConversion"/>
  </si>
  <si>
    <t>Date(접수일)</t>
    <phoneticPr fontId="3" type="noConversion"/>
  </si>
  <si>
    <t>2. Shipped</t>
    <phoneticPr fontId="3" type="noConversion"/>
  </si>
  <si>
    <t>3. POD</t>
    <phoneticPr fontId="3" type="noConversion"/>
  </si>
  <si>
    <t>인수자</t>
    <phoneticPr fontId="3" type="noConversion"/>
  </si>
  <si>
    <t>-</t>
    <phoneticPr fontId="3" type="noConversion"/>
  </si>
  <si>
    <t>PO4</t>
    <phoneticPr fontId="3" type="noConversion"/>
  </si>
  <si>
    <t>서울시 금천구</t>
    <phoneticPr fontId="3" type="noConversion"/>
  </si>
  <si>
    <t>서울시 금천구 가산동 xxx xxx-xxx</t>
    <phoneticPr fontId="3" type="noConversion"/>
  </si>
  <si>
    <t>O</t>
    <phoneticPr fontId="3" type="noConversion"/>
  </si>
  <si>
    <t>34366</t>
  </si>
  <si>
    <t>1. 주문번호</t>
    <phoneticPr fontId="3" type="noConversion"/>
  </si>
  <si>
    <t>배차접수 현황에 표시되는 주문번호를 입력</t>
    <phoneticPr fontId="3" type="noConversion"/>
  </si>
  <si>
    <t>주문번호 1개에 여러 개의 DPS가 진행될 경우, 해당 파일에서 각각의 DPS에 1개의 주문번호 적용</t>
    <phoneticPr fontId="3" type="noConversion"/>
  </si>
  <si>
    <t>2. Ship to (1)</t>
    <phoneticPr fontId="3" type="noConversion"/>
  </si>
  <si>
    <t>시, 구 정보만 입력</t>
    <phoneticPr fontId="3" type="noConversion"/>
  </si>
  <si>
    <t>3. "Status", "Distance" 칸은 별도로 입력 X. 자동 함수 걸려 있음. 연동되지 않을 경우, 복사 진행</t>
    <phoneticPr fontId="3" type="noConversion"/>
  </si>
  <si>
    <t>4. 주간/야간/주말 업무 진행 시, 해당파일 사용하여 진행</t>
    <phoneticPr fontId="3" type="noConversion"/>
  </si>
  <si>
    <t>5. 특이사항 / 추가 인수인계 사항 등은 Remark 활용</t>
    <phoneticPr fontId="3" type="noConversion"/>
  </si>
  <si>
    <t>Order to Royal</t>
    <phoneticPr fontId="3" type="noConversion"/>
  </si>
  <si>
    <t>Count Order</t>
    <phoneticPr fontId="3" type="noConversion"/>
  </si>
  <si>
    <t>Matching</t>
    <phoneticPr fontId="3" type="noConversion"/>
  </si>
  <si>
    <t>Basic Rate</t>
    <phoneticPr fontId="3" type="noConversion"/>
  </si>
  <si>
    <t>Extra Rate</t>
    <phoneticPr fontId="3" type="noConversion"/>
  </si>
  <si>
    <t>Consignment Rate</t>
    <phoneticPr fontId="3" type="noConversion"/>
  </si>
  <si>
    <t>Charge Rate</t>
    <phoneticPr fontId="3" type="noConversion"/>
  </si>
  <si>
    <t>Driver</t>
    <phoneticPr fontId="3" type="noConversion"/>
  </si>
  <si>
    <r>
      <rPr>
        <b/>
        <sz val="11"/>
        <color theme="1"/>
        <rFont val="맑은 고딕"/>
        <family val="2"/>
        <charset val="129"/>
      </rPr>
      <t>도착동</t>
    </r>
    <phoneticPr fontId="3" type="noConversion"/>
  </si>
  <si>
    <t>1st Order Time</t>
    <phoneticPr fontId="3" type="noConversion"/>
  </si>
  <si>
    <t>1st Order Date</t>
    <phoneticPr fontId="3" type="noConversion"/>
  </si>
  <si>
    <r>
      <t>KEY(</t>
    </r>
    <r>
      <rPr>
        <b/>
        <sz val="11"/>
        <color theme="0"/>
        <rFont val="Arial Unicode MS"/>
        <family val="2"/>
        <charset val="129"/>
      </rPr>
      <t>접수일자)</t>
    </r>
    <phoneticPr fontId="3" type="noConversion"/>
  </si>
  <si>
    <t>Delivery Date</t>
    <phoneticPr fontId="3" type="noConversion"/>
  </si>
  <si>
    <r>
      <t xml:space="preserve">KEY(Delivery </t>
    </r>
    <r>
      <rPr>
        <b/>
        <sz val="11"/>
        <color theme="0"/>
        <rFont val="맑은 고딕"/>
        <family val="2"/>
        <charset val="129"/>
      </rPr>
      <t>일자</t>
    </r>
    <r>
      <rPr>
        <b/>
        <sz val="11"/>
        <color theme="0"/>
        <rFont val="Calibri"/>
        <family val="2"/>
      </rPr>
      <t>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</si>
</sst>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yyyy&quot;-&quot;m&quot;-&quot;d\ h:mm;@"/>
    <numFmt numFmtId="177" formatCode="yyyy\-mm\-dd;@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u/>
      <sz val="11"/>
      <color theme="10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b/>
      <sz val="11"/>
      <color theme="0"/>
      <name val="Calibri"/>
      <family val="2"/>
    </font>
    <font>
      <b/>
      <sz val="11"/>
      <color theme="1"/>
      <name val="맑은 고딕"/>
      <family val="2"/>
      <charset val="129"/>
    </font>
    <font>
      <b/>
      <sz val="11"/>
      <color theme="0"/>
      <name val="Arial Unicode MS"/>
      <family val="2"/>
      <charset val="129"/>
    </font>
    <font>
      <b/>
      <sz val="11"/>
      <color theme="0"/>
      <name val="맑은 고딕"/>
      <family val="2"/>
      <charset val="129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/>
    <xf numFmtId="0" fontId="1" fillId="0" borderId="0"/>
  </cellStyleXfs>
  <cellXfs count="12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pivotButton="1">
      <alignment vertical="center"/>
    </xf>
    <xf numFmtId="14" fontId="0" fillId="0" borderId="0" xfId="0" applyNumberFormat="1">
      <alignment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0" fontId="0" fillId="0" borderId="2" xfId="0" applyBorder="1">
      <alignment vertical="center"/>
    </xf>
    <xf numFmtId="41" fontId="0" fillId="0" borderId="2" xfId="1" applyFont="1" applyBorder="1">
      <alignment vertical="center"/>
    </xf>
    <xf numFmtId="41" fontId="0" fillId="0" borderId="0" xfId="1" applyFont="1" applyBorder="1">
      <alignment vertical="center"/>
    </xf>
    <xf numFmtId="0" fontId="4" fillId="0" borderId="0" xfId="2" applyNumberFormat="1" applyFont="1" applyFill="1" applyBorder="1" applyAlignment="1">
      <alignment horizontal="center" vertical="center"/>
    </xf>
    <xf numFmtId="0" fontId="4" fillId="0" borderId="0" xfId="2" applyNumberFormat="1" applyFont="1" applyFill="1" applyBorder="1" applyAlignment="1"/>
    <xf numFmtId="0" fontId="4" fillId="0" borderId="0" xfId="2" applyNumberFormat="1" applyFont="1" applyFill="1" applyBorder="1" applyAlignment="1">
      <alignment horizontal="center"/>
    </xf>
    <xf numFmtId="176" fontId="2" fillId="2" borderId="3" xfId="0" applyNumberFormat="1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41" fontId="0" fillId="4" borderId="2" xfId="1" applyFont="1" applyFill="1" applyBorder="1">
      <alignment vertical="center"/>
    </xf>
    <xf numFmtId="49" fontId="4" fillId="0" borderId="0" xfId="2" applyNumberFormat="1" applyFont="1" applyFill="1" applyBorder="1" applyAlignment="1">
      <alignment horizontal="center"/>
    </xf>
    <xf numFmtId="176" fontId="8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49" fontId="8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177" fontId="8" fillId="0" borderId="4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177" fontId="9" fillId="2" borderId="4" xfId="0" applyNumberFormat="1" applyFont="1" applyFill="1" applyBorder="1" applyAlignment="1">
      <alignment horizontal="center" vertical="center"/>
    </xf>
    <xf numFmtId="176" fontId="9" fillId="2" borderId="4" xfId="0" applyNumberFormat="1" applyFont="1" applyFill="1" applyBorder="1" applyAlignment="1">
      <alignment horizontal="center" vertical="center"/>
    </xf>
    <xf numFmtId="176" fontId="9" fillId="3" borderId="4" xfId="0" applyNumberFormat="1" applyFont="1" applyFill="1" applyBorder="1" applyAlignment="1">
      <alignment horizontal="center" vertical="center"/>
    </xf>
    <xf numFmtId="177" fontId="8" fillId="5" borderId="4" xfId="0" applyNumberFormat="1" applyFont="1" applyFill="1" applyBorder="1" applyAlignment="1">
      <alignment horizontal="center" vertical="center"/>
    </xf>
    <xf numFmtId="176" fontId="8" fillId="5" borderId="4" xfId="0" applyNumberFormat="1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8" fillId="5" borderId="4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/>
    </xf>
    <xf numFmtId="49" fontId="10" fillId="5" borderId="4" xfId="0" applyNumberFormat="1" applyFont="1" applyFill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176" fontId="7" fillId="5" borderId="4" xfId="0" applyNumberFormat="1" applyFont="1" applyFill="1" applyBorder="1" applyAlignment="1">
      <alignment horizontal="center" vertical="center"/>
    </xf>
    <xf numFmtId="0" fontId="11" fillId="3" borderId="2" xfId="2" applyNumberFormat="1" applyFont="1" applyFill="1" applyBorder="1" applyAlignment="1">
      <alignment horizontal="center" vertical="center" wrapText="1"/>
    </xf>
    <xf numFmtId="0" fontId="11" fillId="3" borderId="2" xfId="2" applyNumberFormat="1" applyFont="1" applyFill="1" applyBorder="1" applyAlignment="1">
      <alignment horizontal="center" vertical="center"/>
    </xf>
    <xf numFmtId="0" fontId="11" fillId="0" borderId="2" xfId="0" applyFont="1" applyBorder="1">
      <alignment vertical="center"/>
    </xf>
    <xf numFmtId="49" fontId="11" fillId="0" borderId="2" xfId="2" applyNumberFormat="1" applyFont="1" applyFill="1" applyBorder="1" applyAlignment="1">
      <alignment horizontal="center" vertical="center"/>
    </xf>
    <xf numFmtId="0" fontId="11" fillId="0" borderId="6" xfId="0" applyFont="1" applyBorder="1">
      <alignment vertical="center"/>
    </xf>
    <xf numFmtId="0" fontId="11" fillId="0" borderId="7" xfId="0" applyFont="1" applyBorder="1">
      <alignment vertical="center"/>
    </xf>
    <xf numFmtId="0" fontId="11" fillId="8" borderId="7" xfId="0" applyFont="1" applyFill="1" applyBorder="1">
      <alignment vertical="center"/>
    </xf>
    <xf numFmtId="0" fontId="11" fillId="6" borderId="7" xfId="0" applyFont="1" applyFill="1" applyBorder="1">
      <alignment vertical="center"/>
    </xf>
    <xf numFmtId="0" fontId="12" fillId="0" borderId="6" xfId="0" applyFont="1" applyBorder="1">
      <alignment vertical="center"/>
    </xf>
    <xf numFmtId="0" fontId="12" fillId="0" borderId="7" xfId="0" applyFont="1" applyBorder="1">
      <alignment vertical="center"/>
    </xf>
    <xf numFmtId="0" fontId="11" fillId="7" borderId="6" xfId="0" applyFont="1" applyFill="1" applyBorder="1">
      <alignment vertical="center"/>
    </xf>
    <xf numFmtId="0" fontId="11" fillId="7" borderId="7" xfId="0" applyFont="1" applyFill="1" applyBorder="1">
      <alignment vertical="center"/>
    </xf>
    <xf numFmtId="49" fontId="9" fillId="2" borderId="4" xfId="0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4" fillId="10" borderId="6" xfId="0" applyFont="1" applyFill="1" applyBorder="1">
      <alignment vertical="center"/>
    </xf>
    <xf numFmtId="0" fontId="4" fillId="10" borderId="7" xfId="0" applyFont="1" applyFill="1" applyBorder="1">
      <alignment vertical="center"/>
    </xf>
    <xf numFmtId="0" fontId="11" fillId="8" borderId="2" xfId="0" applyFont="1" applyFill="1" applyBorder="1">
      <alignment vertical="center"/>
    </xf>
    <xf numFmtId="0" fontId="4" fillId="6" borderId="7" xfId="0" applyFont="1" applyFill="1" applyBorder="1">
      <alignment vertical="center"/>
    </xf>
    <xf numFmtId="0" fontId="11" fillId="6" borderId="2" xfId="0" applyFont="1" applyFill="1" applyBorder="1">
      <alignment vertical="center"/>
    </xf>
    <xf numFmtId="0" fontId="8" fillId="3" borderId="4" xfId="0" applyFont="1" applyFill="1" applyBorder="1" applyAlignment="1">
      <alignment horizontal="center" vertical="center"/>
    </xf>
    <xf numFmtId="49" fontId="8" fillId="0" borderId="4" xfId="0" applyNumberFormat="1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4" fillId="7" borderId="6" xfId="0" applyFont="1" applyFill="1" applyBorder="1">
      <alignment vertical="center"/>
    </xf>
    <xf numFmtId="0" fontId="4" fillId="7" borderId="7" xfId="0" applyFont="1" applyFill="1" applyBorder="1">
      <alignment vertical="center"/>
    </xf>
    <xf numFmtId="0" fontId="11" fillId="8" borderId="5" xfId="0" applyFont="1" applyFill="1" applyBorder="1">
      <alignment vertical="center"/>
    </xf>
    <xf numFmtId="0" fontId="11" fillId="6" borderId="5" xfId="0" applyFont="1" applyFill="1" applyBorder="1">
      <alignment vertical="center"/>
    </xf>
    <xf numFmtId="0" fontId="11" fillId="0" borderId="5" xfId="0" applyFont="1" applyBorder="1">
      <alignment vertical="center"/>
    </xf>
    <xf numFmtId="0" fontId="8" fillId="11" borderId="4" xfId="0" applyFont="1" applyFill="1" applyBorder="1" applyAlignment="1">
      <alignment horizontal="center" vertical="center"/>
    </xf>
    <xf numFmtId="49" fontId="8" fillId="5" borderId="4" xfId="0" applyNumberFormat="1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/>
    </xf>
    <xf numFmtId="0" fontId="8" fillId="12" borderId="4" xfId="0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 wrapText="1"/>
    </xf>
    <xf numFmtId="176" fontId="8" fillId="0" borderId="4" xfId="0" applyNumberFormat="1" applyFont="1" applyBorder="1" applyAlignment="1">
      <alignment horizontal="center"/>
    </xf>
    <xf numFmtId="176" fontId="8" fillId="0" borderId="4" xfId="0" applyNumberFormat="1" applyFont="1" applyBorder="1" applyAlignment="1">
      <alignment horizontal="center" vertical="center" wrapText="1"/>
    </xf>
    <xf numFmtId="49" fontId="8" fillId="5" borderId="0" xfId="0" applyNumberFormat="1" applyFont="1" applyFill="1" applyAlignment="1">
      <alignment horizontal="center" vertical="center"/>
    </xf>
    <xf numFmtId="0" fontId="8" fillId="11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4" fillId="13" borderId="6" xfId="0" applyFont="1" applyFill="1" applyBorder="1">
      <alignment vertical="center"/>
    </xf>
    <xf numFmtId="0" fontId="4" fillId="13" borderId="7" xfId="0" applyFont="1" applyFill="1" applyBorder="1">
      <alignment vertical="center"/>
    </xf>
    <xf numFmtId="0" fontId="12" fillId="0" borderId="2" xfId="0" applyFont="1" applyBorder="1">
      <alignment vertical="center"/>
    </xf>
    <xf numFmtId="0" fontId="4" fillId="0" borderId="5" xfId="0" applyFont="1" applyBorder="1">
      <alignment vertical="center"/>
    </xf>
    <xf numFmtId="0" fontId="4" fillId="6" borderId="5" xfId="0" applyFont="1" applyFill="1" applyBorder="1">
      <alignment vertical="center"/>
    </xf>
    <xf numFmtId="0" fontId="11" fillId="0" borderId="0" xfId="0" applyFont="1">
      <alignment vertical="center"/>
    </xf>
    <xf numFmtId="0" fontId="7" fillId="14" borderId="4" xfId="0" applyFont="1" applyFill="1" applyBorder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176" fontId="15" fillId="2" borderId="4" xfId="0" applyNumberFormat="1" applyFont="1" applyFill="1" applyBorder="1" applyAlignment="1">
      <alignment horizontal="center" vertical="center"/>
    </xf>
    <xf numFmtId="176" fontId="10" fillId="0" borderId="4" xfId="0" applyNumberFormat="1" applyFont="1" applyBorder="1" applyAlignment="1">
      <alignment horizontal="center" vertical="center"/>
    </xf>
    <xf numFmtId="176" fontId="10" fillId="5" borderId="4" xfId="0" applyNumberFormat="1" applyFont="1" applyFill="1" applyBorder="1" applyAlignment="1">
      <alignment horizontal="center" vertical="center"/>
    </xf>
    <xf numFmtId="0" fontId="8" fillId="15" borderId="4" xfId="0" applyFont="1" applyFill="1" applyBorder="1" applyAlignment="1">
      <alignment horizontal="center" vertical="center"/>
    </xf>
    <xf numFmtId="177" fontId="8" fillId="15" borderId="4" xfId="0" applyNumberFormat="1" applyFont="1" applyFill="1" applyBorder="1" applyAlignment="1">
      <alignment horizontal="center" vertical="center"/>
    </xf>
    <xf numFmtId="49" fontId="8" fillId="15" borderId="4" xfId="0" applyNumberFormat="1" applyFont="1" applyFill="1" applyBorder="1" applyAlignment="1">
      <alignment horizontal="center" vertical="center"/>
    </xf>
    <xf numFmtId="176" fontId="10" fillId="15" borderId="4" xfId="0" applyNumberFormat="1" applyFont="1" applyFill="1" applyBorder="1" applyAlignment="1">
      <alignment horizontal="center" vertical="center"/>
    </xf>
    <xf numFmtId="176" fontId="8" fillId="15" borderId="4" xfId="0" applyNumberFormat="1" applyFont="1" applyFill="1" applyBorder="1" applyAlignment="1">
      <alignment horizontal="center" vertical="center"/>
    </xf>
    <xf numFmtId="49" fontId="11" fillId="0" borderId="2" xfId="2" applyNumberFormat="1" applyFont="1" applyBorder="1" applyAlignment="1">
      <alignment horizontal="center" vertical="center"/>
    </xf>
    <xf numFmtId="0" fontId="12" fillId="0" borderId="5" xfId="0" applyFont="1" applyBorder="1">
      <alignment vertical="center"/>
    </xf>
    <xf numFmtId="0" fontId="4" fillId="7" borderId="2" xfId="0" applyFont="1" applyFill="1" applyBorder="1">
      <alignment vertical="center"/>
    </xf>
    <xf numFmtId="0" fontId="4" fillId="7" borderId="5" xfId="0" applyFont="1" applyFill="1" applyBorder="1">
      <alignment vertical="center"/>
    </xf>
    <xf numFmtId="176" fontId="10" fillId="0" borderId="8" xfId="0" applyNumberFormat="1" applyFont="1" applyBorder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0" fillId="5" borderId="0" xfId="0" applyFill="1">
      <alignment vertical="center"/>
    </xf>
    <xf numFmtId="176" fontId="9" fillId="16" borderId="9" xfId="0" applyNumberFormat="1" applyFont="1" applyFill="1" applyBorder="1" applyAlignment="1">
      <alignment horizontal="center" vertical="center"/>
    </xf>
    <xf numFmtId="176" fontId="9" fillId="16" borderId="2" xfId="0" applyNumberFormat="1" applyFont="1" applyFill="1" applyBorder="1" applyAlignment="1">
      <alignment horizontal="center" vertical="center"/>
    </xf>
    <xf numFmtId="176" fontId="16" fillId="17" borderId="2" xfId="0" applyNumberFormat="1" applyFont="1" applyFill="1" applyBorder="1" applyAlignment="1">
      <alignment horizontal="center" vertical="center"/>
    </xf>
    <xf numFmtId="176" fontId="16" fillId="18" borderId="2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6">
    <cellStyle name="Hyperlink" xfId="3" xr:uid="{69704888-D701-4A27-A464-8A5117C971D4}"/>
    <cellStyle name="Normal 2" xfId="4" xr:uid="{CB8765CB-5EDB-470E-A6B8-CB2723A14465}"/>
    <cellStyle name="쉼표 [0]" xfId="1" builtinId="6"/>
    <cellStyle name="표준" xfId="0" builtinId="0"/>
    <cellStyle name="표준 2" xfId="2" xr:uid="{5A11FFE2-E1B9-41C7-88AF-B05B90D156B4}"/>
    <cellStyle name="표준 3" xfId="5" xr:uid="{8A1038D7-9BD1-4F29-8CC5-5B1449410418}"/>
  </cellStyles>
  <dxfs count="7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BEF0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게스트 사용자" id="{D574FF4A-2227-4928-BC9D-B21AB3C7A048}" userId="S::urn:spo:anon#fef5cac75bd0fc84991cf6587a22f9b4e1dc4298e967e3cb22319fb69bc79436::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58.682064120374" createdVersion="8" refreshedVersion="8" minRefreshableVersion="3" recordCount="235" xr:uid="{0B838630-EB5A-465B-8606-8CC32B06354F}">
  <cacheSource type="worksheet">
    <worksheetSource ref="A1:D236" sheet="Summary"/>
  </cacheSource>
  <cacheFields count="4">
    <cacheField name="접수일자" numFmtId="0">
      <sharedItems containsNonDate="0" containsDate="1" containsString="0" containsBlank="1" minDate="2023-11-01T00:00:00" maxDate="2024-01-01T00:00:00"/>
    </cacheField>
    <cacheField name="Week" numFmtId="0">
      <sharedItems containsString="0" containsBlank="1" containsNumber="1" containsInteger="1" minValue="-4" maxValue="48" count="37">
        <n v="39"/>
        <n v="40"/>
        <n v="41"/>
        <n v="42"/>
        <n v="43"/>
        <n v="44"/>
        <n v="45"/>
        <n v="46"/>
        <n v="47"/>
        <n v="48"/>
        <m/>
        <n v="35" u="1"/>
        <n v="36" u="1"/>
        <n v="37" u="1"/>
        <n v="38" u="1"/>
        <n v="16" u="1"/>
        <n v="17" u="1"/>
        <n v="18" u="1"/>
        <n v="19" u="1"/>
        <n v="20" u="1"/>
        <n v="21" u="1"/>
        <n v="22" u="1"/>
        <n v="23" u="1"/>
        <n v="24" u="1"/>
        <n v="25" u="1"/>
        <n v="26" u="1"/>
        <n v="27" u="1"/>
        <n v="28" u="1"/>
        <n v="29" u="1"/>
        <n v="30" u="1"/>
        <n v="31" u="1"/>
        <n v="32" u="1"/>
        <n v="33" u="1"/>
        <n v="34" u="1"/>
        <n v="-4" u="1"/>
        <n v="-3" u="1"/>
        <n v="-2" u="1"/>
      </sharedItems>
    </cacheField>
    <cacheField name="요일" numFmtId="0">
      <sharedItems containsBlank="1" count="8">
        <s v="Wed"/>
        <s v="Thu"/>
        <s v="Fri"/>
        <s v="Sat"/>
        <s v="Sun"/>
        <s v="Mon"/>
        <s v="Tue"/>
        <m/>
      </sharedItems>
    </cacheField>
    <cacheField name="No. of DPS" numFmtId="0">
      <sharedItems containsString="0" containsBlank="1" containsNumber="1" containsInteger="1" minValue="0" maxValue="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">
  <r>
    <d v="2023-11-01T00:00:00"/>
    <x v="0"/>
    <x v="0"/>
    <n v="36"/>
  </r>
  <r>
    <d v="2023-11-02T00:00:00"/>
    <x v="0"/>
    <x v="1"/>
    <n v="35"/>
  </r>
  <r>
    <d v="2023-11-03T00:00:00"/>
    <x v="0"/>
    <x v="2"/>
    <n v="17"/>
  </r>
  <r>
    <d v="2023-11-04T00:00:00"/>
    <x v="1"/>
    <x v="3"/>
    <n v="0"/>
  </r>
  <r>
    <d v="2023-11-05T00:00:00"/>
    <x v="1"/>
    <x v="4"/>
    <n v="3"/>
  </r>
  <r>
    <d v="2023-11-06T00:00:00"/>
    <x v="1"/>
    <x v="5"/>
    <n v="29"/>
  </r>
  <r>
    <d v="2023-11-07T00:00:00"/>
    <x v="1"/>
    <x v="6"/>
    <n v="29"/>
  </r>
  <r>
    <d v="2023-11-08T00:00:00"/>
    <x v="1"/>
    <x v="0"/>
    <n v="27"/>
  </r>
  <r>
    <d v="2023-11-09T00:00:00"/>
    <x v="1"/>
    <x v="1"/>
    <n v="27"/>
  </r>
  <r>
    <d v="2023-11-10T00:00:00"/>
    <x v="1"/>
    <x v="2"/>
    <n v="29"/>
  </r>
  <r>
    <d v="2023-11-11T00:00:00"/>
    <x v="2"/>
    <x v="3"/>
    <n v="5"/>
  </r>
  <r>
    <d v="2023-11-12T00:00:00"/>
    <x v="2"/>
    <x v="4"/>
    <n v="1"/>
  </r>
  <r>
    <d v="2023-11-13T00:00:00"/>
    <x v="2"/>
    <x v="5"/>
    <n v="46"/>
  </r>
  <r>
    <d v="2023-11-14T00:00:00"/>
    <x v="2"/>
    <x v="6"/>
    <n v="31"/>
  </r>
  <r>
    <d v="2023-11-15T00:00:00"/>
    <x v="2"/>
    <x v="0"/>
    <n v="27"/>
  </r>
  <r>
    <d v="2023-11-16T00:00:00"/>
    <x v="2"/>
    <x v="1"/>
    <n v="15"/>
  </r>
  <r>
    <d v="2023-11-17T00:00:00"/>
    <x v="2"/>
    <x v="2"/>
    <n v="26"/>
  </r>
  <r>
    <d v="2023-11-18T00:00:00"/>
    <x v="3"/>
    <x v="3"/>
    <n v="1"/>
  </r>
  <r>
    <d v="2023-11-19T00:00:00"/>
    <x v="3"/>
    <x v="4"/>
    <n v="0"/>
  </r>
  <r>
    <d v="2023-11-20T00:00:00"/>
    <x v="3"/>
    <x v="5"/>
    <n v="41"/>
  </r>
  <r>
    <d v="2023-11-21T00:00:00"/>
    <x v="3"/>
    <x v="6"/>
    <n v="36"/>
  </r>
  <r>
    <d v="2023-11-22T00:00:00"/>
    <x v="3"/>
    <x v="0"/>
    <n v="43"/>
  </r>
  <r>
    <d v="2023-11-23T00:00:00"/>
    <x v="3"/>
    <x v="1"/>
    <n v="12"/>
  </r>
  <r>
    <d v="2023-11-24T00:00:00"/>
    <x v="3"/>
    <x v="2"/>
    <n v="20"/>
  </r>
  <r>
    <d v="2023-11-25T00:00:00"/>
    <x v="4"/>
    <x v="3"/>
    <n v="0"/>
  </r>
  <r>
    <d v="2023-11-26T00:00:00"/>
    <x v="4"/>
    <x v="4"/>
    <n v="0"/>
  </r>
  <r>
    <d v="2023-11-27T00:00:00"/>
    <x v="4"/>
    <x v="5"/>
    <n v="37"/>
  </r>
  <r>
    <d v="2023-11-28T00:00:00"/>
    <x v="4"/>
    <x v="6"/>
    <n v="18"/>
  </r>
  <r>
    <d v="2023-11-29T00:00:00"/>
    <x v="4"/>
    <x v="0"/>
    <n v="0"/>
  </r>
  <r>
    <d v="2023-11-30T00:00:00"/>
    <x v="4"/>
    <x v="1"/>
    <n v="0"/>
  </r>
  <r>
    <d v="2023-12-01T00:00:00"/>
    <x v="4"/>
    <x v="2"/>
    <n v="0"/>
  </r>
  <r>
    <d v="2023-12-02T00:00:00"/>
    <x v="5"/>
    <x v="3"/>
    <n v="0"/>
  </r>
  <r>
    <d v="2023-12-03T00:00:00"/>
    <x v="5"/>
    <x v="4"/>
    <n v="0"/>
  </r>
  <r>
    <d v="2023-12-04T00:00:00"/>
    <x v="5"/>
    <x v="5"/>
    <n v="0"/>
  </r>
  <r>
    <d v="2023-12-05T00:00:00"/>
    <x v="5"/>
    <x v="6"/>
    <n v="0"/>
  </r>
  <r>
    <d v="2023-12-06T00:00:00"/>
    <x v="5"/>
    <x v="0"/>
    <n v="0"/>
  </r>
  <r>
    <d v="2023-12-07T00:00:00"/>
    <x v="5"/>
    <x v="1"/>
    <n v="0"/>
  </r>
  <r>
    <d v="2023-12-08T00:00:00"/>
    <x v="5"/>
    <x v="2"/>
    <n v="0"/>
  </r>
  <r>
    <d v="2023-12-09T00:00:00"/>
    <x v="6"/>
    <x v="3"/>
    <n v="0"/>
  </r>
  <r>
    <d v="2023-12-10T00:00:00"/>
    <x v="6"/>
    <x v="4"/>
    <n v="0"/>
  </r>
  <r>
    <d v="2023-12-11T00:00:00"/>
    <x v="6"/>
    <x v="5"/>
    <n v="0"/>
  </r>
  <r>
    <d v="2023-12-12T00:00:00"/>
    <x v="6"/>
    <x v="6"/>
    <n v="0"/>
  </r>
  <r>
    <d v="2023-12-13T00:00:00"/>
    <x v="6"/>
    <x v="0"/>
    <n v="0"/>
  </r>
  <r>
    <d v="2023-12-14T00:00:00"/>
    <x v="6"/>
    <x v="1"/>
    <n v="0"/>
  </r>
  <r>
    <d v="2023-12-15T00:00:00"/>
    <x v="6"/>
    <x v="2"/>
    <n v="0"/>
  </r>
  <r>
    <d v="2023-12-16T00:00:00"/>
    <x v="7"/>
    <x v="3"/>
    <n v="0"/>
  </r>
  <r>
    <d v="2023-12-17T00:00:00"/>
    <x v="7"/>
    <x v="4"/>
    <n v="0"/>
  </r>
  <r>
    <d v="2023-12-18T00:00:00"/>
    <x v="7"/>
    <x v="5"/>
    <n v="0"/>
  </r>
  <r>
    <d v="2023-12-19T00:00:00"/>
    <x v="7"/>
    <x v="6"/>
    <n v="0"/>
  </r>
  <r>
    <d v="2023-12-20T00:00:00"/>
    <x v="7"/>
    <x v="0"/>
    <n v="0"/>
  </r>
  <r>
    <d v="2023-12-21T00:00:00"/>
    <x v="7"/>
    <x v="1"/>
    <n v="0"/>
  </r>
  <r>
    <d v="2023-12-22T00:00:00"/>
    <x v="7"/>
    <x v="2"/>
    <n v="0"/>
  </r>
  <r>
    <d v="2023-12-23T00:00:00"/>
    <x v="8"/>
    <x v="3"/>
    <n v="0"/>
  </r>
  <r>
    <d v="2023-12-24T00:00:00"/>
    <x v="8"/>
    <x v="4"/>
    <n v="0"/>
  </r>
  <r>
    <d v="2023-12-25T00:00:00"/>
    <x v="8"/>
    <x v="5"/>
    <n v="0"/>
  </r>
  <r>
    <d v="2023-12-26T00:00:00"/>
    <x v="8"/>
    <x v="6"/>
    <n v="0"/>
  </r>
  <r>
    <d v="2023-12-27T00:00:00"/>
    <x v="8"/>
    <x v="0"/>
    <n v="0"/>
  </r>
  <r>
    <d v="2023-12-28T00:00:00"/>
    <x v="8"/>
    <x v="1"/>
    <n v="0"/>
  </r>
  <r>
    <d v="2023-12-29T00:00:00"/>
    <x v="8"/>
    <x v="2"/>
    <n v="0"/>
  </r>
  <r>
    <d v="2023-12-30T00:00:00"/>
    <x v="9"/>
    <x v="3"/>
    <n v="0"/>
  </r>
  <r>
    <d v="2023-12-31T00:00:00"/>
    <x v="9"/>
    <x v="4"/>
    <n v="0"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  <r>
    <m/>
    <x v="10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E6FDAD-7222-4D07-8A72-F6BD0F6C8885}" name="피벗 테이블4" cacheId="4" applyNumberFormats="0" applyBorderFormats="0" applyFontFormats="0" applyPatternFormats="0" applyAlignmentFormats="0" applyWidthHeightFormats="1" dataCaption="값" updatedVersion="8" minRefreshableVersion="3" itemPrintTitles="1" createdVersion="8" indent="0" compact="0" compactData="0" gridDropZones="1" multipleFieldFilters="0">
  <location ref="H6:P12" firstHeaderRow="1" firstDataRow="2" firstDataCol="1"/>
  <pivotFields count="4"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41" outline="0" showAll="0" defaultSubtotal="0">
      <items count="37">
        <item h="1" m="1" x="15"/>
        <item h="1" m="1" x="16"/>
        <item h="1" m="1" x="17"/>
        <item h="1" m="1" x="18"/>
        <item h="1" m="1" x="19"/>
        <item h="1" m="1" x="20"/>
        <item h="1" m="1" x="21"/>
        <item h="1" m="1" x="22"/>
        <item h="1" m="1" x="23"/>
        <item h="1" m="1" x="24"/>
        <item h="1" m="1" x="25"/>
        <item h="1" m="1" x="26"/>
        <item h="1" m="1" x="27"/>
        <item h="1" m="1" x="28"/>
        <item h="1" m="1" x="29"/>
        <item h="1" m="1" x="30"/>
        <item h="1" m="1" x="31"/>
        <item h="1" m="1" x="32"/>
        <item h="1" m="1" x="33"/>
        <item h="1" m="1" x="11"/>
        <item h="1" m="1" x="12"/>
        <item h="1" m="1" x="13"/>
        <item h="1" m="1" x="14"/>
        <item h="1" x="0"/>
        <item h="1" x="1"/>
        <item h="1" x="2"/>
        <item h="1" x="3"/>
        <item h="1" x="4"/>
        <item h="1" x="5"/>
        <item x="6"/>
        <item x="7"/>
        <item x="8"/>
        <item x="9"/>
        <item h="1" m="1" x="34"/>
        <item h="1" m="1" x="35"/>
        <item h="1" m="1" x="36"/>
        <item h="1"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8">
        <item x="3"/>
        <item x="4"/>
        <item x="5"/>
        <item x="6"/>
        <item x="0"/>
        <item x="1"/>
        <item x="2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 v="29"/>
    </i>
    <i>
      <x v="30"/>
    </i>
    <i>
      <x v="31"/>
    </i>
    <i>
      <x v="32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합계 : No. of DP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47" dT="2023-12-18T23:39:54.56" personId="{D574FF4A-2227-4928-BC9D-B21AB3C7A048}" id="{3861BCFB-4080-4C2D-8991-3812C727C994}">
    <text>ETA 12-18 10:00로 입력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3BC02-6093-4B97-A349-B0E4D11091B4}">
  <sheetPr>
    <tabColor theme="7"/>
  </sheetPr>
  <dimension ref="A1:P236"/>
  <sheetViews>
    <sheetView workbookViewId="0">
      <pane ySplit="1" topLeftCell="A2" activePane="bottomLeft" state="frozen"/>
      <selection activeCell="E25" sqref="E25"/>
      <selection pane="bottomLeft" activeCell="I17" sqref="I17"/>
    </sheetView>
  </sheetViews>
  <sheetFormatPr defaultRowHeight="16.5"/>
  <cols>
    <col min="1" max="1" width="11.125" bestFit="1" customWidth="1"/>
    <col min="2" max="2" width="11.125" customWidth="1"/>
    <col min="3" max="3" width="5.5" bestFit="1" customWidth="1"/>
    <col min="4" max="4" width="11" bestFit="1" customWidth="1"/>
    <col min="8" max="16" width="8.875" customWidth="1"/>
  </cols>
  <sheetData>
    <row r="1" spans="1:16" s="3" customFormat="1">
      <c r="A1" s="3" t="s">
        <v>0</v>
      </c>
      <c r="B1" s="3" t="s">
        <v>1</v>
      </c>
      <c r="C1" s="3" t="s">
        <v>2</v>
      </c>
      <c r="D1" s="3" t="s">
        <v>3</v>
      </c>
    </row>
    <row r="2" spans="1:16">
      <c r="A2" s="6">
        <v>45231</v>
      </c>
      <c r="B2" s="7">
        <f>WEEKNUM(A2,16)-5</f>
        <v>39</v>
      </c>
      <c r="C2" t="str">
        <f>IF(WEEKDAY(A2)=1,"Sun",IF(WEEKDAY(A2)=2,"Mon",IF(WEEKDAY(A2)=3,"Tue",IF(WEEKDAY(A2)=4,"Wed",IF(WEEKDAY(A2)=5,"Thu",IF(WEEKDAY(A2)=6,"Fri","Sat"))))))</f>
        <v>Wed</v>
      </c>
      <c r="D2">
        <f>COUNTIF(Dell_Report_CS!B:B,Summary!A2)</f>
        <v>0</v>
      </c>
    </row>
    <row r="3" spans="1:16">
      <c r="A3" s="6">
        <v>45232</v>
      </c>
      <c r="B3" s="7">
        <f t="shared" ref="B3:B59" si="0">WEEKNUM(A3,16)-5</f>
        <v>39</v>
      </c>
      <c r="C3" t="str">
        <f t="shared" ref="C3:C19" si="1">IF(WEEKDAY(A3)=1,"Sun",IF(WEEKDAY(A3)=2,"Mon",IF(WEEKDAY(A3)=3,"Tue",IF(WEEKDAY(A3)=4,"Wed",IF(WEEKDAY(A3)=5,"Thu",IF(WEEKDAY(A3)=6,"Fri","Sat"))))))</f>
        <v>Thu</v>
      </c>
      <c r="D3">
        <f>COUNTIF(Dell_Report_CS!B:B,Summary!A3)</f>
        <v>0</v>
      </c>
    </row>
    <row r="4" spans="1:16">
      <c r="A4" s="6">
        <v>45233</v>
      </c>
      <c r="B4" s="7">
        <f t="shared" si="0"/>
        <v>39</v>
      </c>
      <c r="C4" t="str">
        <f t="shared" si="1"/>
        <v>Fri</v>
      </c>
      <c r="D4">
        <f>COUNTIF(Dell_Report_CS!B:B,Summary!A4)</f>
        <v>0</v>
      </c>
    </row>
    <row r="5" spans="1:16">
      <c r="A5" s="6">
        <v>45234</v>
      </c>
      <c r="B5" s="7">
        <f t="shared" si="0"/>
        <v>40</v>
      </c>
      <c r="C5" t="str">
        <f t="shared" si="1"/>
        <v>Sat</v>
      </c>
      <c r="D5">
        <f>COUNTIF(Dell_Report_CS!B:B,Summary!A5)</f>
        <v>0</v>
      </c>
    </row>
    <row r="6" spans="1:16">
      <c r="A6" s="6">
        <v>45235</v>
      </c>
      <c r="B6" s="7">
        <f t="shared" si="0"/>
        <v>40</v>
      </c>
      <c r="C6" t="str">
        <f t="shared" si="1"/>
        <v>Sun</v>
      </c>
      <c r="D6">
        <f>COUNTIF(Dell_Report_CS!B:B,Summary!A6)</f>
        <v>0</v>
      </c>
      <c r="H6" s="5" t="s">
        <v>4</v>
      </c>
      <c r="I6" s="5" t="s">
        <v>5</v>
      </c>
    </row>
    <row r="7" spans="1:16">
      <c r="A7" s="6">
        <v>45236</v>
      </c>
      <c r="B7" s="7">
        <f t="shared" si="0"/>
        <v>40</v>
      </c>
      <c r="C7" t="str">
        <f t="shared" si="1"/>
        <v>Mon</v>
      </c>
      <c r="D7">
        <f>COUNTIF(Dell_Report_CS!B:B,Summary!A7)</f>
        <v>0</v>
      </c>
      <c r="H7" s="5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  <c r="N7" t="s">
        <v>12</v>
      </c>
      <c r="O7" t="s">
        <v>13</v>
      </c>
      <c r="P7" t="s">
        <v>14</v>
      </c>
    </row>
    <row r="8" spans="1:16">
      <c r="A8" s="6">
        <v>45237</v>
      </c>
      <c r="B8" s="7">
        <f t="shared" si="0"/>
        <v>40</v>
      </c>
      <c r="C8" t="str">
        <f t="shared" si="1"/>
        <v>Tue</v>
      </c>
      <c r="D8">
        <f>COUNTIF(Dell_Report_CS!B:B,Summary!A8)</f>
        <v>0</v>
      </c>
      <c r="H8" s="8">
        <v>45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>
      <c r="A9" s="6">
        <v>45238</v>
      </c>
      <c r="B9" s="7">
        <f>WEEKNUM(A9,16)-5</f>
        <v>40</v>
      </c>
      <c r="C9" t="str">
        <f t="shared" si="1"/>
        <v>Wed</v>
      </c>
      <c r="D9">
        <f>COUNTIF(Dell_Report_CS!B:B,Summary!A9)</f>
        <v>0</v>
      </c>
      <c r="H9" s="8">
        <v>46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>
      <c r="A10" s="6">
        <v>45239</v>
      </c>
      <c r="B10" s="7">
        <f t="shared" si="0"/>
        <v>40</v>
      </c>
      <c r="C10" t="str">
        <f t="shared" si="1"/>
        <v>Thu</v>
      </c>
      <c r="D10">
        <f>COUNTIF(Dell_Report_CS!B:B,Summary!A10)</f>
        <v>0</v>
      </c>
      <c r="H10" s="8">
        <v>47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>
      <c r="A11" s="6">
        <v>45240</v>
      </c>
      <c r="B11" s="7">
        <f t="shared" si="0"/>
        <v>40</v>
      </c>
      <c r="C11" t="str">
        <f t="shared" si="1"/>
        <v>Fri</v>
      </c>
      <c r="D11">
        <f>COUNTIF(Dell_Report_CS!B:B,Summary!A11)</f>
        <v>0</v>
      </c>
      <c r="H11" s="8">
        <v>48</v>
      </c>
      <c r="I11">
        <v>0</v>
      </c>
      <c r="J11">
        <v>0</v>
      </c>
      <c r="P11">
        <v>0</v>
      </c>
    </row>
    <row r="12" spans="1:16">
      <c r="A12" s="6">
        <v>45241</v>
      </c>
      <c r="B12" s="7">
        <f t="shared" si="0"/>
        <v>41</v>
      </c>
      <c r="C12" t="str">
        <f t="shared" si="1"/>
        <v>Sat</v>
      </c>
      <c r="D12">
        <f>COUNTIF(Dell_Report_CS!B:B,Summary!A12)</f>
        <v>0</v>
      </c>
      <c r="H12" s="8" t="s">
        <v>14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>
      <c r="A13" s="6">
        <v>45242</v>
      </c>
      <c r="B13" s="7">
        <f t="shared" si="0"/>
        <v>41</v>
      </c>
      <c r="C13" t="str">
        <f t="shared" si="1"/>
        <v>Sun</v>
      </c>
      <c r="D13">
        <f>COUNTIF(Dell_Report_CS!B:B,Summary!A13)</f>
        <v>0</v>
      </c>
    </row>
    <row r="14" spans="1:16">
      <c r="A14" s="6">
        <v>45243</v>
      </c>
      <c r="B14" s="7">
        <f t="shared" si="0"/>
        <v>41</v>
      </c>
      <c r="C14" t="str">
        <f t="shared" si="1"/>
        <v>Mon</v>
      </c>
      <c r="D14">
        <f>COUNTIF(Dell_Report_CS!B:B,Summary!A14)</f>
        <v>0</v>
      </c>
    </row>
    <row r="15" spans="1:16">
      <c r="A15" s="6">
        <v>45244</v>
      </c>
      <c r="B15" s="7">
        <f t="shared" si="0"/>
        <v>41</v>
      </c>
      <c r="C15" t="str">
        <f t="shared" si="1"/>
        <v>Tue</v>
      </c>
      <c r="D15">
        <f>COUNTIF(Dell_Report_CS!B:B,Summary!A15)</f>
        <v>0</v>
      </c>
    </row>
    <row r="16" spans="1:16">
      <c r="A16" s="6">
        <v>45245</v>
      </c>
      <c r="B16" s="7">
        <f t="shared" si="0"/>
        <v>41</v>
      </c>
      <c r="C16" t="str">
        <f t="shared" si="1"/>
        <v>Wed</v>
      </c>
      <c r="D16">
        <f>COUNTIF(Dell_Report_CS!B:B,Summary!A16)</f>
        <v>0</v>
      </c>
    </row>
    <row r="17" spans="1:16">
      <c r="A17" s="6">
        <v>45246</v>
      </c>
      <c r="B17" s="7">
        <f t="shared" si="0"/>
        <v>41</v>
      </c>
      <c r="C17" t="str">
        <f t="shared" si="1"/>
        <v>Thu</v>
      </c>
      <c r="D17">
        <f>COUNTIF(Dell_Report_CS!B:B,Summary!A17)</f>
        <v>0</v>
      </c>
    </row>
    <row r="18" spans="1:16">
      <c r="A18" s="6">
        <v>45247</v>
      </c>
      <c r="B18" s="7">
        <f t="shared" si="0"/>
        <v>41</v>
      </c>
      <c r="C18" t="str">
        <f t="shared" si="1"/>
        <v>Fri</v>
      </c>
      <c r="D18">
        <f>COUNTIF(Dell_Report_CS!B:B,Summary!A18)</f>
        <v>0</v>
      </c>
    </row>
    <row r="19" spans="1:16">
      <c r="A19" s="6">
        <v>45248</v>
      </c>
      <c r="B19" s="7">
        <f t="shared" si="0"/>
        <v>42</v>
      </c>
      <c r="C19" t="str">
        <f t="shared" si="1"/>
        <v>Sat</v>
      </c>
      <c r="D19">
        <f>COUNTIF(Dell_Report_CS!B:B,Summary!A19)</f>
        <v>0</v>
      </c>
    </row>
    <row r="20" spans="1:16">
      <c r="A20" s="6">
        <v>45249</v>
      </c>
      <c r="B20" s="7">
        <f>WEEKNUM(A20,16)-5</f>
        <v>42</v>
      </c>
      <c r="C20" t="str">
        <f>IF(WEEKDAY(A20)=1,"Sun",IF(WEEKDAY(A20)=2,"Mon",IF(WEEKDAY(A20)=3,"Tue",IF(WEEKDAY(A20)=4,"Wed",IF(WEEKDAY(A20)=5,"Thu",IF(WEEKDAY(A20)=6,"Fri","Sat"))))))</f>
        <v>Sun</v>
      </c>
      <c r="D20">
        <f>COUNTIF(Dell_Report_CS!B:B,Summary!A20)</f>
        <v>0</v>
      </c>
    </row>
    <row r="21" spans="1:16">
      <c r="A21" s="6">
        <v>45250</v>
      </c>
      <c r="B21" s="7">
        <f t="shared" si="0"/>
        <v>42</v>
      </c>
      <c r="C21" t="str">
        <f t="shared" ref="C21:C31" si="2">IF(WEEKDAY(A21)=1,"Sun",IF(WEEKDAY(A21)=2,"Mon",IF(WEEKDAY(A21)=3,"Tue",IF(WEEKDAY(A21)=4,"Wed",IF(WEEKDAY(A21)=5,"Thu",IF(WEEKDAY(A21)=6,"Fri","Sat"))))))</f>
        <v>Mon</v>
      </c>
      <c r="D21">
        <f>COUNTIF(Dell_Report_CS!B:B,Summary!A21)</f>
        <v>0</v>
      </c>
    </row>
    <row r="22" spans="1:16">
      <c r="A22" s="6">
        <v>45251</v>
      </c>
      <c r="B22" s="7">
        <f t="shared" si="0"/>
        <v>42</v>
      </c>
      <c r="C22" t="str">
        <f t="shared" si="2"/>
        <v>Tue</v>
      </c>
      <c r="D22">
        <f>COUNTIF(Dell_Report_CS!B:B,Summary!A22)</f>
        <v>0</v>
      </c>
      <c r="H22" t="s">
        <v>15</v>
      </c>
    </row>
    <row r="23" spans="1:16">
      <c r="A23" s="6">
        <v>45252</v>
      </c>
      <c r="B23" s="7">
        <f t="shared" si="0"/>
        <v>42</v>
      </c>
      <c r="C23" t="str">
        <f t="shared" si="2"/>
        <v>Wed</v>
      </c>
      <c r="D23">
        <f>COUNTIF(Dell_Report_CS!B:B,Summary!A23)</f>
        <v>0</v>
      </c>
      <c r="H23" s="9"/>
      <c r="I23" s="4" t="s">
        <v>7</v>
      </c>
      <c r="J23" s="4" t="s">
        <v>8</v>
      </c>
      <c r="K23" s="4" t="s">
        <v>9</v>
      </c>
      <c r="L23" s="4" t="s">
        <v>10</v>
      </c>
      <c r="M23" s="4" t="s">
        <v>11</v>
      </c>
      <c r="N23" s="4" t="s">
        <v>12</v>
      </c>
      <c r="O23" s="4" t="s">
        <v>13</v>
      </c>
      <c r="P23" s="4" t="s">
        <v>14</v>
      </c>
    </row>
    <row r="24" spans="1:16">
      <c r="A24" s="6">
        <v>45253</v>
      </c>
      <c r="B24" s="7">
        <f t="shared" si="0"/>
        <v>42</v>
      </c>
      <c r="C24" t="str">
        <f t="shared" si="2"/>
        <v>Thu</v>
      </c>
      <c r="D24">
        <f>COUNTIF(Dell_Report_CS!B:B,Summary!A24)</f>
        <v>0</v>
      </c>
      <c r="H24" s="21" t="s">
        <v>16</v>
      </c>
      <c r="I24" s="22">
        <f>AVERAGE(I8:I11)</f>
        <v>0</v>
      </c>
      <c r="J24" s="22">
        <f t="shared" ref="J24:O24" si="3">AVERAGE(J8:J11)</f>
        <v>0</v>
      </c>
      <c r="K24" s="22">
        <f t="shared" si="3"/>
        <v>0</v>
      </c>
      <c r="L24" s="22">
        <f t="shared" si="3"/>
        <v>0</v>
      </c>
      <c r="M24" s="22">
        <f t="shared" si="3"/>
        <v>0</v>
      </c>
      <c r="N24" s="22">
        <f t="shared" si="3"/>
        <v>0</v>
      </c>
      <c r="O24" s="22">
        <f t="shared" si="3"/>
        <v>0</v>
      </c>
      <c r="P24" s="22">
        <f t="shared" ref="P24" si="4">AVERAGE(P8:P19)</f>
        <v>0</v>
      </c>
    </row>
    <row r="25" spans="1:16">
      <c r="A25" s="6">
        <v>45254</v>
      </c>
      <c r="B25" s="7">
        <f t="shared" si="0"/>
        <v>42</v>
      </c>
      <c r="C25" t="str">
        <f t="shared" si="2"/>
        <v>Fri</v>
      </c>
      <c r="D25">
        <f>COUNTIF(Dell_Report_CS!B:B,Summary!A25)</f>
        <v>0</v>
      </c>
      <c r="H25" s="9" t="s">
        <v>17</v>
      </c>
      <c r="I25" s="10">
        <f>IFERROR(MIN(I8:I11),"")</f>
        <v>0</v>
      </c>
      <c r="J25" s="10">
        <f t="shared" ref="J25:O25" si="5">IFERROR(MIN(J8:J11),"")</f>
        <v>0</v>
      </c>
      <c r="K25" s="10">
        <f t="shared" si="5"/>
        <v>0</v>
      </c>
      <c r="L25" s="10">
        <f t="shared" si="5"/>
        <v>0</v>
      </c>
      <c r="M25" s="10">
        <f t="shared" si="5"/>
        <v>0</v>
      </c>
      <c r="N25" s="10">
        <f t="shared" si="5"/>
        <v>0</v>
      </c>
      <c r="O25" s="10">
        <f t="shared" si="5"/>
        <v>0</v>
      </c>
      <c r="P25" s="10">
        <f t="shared" ref="P25" si="6">IFERROR(MIN(P8:P19),"")</f>
        <v>0</v>
      </c>
    </row>
    <row r="26" spans="1:16">
      <c r="A26" s="6">
        <v>45255</v>
      </c>
      <c r="B26" s="7">
        <f t="shared" si="0"/>
        <v>43</v>
      </c>
      <c r="C26" t="str">
        <f t="shared" si="2"/>
        <v>Sat</v>
      </c>
      <c r="D26">
        <f>COUNTIF(Dell_Report_CS!B:B,Summary!A26)</f>
        <v>0</v>
      </c>
      <c r="H26" s="9" t="s">
        <v>18</v>
      </c>
      <c r="I26" s="10">
        <f>MAX(I8:I11)</f>
        <v>0</v>
      </c>
      <c r="J26" s="10">
        <f t="shared" ref="J26:O26" si="7">MAX(J8:J11)</f>
        <v>0</v>
      </c>
      <c r="K26" s="10">
        <f t="shared" si="7"/>
        <v>0</v>
      </c>
      <c r="L26" s="10">
        <f t="shared" si="7"/>
        <v>0</v>
      </c>
      <c r="M26" s="10">
        <f t="shared" si="7"/>
        <v>0</v>
      </c>
      <c r="N26" s="10">
        <f t="shared" si="7"/>
        <v>0</v>
      </c>
      <c r="O26" s="10">
        <f t="shared" si="7"/>
        <v>0</v>
      </c>
      <c r="P26" s="10">
        <f t="shared" ref="P26" si="8">MAX(P8:P19)</f>
        <v>0</v>
      </c>
    </row>
    <row r="27" spans="1:16">
      <c r="A27" s="6">
        <v>45256</v>
      </c>
      <c r="B27" s="7">
        <f t="shared" si="0"/>
        <v>43</v>
      </c>
      <c r="C27" t="str">
        <f t="shared" si="2"/>
        <v>Sun</v>
      </c>
      <c r="D27">
        <f>COUNTIF(Dell_Report_CS!B:B,Summary!A27)</f>
        <v>0</v>
      </c>
    </row>
    <row r="28" spans="1:16">
      <c r="A28" s="6">
        <v>45257</v>
      </c>
      <c r="B28" s="7">
        <f t="shared" si="0"/>
        <v>43</v>
      </c>
      <c r="C28" t="str">
        <f t="shared" si="2"/>
        <v>Mon</v>
      </c>
      <c r="D28">
        <f>COUNTIF(Dell_Report_CS!B:B,Summary!A28)</f>
        <v>2</v>
      </c>
    </row>
    <row r="29" spans="1:16">
      <c r="A29" s="6">
        <v>45258</v>
      </c>
      <c r="B29" s="7">
        <f t="shared" si="0"/>
        <v>43</v>
      </c>
      <c r="C29" t="str">
        <f t="shared" si="2"/>
        <v>Tue</v>
      </c>
      <c r="D29">
        <f>COUNTIF(Dell_Report_CS!B:B,Summary!A29)</f>
        <v>0</v>
      </c>
    </row>
    <row r="30" spans="1:16">
      <c r="A30" s="6">
        <v>45259</v>
      </c>
      <c r="B30" s="7">
        <f t="shared" si="0"/>
        <v>43</v>
      </c>
      <c r="C30" t="str">
        <f t="shared" si="2"/>
        <v>Wed</v>
      </c>
      <c r="D30">
        <f>COUNTIF(Dell_Report_CS!B:B,Summary!A30)</f>
        <v>8</v>
      </c>
    </row>
    <row r="31" spans="1:16">
      <c r="A31" s="6">
        <v>45260</v>
      </c>
      <c r="B31" s="7">
        <f t="shared" si="0"/>
        <v>43</v>
      </c>
      <c r="C31" t="str">
        <f t="shared" si="2"/>
        <v>Thu</v>
      </c>
      <c r="D31">
        <f>COUNTIF(Dell_Report_CS!B:B,Summary!A31)</f>
        <v>14</v>
      </c>
    </row>
    <row r="32" spans="1:16">
      <c r="A32" s="6">
        <v>45261</v>
      </c>
      <c r="B32" s="7">
        <f t="shared" si="0"/>
        <v>43</v>
      </c>
      <c r="C32" t="str">
        <f t="shared" ref="C32:C59" si="9">IF(WEEKDAY(A32)=1,"Sun",IF(WEEKDAY(A32)=2,"Mon",IF(WEEKDAY(A32)=3,"Tue",IF(WEEKDAY(A32)=4,"Wed",IF(WEEKDAY(A32)=5,"Thu",IF(WEEKDAY(A32)=6,"Fri","Sat"))))))</f>
        <v>Fri</v>
      </c>
      <c r="D32">
        <f>COUNTIF(Dell_Report_CS!B:B,Summary!A32)</f>
        <v>20</v>
      </c>
    </row>
    <row r="33" spans="1:4">
      <c r="A33" s="6">
        <v>45262</v>
      </c>
      <c r="B33" s="7">
        <f t="shared" si="0"/>
        <v>44</v>
      </c>
      <c r="C33" t="str">
        <f t="shared" si="9"/>
        <v>Sat</v>
      </c>
      <c r="D33">
        <f>COUNTIF(Dell_Report_CS!B:B,Summary!A33)</f>
        <v>1</v>
      </c>
    </row>
    <row r="34" spans="1:4">
      <c r="A34" s="6">
        <v>45263</v>
      </c>
      <c r="B34" s="7">
        <f t="shared" si="0"/>
        <v>44</v>
      </c>
      <c r="C34" t="str">
        <f t="shared" si="9"/>
        <v>Sun</v>
      </c>
      <c r="D34">
        <f>COUNTIF(Dell_Report_CS!B:B,Summary!A34)</f>
        <v>0</v>
      </c>
    </row>
    <row r="35" spans="1:4">
      <c r="A35" s="6">
        <v>45264</v>
      </c>
      <c r="B35" s="7">
        <f t="shared" si="0"/>
        <v>44</v>
      </c>
      <c r="C35" t="str">
        <f t="shared" si="9"/>
        <v>Mon</v>
      </c>
      <c r="D35">
        <f>COUNTIF(Dell_Report_CS!B:B,Summary!A35)</f>
        <v>43</v>
      </c>
    </row>
    <row r="36" spans="1:4">
      <c r="A36" s="6">
        <v>45265</v>
      </c>
      <c r="B36" s="7">
        <f t="shared" si="0"/>
        <v>44</v>
      </c>
      <c r="C36" t="str">
        <f t="shared" si="9"/>
        <v>Tue</v>
      </c>
      <c r="D36">
        <f>COUNTIF(Dell_Report_CS!B:B,Summary!A36)</f>
        <v>23</v>
      </c>
    </row>
    <row r="37" spans="1:4">
      <c r="A37" s="6">
        <v>45266</v>
      </c>
      <c r="B37" s="7">
        <f t="shared" si="0"/>
        <v>44</v>
      </c>
      <c r="C37" t="str">
        <f t="shared" si="9"/>
        <v>Wed</v>
      </c>
      <c r="D37">
        <f>COUNTIF(Dell_Report_CS!B:B,Summary!A37)</f>
        <v>18</v>
      </c>
    </row>
    <row r="38" spans="1:4">
      <c r="A38" s="6">
        <v>45267</v>
      </c>
      <c r="B38" s="7">
        <f t="shared" si="0"/>
        <v>44</v>
      </c>
      <c r="C38" t="str">
        <f t="shared" si="9"/>
        <v>Thu</v>
      </c>
      <c r="D38">
        <f>COUNTIF(Dell_Report_CS!B:B,Summary!A38)</f>
        <v>26</v>
      </c>
    </row>
    <row r="39" spans="1:4">
      <c r="A39" s="6">
        <v>45268</v>
      </c>
      <c r="B39" s="7">
        <f t="shared" si="0"/>
        <v>44</v>
      </c>
      <c r="C39" t="str">
        <f t="shared" si="9"/>
        <v>Fri</v>
      </c>
      <c r="D39">
        <f>COUNTIF(Dell_Report_CS!B:B,Summary!A39)</f>
        <v>21</v>
      </c>
    </row>
    <row r="40" spans="1:4">
      <c r="A40" s="6">
        <v>45269</v>
      </c>
      <c r="B40" s="7">
        <f t="shared" si="0"/>
        <v>45</v>
      </c>
      <c r="C40" t="str">
        <f t="shared" si="9"/>
        <v>Sat</v>
      </c>
      <c r="D40">
        <f>COUNTIF(Dell_Report_CS!B:B,Summary!A40)</f>
        <v>0</v>
      </c>
    </row>
    <row r="41" spans="1:4">
      <c r="A41" s="6">
        <v>45270</v>
      </c>
      <c r="B41" s="7">
        <f t="shared" si="0"/>
        <v>45</v>
      </c>
      <c r="C41" t="str">
        <f t="shared" si="9"/>
        <v>Sun</v>
      </c>
      <c r="D41">
        <f>COUNTIF(Dell_Report_CS!B:B,Summary!A41)</f>
        <v>0</v>
      </c>
    </row>
    <row r="42" spans="1:4">
      <c r="A42" s="6">
        <v>45271</v>
      </c>
      <c r="B42" s="7">
        <f t="shared" si="0"/>
        <v>45</v>
      </c>
      <c r="C42" t="str">
        <f t="shared" si="9"/>
        <v>Mon</v>
      </c>
      <c r="D42">
        <f>COUNTIF(Dell_Report_CS!B:B,Summary!A42)</f>
        <v>31</v>
      </c>
    </row>
    <row r="43" spans="1:4">
      <c r="A43" s="6">
        <v>45272</v>
      </c>
      <c r="B43" s="7">
        <f t="shared" si="0"/>
        <v>45</v>
      </c>
      <c r="C43" t="str">
        <f t="shared" si="9"/>
        <v>Tue</v>
      </c>
      <c r="D43">
        <f>COUNTIF(Dell_Report_CS!B:B,Summary!A43)</f>
        <v>42</v>
      </c>
    </row>
    <row r="44" spans="1:4">
      <c r="A44" s="6">
        <v>45273</v>
      </c>
      <c r="B44" s="7">
        <f t="shared" si="0"/>
        <v>45</v>
      </c>
      <c r="C44" t="str">
        <f t="shared" si="9"/>
        <v>Wed</v>
      </c>
      <c r="D44">
        <f>COUNTIF(Dell_Report_CS!B:B,Summary!A44)</f>
        <v>30</v>
      </c>
    </row>
    <row r="45" spans="1:4">
      <c r="A45" s="6">
        <v>45274</v>
      </c>
      <c r="B45" s="7">
        <f t="shared" si="0"/>
        <v>45</v>
      </c>
      <c r="C45" t="str">
        <f t="shared" si="9"/>
        <v>Thu</v>
      </c>
      <c r="D45">
        <f>COUNTIF(Dell_Report_CS!B:B,Summary!A45)</f>
        <v>27</v>
      </c>
    </row>
    <row r="46" spans="1:4">
      <c r="A46" s="6">
        <v>45275</v>
      </c>
      <c r="B46" s="7">
        <f t="shared" si="0"/>
        <v>45</v>
      </c>
      <c r="C46" t="str">
        <f t="shared" si="9"/>
        <v>Fri</v>
      </c>
      <c r="D46">
        <f>COUNTIF(Dell_Report_CS!B:B,Summary!A46)</f>
        <v>24</v>
      </c>
    </row>
    <row r="47" spans="1:4">
      <c r="A47" s="6">
        <v>45276</v>
      </c>
      <c r="B47" s="7">
        <f t="shared" si="0"/>
        <v>46</v>
      </c>
      <c r="C47" t="str">
        <f t="shared" si="9"/>
        <v>Sat</v>
      </c>
      <c r="D47">
        <f>COUNTIF(Dell_Report_CS!B:B,Summary!A47)</f>
        <v>0</v>
      </c>
    </row>
    <row r="48" spans="1:4">
      <c r="A48" s="6">
        <v>45277</v>
      </c>
      <c r="B48" s="7">
        <f t="shared" si="0"/>
        <v>46</v>
      </c>
      <c r="C48" t="str">
        <f t="shared" si="9"/>
        <v>Sun</v>
      </c>
      <c r="D48">
        <f>COUNTIF(Dell_Report_CS!B:B,Summary!A48)</f>
        <v>1</v>
      </c>
    </row>
    <row r="49" spans="1:4">
      <c r="A49" s="6">
        <v>45278</v>
      </c>
      <c r="B49" s="7">
        <f t="shared" si="0"/>
        <v>46</v>
      </c>
      <c r="C49" t="str">
        <f t="shared" si="9"/>
        <v>Mon</v>
      </c>
      <c r="D49">
        <f>COUNTIF(Dell_Report_CS!B:B,Summary!A49)</f>
        <v>40</v>
      </c>
    </row>
    <row r="50" spans="1:4">
      <c r="A50" s="6">
        <v>45279</v>
      </c>
      <c r="B50" s="7">
        <f t="shared" si="0"/>
        <v>46</v>
      </c>
      <c r="C50" t="str">
        <f t="shared" si="9"/>
        <v>Tue</v>
      </c>
      <c r="D50">
        <f>COUNTIF(Dell_Report_CS!B:B,Summary!A50)</f>
        <v>24</v>
      </c>
    </row>
    <row r="51" spans="1:4">
      <c r="A51" s="6">
        <v>45280</v>
      </c>
      <c r="B51" s="7">
        <f t="shared" si="0"/>
        <v>46</v>
      </c>
      <c r="C51" t="str">
        <f t="shared" si="9"/>
        <v>Wed</v>
      </c>
      <c r="D51">
        <f>COUNTIF(Dell_Report_CS!B:B,Summary!A51)</f>
        <v>34</v>
      </c>
    </row>
    <row r="52" spans="1:4">
      <c r="A52" s="6">
        <v>45281</v>
      </c>
      <c r="B52" s="7">
        <f t="shared" si="0"/>
        <v>46</v>
      </c>
      <c r="C52" t="str">
        <f t="shared" si="9"/>
        <v>Thu</v>
      </c>
      <c r="D52">
        <f>COUNTIF(Dell_Report_CS!B:B,Summary!A52)</f>
        <v>28</v>
      </c>
    </row>
    <row r="53" spans="1:4">
      <c r="A53" s="6">
        <v>45282</v>
      </c>
      <c r="B53" s="7">
        <f t="shared" si="0"/>
        <v>46</v>
      </c>
      <c r="C53" t="str">
        <f t="shared" si="9"/>
        <v>Fri</v>
      </c>
      <c r="D53">
        <f>COUNTIF(Dell_Report_CS!B:B,Summary!A53)</f>
        <v>15</v>
      </c>
    </row>
    <row r="54" spans="1:4">
      <c r="A54" s="6">
        <v>45283</v>
      </c>
      <c r="B54" s="7">
        <f t="shared" si="0"/>
        <v>47</v>
      </c>
      <c r="C54" t="str">
        <f t="shared" si="9"/>
        <v>Sat</v>
      </c>
      <c r="D54">
        <f>COUNTIF(Dell_Report_CS!B:B,Summary!A54)</f>
        <v>3</v>
      </c>
    </row>
    <row r="55" spans="1:4">
      <c r="A55" s="6">
        <v>45284</v>
      </c>
      <c r="B55" s="7">
        <f t="shared" si="0"/>
        <v>47</v>
      </c>
      <c r="C55" t="str">
        <f t="shared" si="9"/>
        <v>Sun</v>
      </c>
      <c r="D55">
        <f>COUNTIF(Dell_Report_CS!B:B,Summary!A55)</f>
        <v>5</v>
      </c>
    </row>
    <row r="56" spans="1:4">
      <c r="A56" s="6">
        <v>45285</v>
      </c>
      <c r="B56" s="7">
        <f t="shared" si="0"/>
        <v>47</v>
      </c>
      <c r="C56" t="str">
        <f t="shared" si="9"/>
        <v>Mon</v>
      </c>
      <c r="D56">
        <f>COUNTIF(Dell_Report_CS!B:B,Summary!A56)</f>
        <v>4</v>
      </c>
    </row>
    <row r="57" spans="1:4">
      <c r="A57" s="6">
        <v>45286</v>
      </c>
      <c r="B57" s="7">
        <f t="shared" si="0"/>
        <v>47</v>
      </c>
      <c r="C57" t="str">
        <f t="shared" si="9"/>
        <v>Tue</v>
      </c>
      <c r="D57">
        <f>COUNTIF(Dell_Report_CS!B:B,Summary!A57)</f>
        <v>22</v>
      </c>
    </row>
    <row r="58" spans="1:4">
      <c r="A58" s="6">
        <v>45287</v>
      </c>
      <c r="B58" s="7">
        <f t="shared" si="0"/>
        <v>47</v>
      </c>
      <c r="C58" t="str">
        <f t="shared" si="9"/>
        <v>Wed</v>
      </c>
      <c r="D58">
        <f>COUNTIF(Dell_Report_CS!B:B,Summary!A58)</f>
        <v>17</v>
      </c>
    </row>
    <row r="59" spans="1:4">
      <c r="A59" s="6">
        <v>45288</v>
      </c>
      <c r="B59" s="7">
        <f t="shared" si="0"/>
        <v>47</v>
      </c>
      <c r="C59" t="str">
        <f t="shared" si="9"/>
        <v>Thu</v>
      </c>
      <c r="D59">
        <f>COUNTIF(Dell_Report_CS!B:B,Summary!A59)</f>
        <v>20</v>
      </c>
    </row>
    <row r="60" spans="1:4">
      <c r="A60" s="6">
        <v>45289</v>
      </c>
      <c r="B60" s="7">
        <f t="shared" ref="B60:B62" si="10">WEEKNUM(A60,16)-5</f>
        <v>47</v>
      </c>
      <c r="C60" t="str">
        <f t="shared" ref="C60:C62" si="11">IF(WEEKDAY(A60)=1,"Sun",IF(WEEKDAY(A60)=2,"Mon",IF(WEEKDAY(A60)=3,"Tue",IF(WEEKDAY(A60)=4,"Wed",IF(WEEKDAY(A60)=5,"Thu",IF(WEEKDAY(A60)=6,"Fri","Sat"))))))</f>
        <v>Fri</v>
      </c>
      <c r="D60">
        <f>COUNTIF(Dell_Report_CS!B:B,Summary!A60)</f>
        <v>17</v>
      </c>
    </row>
    <row r="61" spans="1:4">
      <c r="A61" s="6">
        <v>45290</v>
      </c>
      <c r="B61" s="7">
        <f t="shared" si="10"/>
        <v>48</v>
      </c>
      <c r="C61" t="str">
        <f t="shared" si="11"/>
        <v>Sat</v>
      </c>
      <c r="D61">
        <f>COUNTIF(Dell_Report_CS!B:B,Summary!A61)</f>
        <v>0</v>
      </c>
    </row>
    <row r="62" spans="1:4">
      <c r="A62" s="6">
        <v>45291</v>
      </c>
      <c r="B62" s="7">
        <f t="shared" si="10"/>
        <v>48</v>
      </c>
      <c r="C62" t="str">
        <f t="shared" si="11"/>
        <v>Sun</v>
      </c>
      <c r="D62">
        <f>COUNTIF(Dell_Report_CS!B:B,Summary!A62)</f>
        <v>0</v>
      </c>
    </row>
    <row r="63" spans="1:4">
      <c r="A63" s="6">
        <v>45292</v>
      </c>
      <c r="B63" s="7">
        <f t="shared" ref="B63:B111" si="12">WEEKNUM(A63,16)-5</f>
        <v>-4</v>
      </c>
      <c r="C63" t="str">
        <f t="shared" ref="C63:C111" si="13">IF(WEEKDAY(A63)=1,"Sun",IF(WEEKDAY(A63)=2,"Mon",IF(WEEKDAY(A63)=3,"Tue",IF(WEEKDAY(A63)=4,"Wed",IF(WEEKDAY(A63)=5,"Thu",IF(WEEKDAY(A63)=6,"Fri","Sat"))))))</f>
        <v>Mon</v>
      </c>
      <c r="D63">
        <f>COUNTIF(Dell_Report_CS!B:B,Summary!A63)</f>
        <v>0</v>
      </c>
    </row>
    <row r="64" spans="1:4">
      <c r="A64" s="6">
        <v>45293</v>
      </c>
      <c r="B64" s="7">
        <f t="shared" si="12"/>
        <v>-4</v>
      </c>
      <c r="C64" t="str">
        <f t="shared" si="13"/>
        <v>Tue</v>
      </c>
      <c r="D64">
        <f>COUNTIF(Dell_Report_CS!B:B,Summary!A64)</f>
        <v>28</v>
      </c>
    </row>
    <row r="65" spans="1:16">
      <c r="A65" s="6">
        <v>45294</v>
      </c>
      <c r="B65" s="7">
        <f t="shared" si="12"/>
        <v>-4</v>
      </c>
      <c r="C65" t="str">
        <f t="shared" si="13"/>
        <v>Wed</v>
      </c>
      <c r="D65">
        <f>COUNTIF(Dell_Report_CS!B:B,Summary!A65)</f>
        <v>1</v>
      </c>
    </row>
    <row r="66" spans="1:16">
      <c r="A66" s="6">
        <v>45295</v>
      </c>
      <c r="B66" s="7">
        <f t="shared" si="12"/>
        <v>-4</v>
      </c>
      <c r="C66" t="str">
        <f t="shared" si="13"/>
        <v>Thu</v>
      </c>
      <c r="D66">
        <f>COUNTIF(Dell_Report_CS!B:B,Summary!A66)</f>
        <v>0</v>
      </c>
    </row>
    <row r="67" spans="1:16">
      <c r="A67" s="6">
        <v>45296</v>
      </c>
      <c r="B67" s="7">
        <f t="shared" si="12"/>
        <v>-4</v>
      </c>
      <c r="C67" t="str">
        <f t="shared" si="13"/>
        <v>Fri</v>
      </c>
      <c r="D67">
        <f>COUNTIF(Dell_Report_CS!B:B,Summary!A67)</f>
        <v>0</v>
      </c>
    </row>
    <row r="68" spans="1:16">
      <c r="A68" s="6">
        <v>45297</v>
      </c>
      <c r="B68" s="7">
        <f t="shared" si="12"/>
        <v>-3</v>
      </c>
      <c r="C68" t="str">
        <f t="shared" si="13"/>
        <v>Sat</v>
      </c>
      <c r="D68">
        <f>COUNTIF(Dell_Report_CS!B:B,Summary!A68)</f>
        <v>0</v>
      </c>
    </row>
    <row r="69" spans="1:16">
      <c r="A69" s="6">
        <v>45298</v>
      </c>
      <c r="B69" s="7">
        <f t="shared" si="12"/>
        <v>-3</v>
      </c>
      <c r="C69" t="str">
        <f t="shared" si="13"/>
        <v>Sun</v>
      </c>
      <c r="D69">
        <f>COUNTIF(Dell_Report_CS!B:B,Summary!A69)</f>
        <v>0</v>
      </c>
    </row>
    <row r="70" spans="1:16">
      <c r="A70" s="6">
        <v>45299</v>
      </c>
      <c r="B70" s="7">
        <f t="shared" si="12"/>
        <v>-3</v>
      </c>
      <c r="C70" t="str">
        <f t="shared" si="13"/>
        <v>Mon</v>
      </c>
      <c r="D70">
        <f>COUNTIF(Dell_Report_CS!B:B,Summary!A70)</f>
        <v>0</v>
      </c>
    </row>
    <row r="71" spans="1:16">
      <c r="A71" s="6">
        <v>45300</v>
      </c>
      <c r="B71" s="7">
        <f t="shared" si="12"/>
        <v>-3</v>
      </c>
      <c r="C71" t="str">
        <f t="shared" si="13"/>
        <v>Tue</v>
      </c>
      <c r="D71">
        <f>COUNTIF(Dell_Report_CS!B:B,Summary!A71)</f>
        <v>0</v>
      </c>
    </row>
    <row r="72" spans="1:16">
      <c r="A72" s="6">
        <v>45301</v>
      </c>
      <c r="B72" s="7">
        <f t="shared" si="12"/>
        <v>-3</v>
      </c>
      <c r="C72" t="str">
        <f t="shared" si="13"/>
        <v>Wed</v>
      </c>
      <c r="D72">
        <f>COUNTIF(Dell_Report_CS!B:B,Summary!A72)</f>
        <v>0</v>
      </c>
    </row>
    <row r="73" spans="1:16">
      <c r="A73" s="6">
        <v>45302</v>
      </c>
      <c r="B73" s="7">
        <f t="shared" si="12"/>
        <v>-3</v>
      </c>
      <c r="C73" t="str">
        <f t="shared" si="13"/>
        <v>Thu</v>
      </c>
      <c r="D73">
        <f>COUNTIF(Dell_Report_CS!B:B,Summary!A73)</f>
        <v>0</v>
      </c>
    </row>
    <row r="74" spans="1:16">
      <c r="A74" s="6">
        <v>45303</v>
      </c>
      <c r="B74" s="7">
        <f t="shared" si="12"/>
        <v>-3</v>
      </c>
      <c r="C74" t="str">
        <f t="shared" si="13"/>
        <v>Fri</v>
      </c>
      <c r="D74">
        <f>COUNTIF(Dell_Report_CS!B:B,Summary!A74)</f>
        <v>0</v>
      </c>
    </row>
    <row r="75" spans="1:16">
      <c r="A75" s="6">
        <v>45304</v>
      </c>
      <c r="B75" s="7">
        <f t="shared" si="12"/>
        <v>-2</v>
      </c>
      <c r="C75" t="str">
        <f t="shared" si="13"/>
        <v>Sat</v>
      </c>
      <c r="D75">
        <f>COUNTIF(Dell_Report_CS!B:B,Summary!A75)</f>
        <v>0</v>
      </c>
    </row>
    <row r="76" spans="1:16">
      <c r="A76" s="6">
        <v>45305</v>
      </c>
      <c r="B76" s="7">
        <f t="shared" si="12"/>
        <v>-2</v>
      </c>
      <c r="C76" t="str">
        <f t="shared" si="13"/>
        <v>Sun</v>
      </c>
      <c r="D76">
        <f>COUNTIF(Dell_Report_CS!B:B,Summary!A76)</f>
        <v>0</v>
      </c>
    </row>
    <row r="77" spans="1:16">
      <c r="A77" s="6">
        <v>45306</v>
      </c>
      <c r="B77" s="7">
        <f t="shared" si="12"/>
        <v>-2</v>
      </c>
      <c r="C77" t="str">
        <f t="shared" si="13"/>
        <v>Mon</v>
      </c>
      <c r="D77">
        <f>COUNTIF(Dell_Report_CS!B:B,Summary!A77)</f>
        <v>0</v>
      </c>
    </row>
    <row r="78" spans="1:16">
      <c r="A78" s="6">
        <v>45307</v>
      </c>
      <c r="B78" s="7">
        <f t="shared" si="12"/>
        <v>-2</v>
      </c>
      <c r="C78" t="str">
        <f t="shared" si="13"/>
        <v>Tue</v>
      </c>
      <c r="D78">
        <f>COUNTIF(Dell_Report_CS!B:B,Summary!A78)</f>
        <v>0</v>
      </c>
    </row>
    <row r="79" spans="1:16">
      <c r="A79" s="6">
        <v>45308</v>
      </c>
      <c r="B79" s="7">
        <f t="shared" si="12"/>
        <v>-2</v>
      </c>
      <c r="C79" t="str">
        <f t="shared" si="13"/>
        <v>Wed</v>
      </c>
      <c r="D79">
        <f>COUNTIF(Dell_Report_CS!B:B,Summary!A79)</f>
        <v>0</v>
      </c>
    </row>
    <row r="80" spans="1:16">
      <c r="A80" s="6">
        <v>45309</v>
      </c>
      <c r="B80" s="7">
        <f t="shared" si="12"/>
        <v>-2</v>
      </c>
      <c r="C80" t="str">
        <f t="shared" si="13"/>
        <v>Thu</v>
      </c>
      <c r="D80">
        <f>COUNTIF(Dell_Report_CS!B:B,Summary!A80)</f>
        <v>0</v>
      </c>
      <c r="I80" s="3"/>
      <c r="J80" s="3"/>
      <c r="K80" s="3"/>
      <c r="L80" s="3"/>
      <c r="M80" s="3"/>
      <c r="N80" s="3"/>
      <c r="O80" s="3"/>
      <c r="P80" s="3"/>
    </row>
    <row r="81" spans="1:16">
      <c r="A81" s="6">
        <v>45310</v>
      </c>
      <c r="B81" s="7">
        <f t="shared" si="12"/>
        <v>-2</v>
      </c>
      <c r="C81" t="str">
        <f t="shared" si="13"/>
        <v>Fri</v>
      </c>
      <c r="D81">
        <f>COUNTIF(Dell_Report_CS!B:B,Summary!A81)</f>
        <v>0</v>
      </c>
      <c r="I81" s="11"/>
      <c r="J81" s="11"/>
      <c r="K81" s="11"/>
      <c r="L81" s="11"/>
      <c r="M81" s="11"/>
      <c r="N81" s="11"/>
      <c r="O81" s="11"/>
      <c r="P81" s="11"/>
    </row>
    <row r="82" spans="1:16">
      <c r="A82" s="6">
        <v>45311</v>
      </c>
      <c r="B82" s="7">
        <f t="shared" si="12"/>
        <v>-1</v>
      </c>
      <c r="C82" t="str">
        <f t="shared" si="13"/>
        <v>Sat</v>
      </c>
      <c r="D82">
        <f>COUNTIF(Dell_Report_CS!B:B,Summary!A82)</f>
        <v>0</v>
      </c>
      <c r="I82" s="11"/>
      <c r="J82" s="11"/>
      <c r="K82" s="11"/>
      <c r="L82" s="11"/>
      <c r="M82" s="11"/>
      <c r="N82" s="11"/>
      <c r="O82" s="11"/>
      <c r="P82" s="11"/>
    </row>
    <row r="83" spans="1:16">
      <c r="A83" s="6">
        <v>45312</v>
      </c>
      <c r="B83" s="7">
        <f t="shared" si="12"/>
        <v>-1</v>
      </c>
      <c r="C83" t="str">
        <f t="shared" si="13"/>
        <v>Sun</v>
      </c>
      <c r="D83">
        <f>COUNTIF(Dell_Report_CS!B:B,Summary!A83)</f>
        <v>0</v>
      </c>
      <c r="I83" s="11"/>
      <c r="J83" s="11"/>
      <c r="K83" s="11"/>
      <c r="L83" s="11"/>
      <c r="M83" s="11"/>
      <c r="N83" s="11"/>
      <c r="O83" s="11"/>
      <c r="P83" s="11"/>
    </row>
    <row r="84" spans="1:16">
      <c r="A84" s="6">
        <v>45313</v>
      </c>
      <c r="B84" s="7">
        <f t="shared" si="12"/>
        <v>-1</v>
      </c>
      <c r="C84" t="str">
        <f t="shared" si="13"/>
        <v>Mon</v>
      </c>
      <c r="D84">
        <f>COUNTIF(Dell_Report_CS!B:B,Summary!A84)</f>
        <v>0</v>
      </c>
    </row>
    <row r="85" spans="1:16">
      <c r="A85" s="6">
        <v>45314</v>
      </c>
      <c r="B85" s="7">
        <f t="shared" si="12"/>
        <v>-1</v>
      </c>
      <c r="C85" t="str">
        <f t="shared" si="13"/>
        <v>Tue</v>
      </c>
      <c r="D85">
        <f>COUNTIF(Dell_Report_CS!B:B,Summary!A85)</f>
        <v>0</v>
      </c>
    </row>
    <row r="86" spans="1:16">
      <c r="A86" s="6">
        <v>45315</v>
      </c>
      <c r="B86" s="7">
        <f t="shared" si="12"/>
        <v>-1</v>
      </c>
      <c r="C86" t="str">
        <f t="shared" si="13"/>
        <v>Wed</v>
      </c>
      <c r="D86">
        <f>COUNTIF(Dell_Report_CS!B:B,Summary!A86)</f>
        <v>0</v>
      </c>
    </row>
    <row r="87" spans="1:16">
      <c r="A87" s="6">
        <v>45316</v>
      </c>
      <c r="B87" s="7">
        <f t="shared" si="12"/>
        <v>-1</v>
      </c>
      <c r="C87" t="str">
        <f t="shared" si="13"/>
        <v>Thu</v>
      </c>
      <c r="D87">
        <f>COUNTIF(Dell_Report_CS!B:B,Summary!A87)</f>
        <v>0</v>
      </c>
    </row>
    <row r="88" spans="1:16">
      <c r="A88" s="6">
        <v>45317</v>
      </c>
      <c r="B88" s="7">
        <f t="shared" si="12"/>
        <v>-1</v>
      </c>
      <c r="C88" t="str">
        <f t="shared" si="13"/>
        <v>Fri</v>
      </c>
      <c r="D88">
        <f>COUNTIF(Dell_Report_CS!B:B,Summary!A88)</f>
        <v>0</v>
      </c>
    </row>
    <row r="89" spans="1:16">
      <c r="A89" s="6">
        <v>45318</v>
      </c>
      <c r="B89" s="7">
        <f t="shared" si="12"/>
        <v>0</v>
      </c>
      <c r="C89" t="str">
        <f t="shared" si="13"/>
        <v>Sat</v>
      </c>
      <c r="D89">
        <f>COUNTIF(Dell_Report_CS!B:B,Summary!A89)</f>
        <v>0</v>
      </c>
    </row>
    <row r="90" spans="1:16">
      <c r="A90" s="6">
        <v>45319</v>
      </c>
      <c r="B90" s="7">
        <f t="shared" si="12"/>
        <v>0</v>
      </c>
      <c r="C90" t="str">
        <f t="shared" si="13"/>
        <v>Sun</v>
      </c>
      <c r="D90">
        <f>COUNTIF(Dell_Report_CS!B:B,Summary!A90)</f>
        <v>0</v>
      </c>
    </row>
    <row r="91" spans="1:16">
      <c r="A91" s="6">
        <v>45320</v>
      </c>
      <c r="B91" s="7">
        <f t="shared" si="12"/>
        <v>0</v>
      </c>
      <c r="C91" t="str">
        <f t="shared" si="13"/>
        <v>Mon</v>
      </c>
      <c r="D91">
        <f>COUNTIF(Dell_Report_CS!B:B,Summary!A91)</f>
        <v>0</v>
      </c>
    </row>
    <row r="92" spans="1:16">
      <c r="A92" s="6">
        <v>45321</v>
      </c>
      <c r="B92" s="7">
        <f t="shared" si="12"/>
        <v>0</v>
      </c>
      <c r="C92" t="str">
        <f t="shared" si="13"/>
        <v>Tue</v>
      </c>
      <c r="D92">
        <f>COUNTIF(Dell_Report_CS!B:B,Summary!A92)</f>
        <v>0</v>
      </c>
    </row>
    <row r="93" spans="1:16">
      <c r="A93" s="6">
        <v>45322</v>
      </c>
      <c r="B93" s="7">
        <f t="shared" si="12"/>
        <v>0</v>
      </c>
      <c r="C93" t="str">
        <f t="shared" si="13"/>
        <v>Wed</v>
      </c>
      <c r="D93">
        <f>COUNTIF(Dell_Report_CS!B:B,Summary!A93)</f>
        <v>0</v>
      </c>
    </row>
    <row r="94" spans="1:16">
      <c r="A94" s="6">
        <v>45323</v>
      </c>
      <c r="B94" s="7">
        <f t="shared" si="12"/>
        <v>0</v>
      </c>
      <c r="C94" t="str">
        <f t="shared" si="13"/>
        <v>Thu</v>
      </c>
      <c r="D94">
        <f>COUNTIF(Dell_Report_CS!B:B,Summary!A94)</f>
        <v>0</v>
      </c>
    </row>
    <row r="95" spans="1:16">
      <c r="A95" s="6">
        <v>45324</v>
      </c>
      <c r="B95" s="7">
        <f t="shared" si="12"/>
        <v>0</v>
      </c>
      <c r="C95" t="str">
        <f t="shared" si="13"/>
        <v>Fri</v>
      </c>
      <c r="D95">
        <f>COUNTIF(Dell_Report_CS!B:B,Summary!A95)</f>
        <v>0</v>
      </c>
    </row>
    <row r="96" spans="1:16">
      <c r="A96" s="6">
        <v>45325</v>
      </c>
      <c r="B96" s="7">
        <f t="shared" si="12"/>
        <v>1</v>
      </c>
      <c r="C96" t="str">
        <f t="shared" si="13"/>
        <v>Sat</v>
      </c>
      <c r="D96">
        <f>COUNTIF(Dell_Report_CS!B:B,Summary!A96)</f>
        <v>0</v>
      </c>
    </row>
    <row r="97" spans="1:4">
      <c r="A97" s="6">
        <v>45326</v>
      </c>
      <c r="B97" s="7">
        <f t="shared" si="12"/>
        <v>1</v>
      </c>
      <c r="C97" t="str">
        <f t="shared" si="13"/>
        <v>Sun</v>
      </c>
      <c r="D97">
        <f>COUNTIF(Dell_Report_CS!B:B,Summary!A97)</f>
        <v>0</v>
      </c>
    </row>
    <row r="98" spans="1:4">
      <c r="A98" s="6">
        <v>45327</v>
      </c>
      <c r="B98" s="7">
        <f t="shared" si="12"/>
        <v>1</v>
      </c>
      <c r="C98" t="str">
        <f t="shared" si="13"/>
        <v>Mon</v>
      </c>
      <c r="D98">
        <f>COUNTIF(Dell_Report_CS!B:B,Summary!A98)</f>
        <v>0</v>
      </c>
    </row>
    <row r="99" spans="1:4">
      <c r="A99" s="6">
        <v>45328</v>
      </c>
      <c r="B99" s="7">
        <f t="shared" si="12"/>
        <v>1</v>
      </c>
      <c r="C99" t="str">
        <f t="shared" si="13"/>
        <v>Tue</v>
      </c>
      <c r="D99">
        <f>COUNTIF(Dell_Report_CS!B:B,Summary!A99)</f>
        <v>0</v>
      </c>
    </row>
    <row r="100" spans="1:4">
      <c r="A100" s="6">
        <v>45329</v>
      </c>
      <c r="B100" s="7">
        <f t="shared" si="12"/>
        <v>1</v>
      </c>
      <c r="C100" t="str">
        <f t="shared" si="13"/>
        <v>Wed</v>
      </c>
      <c r="D100">
        <f>COUNTIF(Dell_Report_CS!B:B,Summary!A100)</f>
        <v>0</v>
      </c>
    </row>
    <row r="101" spans="1:4">
      <c r="A101" s="6">
        <v>45330</v>
      </c>
      <c r="B101" s="7">
        <f t="shared" si="12"/>
        <v>1</v>
      </c>
      <c r="C101" t="str">
        <f t="shared" si="13"/>
        <v>Thu</v>
      </c>
      <c r="D101">
        <f>COUNTIF(Dell_Report_CS!B:B,Summary!A101)</f>
        <v>0</v>
      </c>
    </row>
    <row r="102" spans="1:4">
      <c r="A102" s="6">
        <v>45331</v>
      </c>
      <c r="B102" s="7">
        <f t="shared" si="12"/>
        <v>1</v>
      </c>
      <c r="C102" t="str">
        <f t="shared" si="13"/>
        <v>Fri</v>
      </c>
      <c r="D102">
        <f>COUNTIF(Dell_Report_CS!B:B,Summary!A102)</f>
        <v>0</v>
      </c>
    </row>
    <row r="103" spans="1:4">
      <c r="A103" s="6">
        <v>45332</v>
      </c>
      <c r="B103" s="7">
        <f t="shared" si="12"/>
        <v>2</v>
      </c>
      <c r="C103" t="str">
        <f t="shared" si="13"/>
        <v>Sat</v>
      </c>
      <c r="D103">
        <f>COUNTIF(Dell_Report_CS!B:B,Summary!A103)</f>
        <v>0</v>
      </c>
    </row>
    <row r="104" spans="1:4">
      <c r="A104" s="6">
        <v>45333</v>
      </c>
      <c r="B104" s="7">
        <f t="shared" si="12"/>
        <v>2</v>
      </c>
      <c r="C104" t="str">
        <f t="shared" si="13"/>
        <v>Sun</v>
      </c>
      <c r="D104">
        <f>COUNTIF(Dell_Report_CS!B:B,Summary!A104)</f>
        <v>0</v>
      </c>
    </row>
    <row r="105" spans="1:4">
      <c r="A105" s="6">
        <v>45334</v>
      </c>
      <c r="B105" s="7">
        <f t="shared" si="12"/>
        <v>2</v>
      </c>
      <c r="C105" t="str">
        <f t="shared" si="13"/>
        <v>Mon</v>
      </c>
      <c r="D105">
        <f>COUNTIF(Dell_Report_CS!B:B,Summary!A105)</f>
        <v>0</v>
      </c>
    </row>
    <row r="106" spans="1:4">
      <c r="A106" s="6">
        <v>45335</v>
      </c>
      <c r="B106" s="7">
        <f t="shared" si="12"/>
        <v>2</v>
      </c>
      <c r="C106" t="str">
        <f t="shared" si="13"/>
        <v>Tue</v>
      </c>
      <c r="D106">
        <f>COUNTIF(Dell_Report_CS!B:B,Summary!A106)</f>
        <v>0</v>
      </c>
    </row>
    <row r="107" spans="1:4">
      <c r="A107" s="6">
        <v>45336</v>
      </c>
      <c r="B107" s="7">
        <f t="shared" si="12"/>
        <v>2</v>
      </c>
      <c r="C107" t="str">
        <f t="shared" si="13"/>
        <v>Wed</v>
      </c>
      <c r="D107">
        <f>COUNTIF(Dell_Report_CS!B:B,Summary!A107)</f>
        <v>0</v>
      </c>
    </row>
    <row r="108" spans="1:4">
      <c r="A108" s="6">
        <v>45337</v>
      </c>
      <c r="B108" s="7">
        <f t="shared" si="12"/>
        <v>2</v>
      </c>
      <c r="C108" t="str">
        <f t="shared" si="13"/>
        <v>Thu</v>
      </c>
      <c r="D108">
        <f>COUNTIF(Dell_Report_CS!B:B,Summary!A108)</f>
        <v>0</v>
      </c>
    </row>
    <row r="109" spans="1:4">
      <c r="A109" s="6">
        <v>45338</v>
      </c>
      <c r="B109" s="7">
        <f t="shared" si="12"/>
        <v>2</v>
      </c>
      <c r="C109" t="str">
        <f t="shared" si="13"/>
        <v>Fri</v>
      </c>
      <c r="D109">
        <f>COUNTIF(Dell_Report_CS!B:B,Summary!A109)</f>
        <v>0</v>
      </c>
    </row>
    <row r="110" spans="1:4">
      <c r="A110" s="6">
        <v>45339</v>
      </c>
      <c r="B110" s="7">
        <f t="shared" si="12"/>
        <v>3</v>
      </c>
      <c r="C110" t="str">
        <f t="shared" si="13"/>
        <v>Sat</v>
      </c>
      <c r="D110">
        <f>COUNTIF(Dell_Report_CS!B:B,Summary!A110)</f>
        <v>0</v>
      </c>
    </row>
    <row r="111" spans="1:4">
      <c r="A111" s="6">
        <v>45340</v>
      </c>
      <c r="B111" s="7">
        <f t="shared" si="12"/>
        <v>3</v>
      </c>
      <c r="C111" t="str">
        <f t="shared" si="13"/>
        <v>Sun</v>
      </c>
      <c r="D111">
        <f>COUNTIF(Dell_Report_CS!B:B,Summary!A111)</f>
        <v>0</v>
      </c>
    </row>
    <row r="112" spans="1:4">
      <c r="A112" s="6"/>
      <c r="B112" s="7"/>
    </row>
    <row r="113" spans="1:2">
      <c r="A113" s="6"/>
      <c r="B113" s="7"/>
    </row>
    <row r="114" spans="1:2">
      <c r="A114" s="6"/>
      <c r="B114" s="7"/>
    </row>
    <row r="115" spans="1:2">
      <c r="A115" s="6"/>
      <c r="B115" s="7"/>
    </row>
    <row r="116" spans="1:2">
      <c r="A116" s="6"/>
      <c r="B116" s="7"/>
    </row>
    <row r="117" spans="1:2">
      <c r="A117" s="6"/>
      <c r="B117" s="7"/>
    </row>
    <row r="118" spans="1:2">
      <c r="A118" s="6"/>
      <c r="B118" s="7"/>
    </row>
    <row r="119" spans="1:2">
      <c r="A119" s="6"/>
      <c r="B119" s="7"/>
    </row>
    <row r="120" spans="1:2">
      <c r="A120" s="6"/>
      <c r="B120" s="7"/>
    </row>
    <row r="121" spans="1:2">
      <c r="A121" s="6"/>
      <c r="B121" s="7"/>
    </row>
    <row r="122" spans="1:2">
      <c r="A122" s="6"/>
      <c r="B122" s="7"/>
    </row>
    <row r="123" spans="1:2">
      <c r="A123" s="6"/>
      <c r="B123" s="7"/>
    </row>
    <row r="124" spans="1:2">
      <c r="A124" s="6"/>
      <c r="B124" s="7"/>
    </row>
    <row r="125" spans="1:2">
      <c r="A125" s="6"/>
      <c r="B125" s="7"/>
    </row>
    <row r="126" spans="1:2">
      <c r="A126" s="6"/>
      <c r="B126" s="7"/>
    </row>
    <row r="158" spans="1:2">
      <c r="A158" s="6"/>
      <c r="B158" s="7"/>
    </row>
    <row r="159" spans="1:2">
      <c r="A159" s="6"/>
      <c r="B159" s="7"/>
    </row>
    <row r="160" spans="1:2">
      <c r="A160" s="6"/>
      <c r="B160" s="7"/>
    </row>
    <row r="161" spans="1:2">
      <c r="A161" s="6"/>
      <c r="B161" s="7"/>
    </row>
    <row r="162" spans="1:2">
      <c r="A162" s="6"/>
      <c r="B162" s="7"/>
    </row>
    <row r="163" spans="1:2">
      <c r="A163" s="6"/>
      <c r="B163" s="7"/>
    </row>
    <row r="164" spans="1:2">
      <c r="A164" s="6"/>
      <c r="B164" s="7"/>
    </row>
    <row r="165" spans="1:2">
      <c r="A165" s="6"/>
      <c r="B165" s="7"/>
    </row>
    <row r="166" spans="1:2">
      <c r="A166" s="6"/>
      <c r="B166" s="7"/>
    </row>
    <row r="167" spans="1:2">
      <c r="A167" s="6"/>
      <c r="B167" s="7"/>
    </row>
    <row r="168" spans="1:2">
      <c r="A168" s="6"/>
      <c r="B168" s="7"/>
    </row>
    <row r="169" spans="1:2">
      <c r="A169" s="6"/>
      <c r="B169" s="7"/>
    </row>
    <row r="170" spans="1:2">
      <c r="A170" s="6"/>
      <c r="B170" s="7"/>
    </row>
    <row r="171" spans="1:2">
      <c r="A171" s="6"/>
      <c r="B171" s="7"/>
    </row>
    <row r="172" spans="1:2">
      <c r="A172" s="6"/>
      <c r="B172" s="7"/>
    </row>
    <row r="173" spans="1:2">
      <c r="A173" s="6"/>
      <c r="B173" s="7"/>
    </row>
    <row r="174" spans="1:2">
      <c r="A174" s="6"/>
      <c r="B174" s="7"/>
    </row>
    <row r="175" spans="1:2">
      <c r="A175" s="6"/>
      <c r="B175" s="7"/>
    </row>
    <row r="176" spans="1:2">
      <c r="A176" s="6"/>
      <c r="B176" s="7"/>
    </row>
    <row r="177" spans="1:2">
      <c r="A177" s="6"/>
      <c r="B177" s="7"/>
    </row>
    <row r="178" spans="1:2">
      <c r="A178" s="6"/>
      <c r="B178" s="7"/>
    </row>
    <row r="179" spans="1:2">
      <c r="A179" s="6"/>
      <c r="B179" s="7"/>
    </row>
    <row r="180" spans="1:2">
      <c r="A180" s="6"/>
      <c r="B180" s="7"/>
    </row>
    <row r="181" spans="1:2">
      <c r="A181" s="6"/>
      <c r="B181" s="7"/>
    </row>
    <row r="182" spans="1:2">
      <c r="A182" s="6"/>
      <c r="B182" s="7"/>
    </row>
    <row r="183" spans="1:2">
      <c r="A183" s="6"/>
      <c r="B183" s="7"/>
    </row>
    <row r="184" spans="1:2">
      <c r="A184" s="6"/>
      <c r="B184" s="7"/>
    </row>
    <row r="185" spans="1:2">
      <c r="A185" s="6"/>
      <c r="B185" s="7"/>
    </row>
    <row r="186" spans="1:2">
      <c r="A186" s="6"/>
      <c r="B186" s="7"/>
    </row>
    <row r="187" spans="1:2">
      <c r="A187" s="6"/>
      <c r="B187" s="7"/>
    </row>
    <row r="188" spans="1:2">
      <c r="A188" s="6"/>
      <c r="B188" s="7"/>
    </row>
    <row r="189" spans="1:2">
      <c r="A189" s="6"/>
      <c r="B189" s="7"/>
    </row>
    <row r="190" spans="1:2">
      <c r="A190" s="6"/>
      <c r="B190" s="7"/>
    </row>
    <row r="191" spans="1:2">
      <c r="A191" s="6"/>
      <c r="B191" s="7"/>
    </row>
    <row r="192" spans="1:2">
      <c r="A192" s="6"/>
      <c r="B192" s="7"/>
    </row>
    <row r="193" spans="1:2">
      <c r="A193" s="6"/>
      <c r="B193" s="7"/>
    </row>
    <row r="194" spans="1:2">
      <c r="A194" s="6"/>
      <c r="B194" s="7"/>
    </row>
    <row r="195" spans="1:2">
      <c r="A195" s="6"/>
      <c r="B195" s="7"/>
    </row>
    <row r="196" spans="1:2">
      <c r="A196" s="6"/>
      <c r="B196" s="7"/>
    </row>
    <row r="197" spans="1:2">
      <c r="A197" s="6"/>
      <c r="B197" s="7"/>
    </row>
    <row r="198" spans="1:2">
      <c r="A198" s="6"/>
      <c r="B198" s="7"/>
    </row>
    <row r="199" spans="1:2">
      <c r="A199" s="6"/>
      <c r="B199" s="7"/>
    </row>
    <row r="200" spans="1:2">
      <c r="A200" s="6"/>
      <c r="B200" s="7"/>
    </row>
    <row r="201" spans="1:2">
      <c r="A201" s="6"/>
      <c r="B201" s="7"/>
    </row>
    <row r="202" spans="1:2">
      <c r="A202" s="6"/>
      <c r="B202" s="7"/>
    </row>
    <row r="203" spans="1:2">
      <c r="A203" s="6"/>
      <c r="B203" s="7"/>
    </row>
    <row r="204" spans="1:2">
      <c r="A204" s="6"/>
      <c r="B204" s="7"/>
    </row>
    <row r="205" spans="1:2">
      <c r="A205" s="6"/>
      <c r="B205" s="7"/>
    </row>
    <row r="206" spans="1:2">
      <c r="A206" s="6"/>
      <c r="B206" s="7"/>
    </row>
    <row r="207" spans="1:2">
      <c r="A207" s="6"/>
      <c r="B207" s="7"/>
    </row>
    <row r="208" spans="1:2">
      <c r="A208" s="6"/>
      <c r="B208" s="7"/>
    </row>
    <row r="209" spans="1:2">
      <c r="A209" s="6"/>
      <c r="B209" s="7"/>
    </row>
    <row r="210" spans="1:2">
      <c r="A210" s="6"/>
      <c r="B210" s="7"/>
    </row>
    <row r="211" spans="1:2">
      <c r="A211" s="6"/>
      <c r="B211" s="7"/>
    </row>
    <row r="212" spans="1:2">
      <c r="A212" s="6"/>
      <c r="B212" s="7"/>
    </row>
    <row r="213" spans="1:2">
      <c r="A213" s="6"/>
      <c r="B213" s="7"/>
    </row>
    <row r="214" spans="1:2">
      <c r="A214" s="6"/>
      <c r="B214" s="7"/>
    </row>
    <row r="215" spans="1:2">
      <c r="A215" s="6"/>
      <c r="B215" s="7"/>
    </row>
    <row r="216" spans="1:2">
      <c r="A216" s="6"/>
      <c r="B216" s="7"/>
    </row>
    <row r="217" spans="1:2">
      <c r="A217" s="6"/>
      <c r="B217" s="7"/>
    </row>
    <row r="218" spans="1:2">
      <c r="A218" s="6"/>
      <c r="B218" s="7"/>
    </row>
    <row r="219" spans="1:2">
      <c r="A219" s="6"/>
      <c r="B219" s="7"/>
    </row>
    <row r="220" spans="1:2">
      <c r="A220" s="6"/>
      <c r="B220" s="7"/>
    </row>
    <row r="221" spans="1:2">
      <c r="A221" s="6"/>
      <c r="B221" s="7"/>
    </row>
    <row r="222" spans="1:2">
      <c r="A222" s="6"/>
      <c r="B222" s="7"/>
    </row>
    <row r="223" spans="1:2">
      <c r="A223" s="6"/>
      <c r="B223" s="7"/>
    </row>
    <row r="224" spans="1:2">
      <c r="A224" s="6"/>
      <c r="B224" s="7"/>
    </row>
    <row r="225" spans="1:2">
      <c r="A225" s="6"/>
      <c r="B225" s="7"/>
    </row>
    <row r="226" spans="1:2">
      <c r="A226" s="6"/>
      <c r="B226" s="7"/>
    </row>
    <row r="227" spans="1:2">
      <c r="A227" s="6"/>
      <c r="B227" s="7"/>
    </row>
    <row r="228" spans="1:2">
      <c r="A228" s="6"/>
      <c r="B228" s="7"/>
    </row>
    <row r="229" spans="1:2">
      <c r="A229" s="6"/>
      <c r="B229" s="7"/>
    </row>
    <row r="230" spans="1:2">
      <c r="A230" s="6"/>
      <c r="B230" s="7"/>
    </row>
    <row r="231" spans="1:2">
      <c r="A231" s="6"/>
      <c r="B231" s="7"/>
    </row>
    <row r="232" spans="1:2">
      <c r="A232" s="6"/>
      <c r="B232" s="7"/>
    </row>
    <row r="233" spans="1:2">
      <c r="A233" s="6"/>
      <c r="B233" s="7"/>
    </row>
    <row r="234" spans="1:2">
      <c r="A234" s="6"/>
      <c r="B234" s="7"/>
    </row>
    <row r="235" spans="1:2">
      <c r="A235" s="6"/>
      <c r="B235" s="7"/>
    </row>
    <row r="236" spans="1:2">
      <c r="A236" s="6"/>
      <c r="B236" s="7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F913B-D484-42CF-A669-B16060A0A814}">
  <sheetPr>
    <tabColor theme="7"/>
  </sheetPr>
  <dimension ref="A1:AD590"/>
  <sheetViews>
    <sheetView tabSelected="1" zoomScale="85" zoomScaleNormal="85" workbookViewId="0">
      <pane ySplit="1" topLeftCell="A2" activePane="bottomLeft" state="frozen"/>
      <selection pane="bottomLeft" activeCell="U14" sqref="U14"/>
    </sheetView>
  </sheetViews>
  <sheetFormatPr defaultRowHeight="16.5" customHeight="1" outlineLevelCol="1"/>
  <cols>
    <col min="1" max="1" width="14.5" style="3" bestFit="1" customWidth="1"/>
    <col min="2" max="2" width="12.625" style="29" bestFit="1" customWidth="1"/>
    <col min="3" max="3" width="13.625" style="45" bestFit="1" customWidth="1"/>
    <col min="4" max="4" width="16.125" style="100" bestFit="1" customWidth="1"/>
    <col min="5" max="5" width="9.125" style="18" bestFit="1" customWidth="1"/>
    <col min="6" max="6" width="18.5" style="3" customWidth="1"/>
    <col min="7" max="7" width="77.375" style="3" hidden="1" customWidth="1" outlineLevel="1"/>
    <col min="8" max="8" width="10.5" style="3" hidden="1" customWidth="1" outlineLevel="1"/>
    <col min="9" max="10" width="11.25" style="3" hidden="1" customWidth="1" outlineLevel="1"/>
    <col min="11" max="11" width="11.25" style="42" hidden="1" customWidth="1" outlineLevel="1"/>
    <col min="12" max="12" width="10.625" style="3" hidden="1" customWidth="1" outlineLevel="1"/>
    <col min="13" max="13" width="9.375" style="40" hidden="1" customWidth="1" outlineLevel="1"/>
    <col min="14" max="14" width="13.75" style="3" hidden="1" customWidth="1" outlineLevel="1"/>
    <col min="15" max="15" width="13.375" style="3" hidden="1" customWidth="1" outlineLevel="1"/>
    <col min="16" max="16" width="55.375" style="3" hidden="1" customWidth="1" outlineLevel="1"/>
    <col min="17" max="17" width="12.875" bestFit="1" customWidth="1" collapsed="1"/>
    <col min="18" max="18" width="11.125" bestFit="1" customWidth="1"/>
    <col min="19" max="19" width="8.75" bestFit="1" customWidth="1"/>
    <col min="20" max="21" width="9.375" bestFit="1" customWidth="1"/>
    <col min="22" max="22" width="16.25" bestFit="1" customWidth="1"/>
    <col min="23" max="23" width="10.875" bestFit="1" customWidth="1"/>
    <col min="24" max="24" width="6.25" bestFit="1" customWidth="1"/>
    <col min="25" max="25" width="7.125" bestFit="1" customWidth="1"/>
    <col min="26" max="26" width="13.125" bestFit="1" customWidth="1"/>
    <col min="27" max="27" width="12.875" bestFit="1" customWidth="1"/>
    <col min="28" max="28" width="15.125" bestFit="1" customWidth="1"/>
    <col min="29" max="29" width="12.25" bestFit="1" customWidth="1"/>
    <col min="30" max="30" width="16.875" bestFit="1" customWidth="1"/>
  </cols>
  <sheetData>
    <row r="1" spans="1:30">
      <c r="A1" s="32" t="s">
        <v>19</v>
      </c>
      <c r="B1" s="33" t="s">
        <v>20</v>
      </c>
      <c r="C1" s="60" t="s">
        <v>21</v>
      </c>
      <c r="D1" s="101" t="s">
        <v>22</v>
      </c>
      <c r="E1" s="34" t="s">
        <v>23</v>
      </c>
      <c r="F1" s="34" t="s">
        <v>24</v>
      </c>
      <c r="G1" s="34" t="s">
        <v>25</v>
      </c>
      <c r="H1" s="35" t="s">
        <v>26</v>
      </c>
      <c r="I1" s="34" t="s">
        <v>27</v>
      </c>
      <c r="J1" s="34" t="s">
        <v>28</v>
      </c>
      <c r="K1" s="34" t="s">
        <v>29</v>
      </c>
      <c r="L1" s="34" t="s">
        <v>30</v>
      </c>
      <c r="M1" s="34" t="s">
        <v>31</v>
      </c>
      <c r="N1" s="35" t="s">
        <v>32</v>
      </c>
      <c r="O1" s="34" t="s">
        <v>33</v>
      </c>
      <c r="P1" s="34" t="s">
        <v>34</v>
      </c>
      <c r="Q1" s="116" t="s">
        <v>4209</v>
      </c>
      <c r="R1" s="117" t="s">
        <v>4210</v>
      </c>
      <c r="S1" s="117" t="s">
        <v>4211</v>
      </c>
      <c r="T1" s="118" t="s">
        <v>4212</v>
      </c>
      <c r="U1" s="118" t="s">
        <v>4213</v>
      </c>
      <c r="V1" s="118" t="s">
        <v>4214</v>
      </c>
      <c r="W1" s="118" t="s">
        <v>4215</v>
      </c>
      <c r="X1" s="117" t="s">
        <v>4216</v>
      </c>
      <c r="Y1" s="117" t="s">
        <v>4217</v>
      </c>
      <c r="Z1" s="119" t="s">
        <v>4218</v>
      </c>
      <c r="AA1" s="119" t="s">
        <v>4219</v>
      </c>
      <c r="AB1" s="119" t="s">
        <v>4220</v>
      </c>
      <c r="AC1" s="119" t="s">
        <v>4221</v>
      </c>
      <c r="AD1" s="119" t="s">
        <v>4222</v>
      </c>
    </row>
    <row r="2" spans="1:30">
      <c r="A2" s="25" t="s">
        <v>35</v>
      </c>
      <c r="B2" s="28">
        <v>45260</v>
      </c>
      <c r="C2" s="26" t="s">
        <v>36</v>
      </c>
      <c r="D2" s="24">
        <v>45261.375</v>
      </c>
      <c r="E2" s="47" t="s">
        <v>37</v>
      </c>
      <c r="F2" s="25" t="s">
        <v>38</v>
      </c>
      <c r="G2" s="25" t="s">
        <v>39</v>
      </c>
      <c r="H2" s="25" t="str">
        <f t="shared" ref="H2:H65" si="0">IF(AND(I2="",J2="",K2,""),"",IF(AND(I2="O",J2="",K2=""),"Picked",IF(AND(I2="O",J2="O",K2=""),"Shipped",IF(AND(I2="O",J2="O",K2="O"),"Completed",""))))</f>
        <v>Completed</v>
      </c>
      <c r="I2" s="25" t="s">
        <v>40</v>
      </c>
      <c r="J2" s="25" t="s">
        <v>40</v>
      </c>
      <c r="K2" s="25" t="s">
        <v>40</v>
      </c>
      <c r="L2" s="25"/>
      <c r="M2" s="26" t="s">
        <v>41</v>
      </c>
      <c r="N2" s="25">
        <f>IF(M2="","",_xlfn.XLOOKUP(M2,'Distance List'!D:D,'Distance List'!G:G))</f>
        <v>18</v>
      </c>
      <c r="O2" s="25" t="s">
        <v>42</v>
      </c>
      <c r="P2" s="25"/>
      <c r="Q2" s="120" t="str">
        <f t="shared" ref="Q2:Q65" si="1">IF(LEN(A2)=9,"Y","N")</f>
        <v>N</v>
      </c>
      <c r="R2" s="9">
        <f>IF(Q2="Y",COUNTIF($A$2:A2,A2),1)</f>
        <v>1</v>
      </c>
    </row>
    <row r="3" spans="1:30">
      <c r="A3" s="30">
        <v>398659716</v>
      </c>
      <c r="B3" s="28">
        <v>45260</v>
      </c>
      <c r="C3" s="26" t="s">
        <v>43</v>
      </c>
      <c r="D3" s="24">
        <v>45261.375</v>
      </c>
      <c r="E3" s="24" t="s">
        <v>44</v>
      </c>
      <c r="F3" s="31" t="s">
        <v>45</v>
      </c>
      <c r="G3" s="25" t="s">
        <v>46</v>
      </c>
      <c r="H3" s="25" t="str">
        <f t="shared" si="0"/>
        <v>Completed</v>
      </c>
      <c r="I3" s="25" t="s">
        <v>40</v>
      </c>
      <c r="J3" s="25" t="s">
        <v>40</v>
      </c>
      <c r="K3" s="25" t="s">
        <v>40</v>
      </c>
      <c r="L3" s="26" t="s">
        <v>47</v>
      </c>
      <c r="M3" s="26" t="s">
        <v>48</v>
      </c>
      <c r="N3" s="25">
        <f>IF(M3="","",_xlfn.XLOOKUP(M3,'Distance List'!D:D,'Distance List'!G:G))</f>
        <v>30</v>
      </c>
      <c r="O3" s="25" t="s">
        <v>49</v>
      </c>
      <c r="P3" s="25"/>
      <c r="Q3" s="120" t="str">
        <f t="shared" si="1"/>
        <v>Y</v>
      </c>
      <c r="R3" s="9">
        <f>IF(Q3="Y",COUNTIF($A$2:A3,A3),1)</f>
        <v>1</v>
      </c>
    </row>
    <row r="4" spans="1:30">
      <c r="A4" s="30" t="s">
        <v>35</v>
      </c>
      <c r="B4" s="28">
        <v>45260</v>
      </c>
      <c r="C4" s="26" t="s">
        <v>50</v>
      </c>
      <c r="D4" s="24">
        <v>45261.375</v>
      </c>
      <c r="E4" s="24" t="s">
        <v>37</v>
      </c>
      <c r="F4" s="25" t="s">
        <v>51</v>
      </c>
      <c r="G4" s="25" t="s">
        <v>52</v>
      </c>
      <c r="H4" s="25" t="str">
        <f t="shared" si="0"/>
        <v>Completed</v>
      </c>
      <c r="I4" s="25" t="s">
        <v>40</v>
      </c>
      <c r="J4" s="25" t="s">
        <v>40</v>
      </c>
      <c r="K4" s="25" t="s">
        <v>40</v>
      </c>
      <c r="L4" s="25"/>
      <c r="M4" s="26" t="s">
        <v>53</v>
      </c>
      <c r="N4" s="25">
        <f>IF(M4="","",_xlfn.XLOOKUP(M4,'Distance List'!D:D,'Distance List'!G:G))</f>
        <v>26</v>
      </c>
      <c r="O4" s="25" t="s">
        <v>54</v>
      </c>
      <c r="P4" s="25"/>
      <c r="Q4" s="120" t="str">
        <f t="shared" si="1"/>
        <v>N</v>
      </c>
      <c r="R4" s="9">
        <f>IF(Q4="Y",COUNTIF($A$2:A4,A4),1)</f>
        <v>1</v>
      </c>
    </row>
    <row r="5" spans="1:30">
      <c r="A5" s="30">
        <v>398659652</v>
      </c>
      <c r="B5" s="28">
        <v>45260</v>
      </c>
      <c r="C5" s="26" t="s">
        <v>55</v>
      </c>
      <c r="D5" s="24">
        <v>45261.375</v>
      </c>
      <c r="E5" s="47" t="s">
        <v>37</v>
      </c>
      <c r="F5" s="25" t="s">
        <v>56</v>
      </c>
      <c r="G5" s="30" t="s">
        <v>57</v>
      </c>
      <c r="H5" s="25" t="str">
        <f t="shared" si="0"/>
        <v>Completed</v>
      </c>
      <c r="I5" s="25" t="s">
        <v>40</v>
      </c>
      <c r="J5" s="25" t="s">
        <v>40</v>
      </c>
      <c r="K5" s="25" t="s">
        <v>40</v>
      </c>
      <c r="L5" s="25"/>
      <c r="M5" s="25">
        <v>18448</v>
      </c>
      <c r="N5" s="25">
        <v>60</v>
      </c>
      <c r="O5" s="25" t="s">
        <v>58</v>
      </c>
      <c r="P5" s="25"/>
      <c r="Q5" s="120" t="str">
        <f t="shared" si="1"/>
        <v>Y</v>
      </c>
      <c r="R5" s="9">
        <f>IF(Q5="Y",COUNTIF($A$2:A5,A5),1)</f>
        <v>1</v>
      </c>
    </row>
    <row r="6" spans="1:30">
      <c r="A6" s="30">
        <v>398659652</v>
      </c>
      <c r="B6" s="28">
        <v>45260</v>
      </c>
      <c r="C6" s="26" t="s">
        <v>59</v>
      </c>
      <c r="D6" s="24">
        <v>45261.375</v>
      </c>
      <c r="E6" s="47" t="s">
        <v>37</v>
      </c>
      <c r="F6" s="25" t="s">
        <v>56</v>
      </c>
      <c r="G6" s="30" t="s">
        <v>57</v>
      </c>
      <c r="H6" s="25" t="str">
        <f t="shared" si="0"/>
        <v>Completed</v>
      </c>
      <c r="I6" s="25" t="s">
        <v>40</v>
      </c>
      <c r="J6" s="25" t="s">
        <v>40</v>
      </c>
      <c r="K6" s="25" t="s">
        <v>40</v>
      </c>
      <c r="L6" s="25"/>
      <c r="M6" s="25">
        <v>18448</v>
      </c>
      <c r="N6" s="25">
        <v>60</v>
      </c>
      <c r="O6" s="25" t="s">
        <v>58</v>
      </c>
      <c r="P6" s="25"/>
      <c r="Q6" s="120" t="str">
        <f t="shared" si="1"/>
        <v>Y</v>
      </c>
      <c r="R6" s="9">
        <f>IF(Q6="Y",COUNTIF($A$2:A6,A6),1)</f>
        <v>2</v>
      </c>
    </row>
    <row r="7" spans="1:30">
      <c r="A7" s="30">
        <v>398659652</v>
      </c>
      <c r="B7" s="28">
        <v>45260</v>
      </c>
      <c r="C7" s="26" t="s">
        <v>60</v>
      </c>
      <c r="D7" s="24">
        <v>45261.375</v>
      </c>
      <c r="E7" s="47" t="s">
        <v>37</v>
      </c>
      <c r="F7" s="25" t="s">
        <v>56</v>
      </c>
      <c r="G7" s="30" t="s">
        <v>57</v>
      </c>
      <c r="H7" s="25" t="str">
        <f t="shared" si="0"/>
        <v>Completed</v>
      </c>
      <c r="I7" s="25" t="s">
        <v>40</v>
      </c>
      <c r="J7" s="25" t="s">
        <v>40</v>
      </c>
      <c r="K7" s="25" t="s">
        <v>40</v>
      </c>
      <c r="L7" s="25"/>
      <c r="M7" s="25">
        <v>18448</v>
      </c>
      <c r="N7" s="25">
        <v>60</v>
      </c>
      <c r="O7" s="25" t="s">
        <v>58</v>
      </c>
      <c r="P7" s="25"/>
      <c r="Q7" s="120" t="str">
        <f t="shared" si="1"/>
        <v>Y</v>
      </c>
      <c r="R7" s="9">
        <f>IF(Q7="Y",COUNTIF($A$2:A7,A7),1)</f>
        <v>3</v>
      </c>
    </row>
    <row r="8" spans="1:30">
      <c r="A8" s="25" t="s">
        <v>61</v>
      </c>
      <c r="B8" s="28">
        <v>45260</v>
      </c>
      <c r="C8" s="26" t="s">
        <v>62</v>
      </c>
      <c r="D8" s="24">
        <v>45261.395833333336</v>
      </c>
      <c r="E8" s="24" t="s">
        <v>63</v>
      </c>
      <c r="F8" s="25" t="s">
        <v>64</v>
      </c>
      <c r="G8" s="25" t="s">
        <v>65</v>
      </c>
      <c r="H8" s="25" t="str">
        <f t="shared" si="0"/>
        <v>Completed</v>
      </c>
      <c r="I8" s="25" t="s">
        <v>40</v>
      </c>
      <c r="J8" s="25" t="s">
        <v>40</v>
      </c>
      <c r="K8" s="25" t="s">
        <v>40</v>
      </c>
      <c r="L8" s="25">
        <v>21417</v>
      </c>
      <c r="M8" s="26" t="s">
        <v>66</v>
      </c>
      <c r="N8" s="25">
        <f>IF(M8="","",_xlfn.XLOOKUP(M8,'Distance List'!D:D,'Distance List'!G:G))</f>
        <v>9</v>
      </c>
      <c r="O8" s="25" t="s">
        <v>67</v>
      </c>
      <c r="P8" s="25"/>
      <c r="Q8" s="120" t="str">
        <f t="shared" si="1"/>
        <v>N</v>
      </c>
      <c r="R8" s="9">
        <f>IF(Q8="Y",COUNTIF($A$2:A8,A8),1)</f>
        <v>1</v>
      </c>
    </row>
    <row r="9" spans="1:30">
      <c r="A9" s="83" t="s">
        <v>68</v>
      </c>
      <c r="B9" s="28">
        <v>45260</v>
      </c>
      <c r="C9" s="26" t="s">
        <v>69</v>
      </c>
      <c r="D9" s="24">
        <v>45261.395833333336</v>
      </c>
      <c r="E9" s="24" t="s">
        <v>63</v>
      </c>
      <c r="F9" s="25" t="s">
        <v>70</v>
      </c>
      <c r="G9" s="25" t="s">
        <v>71</v>
      </c>
      <c r="H9" s="25" t="str">
        <f t="shared" si="0"/>
        <v>Completed</v>
      </c>
      <c r="I9" s="25" t="s">
        <v>40</v>
      </c>
      <c r="J9" s="25" t="s">
        <v>40</v>
      </c>
      <c r="K9" s="25" t="s">
        <v>40</v>
      </c>
      <c r="L9" s="25"/>
      <c r="M9" s="26" t="s">
        <v>72</v>
      </c>
      <c r="N9" s="25">
        <f>IF(M9="","",_xlfn.XLOOKUP(M9,'Distance List'!D:D,'Distance List'!G:G))</f>
        <v>175</v>
      </c>
      <c r="O9" s="25" t="s">
        <v>73</v>
      </c>
      <c r="P9" s="25" t="s">
        <v>74</v>
      </c>
      <c r="Q9" s="120" t="str">
        <f t="shared" si="1"/>
        <v>N</v>
      </c>
      <c r="R9" s="9">
        <f>IF(Q9="Y",COUNTIF($A$2:A9,A9),1)</f>
        <v>1</v>
      </c>
    </row>
    <row r="10" spans="1:30">
      <c r="A10" s="25" t="s">
        <v>35</v>
      </c>
      <c r="B10" s="28">
        <v>45257</v>
      </c>
      <c r="C10" s="26" t="s">
        <v>75</v>
      </c>
      <c r="D10" s="24">
        <v>45261.4375</v>
      </c>
      <c r="E10" s="24" t="s">
        <v>63</v>
      </c>
      <c r="F10" s="25" t="s">
        <v>76</v>
      </c>
      <c r="G10" s="25" t="s">
        <v>77</v>
      </c>
      <c r="H10" s="25" t="str">
        <f t="shared" si="0"/>
        <v>Completed</v>
      </c>
      <c r="I10" s="25" t="s">
        <v>40</v>
      </c>
      <c r="J10" s="25" t="s">
        <v>40</v>
      </c>
      <c r="K10" s="25" t="s">
        <v>40</v>
      </c>
      <c r="L10" s="25">
        <v>21054</v>
      </c>
      <c r="M10" s="26" t="s">
        <v>78</v>
      </c>
      <c r="N10" s="25">
        <v>39</v>
      </c>
      <c r="O10" s="25" t="s">
        <v>79</v>
      </c>
      <c r="P10" s="25"/>
      <c r="Q10" s="120" t="str">
        <f t="shared" si="1"/>
        <v>N</v>
      </c>
      <c r="R10" s="9">
        <f>IF(Q10="Y",COUNTIF($A$2:A10,A10),1)</f>
        <v>1</v>
      </c>
    </row>
    <row r="11" spans="1:30">
      <c r="A11" s="25" t="s">
        <v>80</v>
      </c>
      <c r="B11" s="28">
        <v>45257</v>
      </c>
      <c r="C11" s="26" t="s">
        <v>81</v>
      </c>
      <c r="D11" s="24">
        <v>45261.458333333336</v>
      </c>
      <c r="E11" s="24" t="s">
        <v>63</v>
      </c>
      <c r="F11" s="25" t="s">
        <v>82</v>
      </c>
      <c r="G11" s="27" t="s">
        <v>83</v>
      </c>
      <c r="H11" s="25" t="str">
        <f t="shared" si="0"/>
        <v>Completed</v>
      </c>
      <c r="I11" s="25" t="s">
        <v>40</v>
      </c>
      <c r="J11" s="25" t="s">
        <v>40</v>
      </c>
      <c r="K11" s="25" t="s">
        <v>40</v>
      </c>
      <c r="L11" s="25">
        <v>20999</v>
      </c>
      <c r="M11" s="26" t="s">
        <v>84</v>
      </c>
      <c r="N11" s="25">
        <v>32</v>
      </c>
      <c r="O11" s="25" t="s">
        <v>85</v>
      </c>
      <c r="P11" s="25"/>
      <c r="Q11" s="120" t="str">
        <f t="shared" si="1"/>
        <v>N</v>
      </c>
      <c r="R11" s="9">
        <f>IF(Q11="Y",COUNTIF($A$2:A11,A11),1)</f>
        <v>1</v>
      </c>
    </row>
    <row r="12" spans="1:30">
      <c r="A12" s="25" t="s">
        <v>35</v>
      </c>
      <c r="B12" s="28">
        <v>45260</v>
      </c>
      <c r="C12" s="26" t="s">
        <v>86</v>
      </c>
      <c r="D12" s="24">
        <v>45261.625</v>
      </c>
      <c r="E12" s="24" t="s">
        <v>63</v>
      </c>
      <c r="F12" s="25" t="s">
        <v>87</v>
      </c>
      <c r="G12" s="25" t="s">
        <v>88</v>
      </c>
      <c r="H12" s="25" t="str">
        <f t="shared" si="0"/>
        <v>Completed</v>
      </c>
      <c r="I12" s="25" t="s">
        <v>40</v>
      </c>
      <c r="J12" s="25" t="s">
        <v>40</v>
      </c>
      <c r="K12" s="25" t="s">
        <v>40</v>
      </c>
      <c r="L12" s="25"/>
      <c r="M12" s="26" t="s">
        <v>89</v>
      </c>
      <c r="N12" s="25">
        <f>IF(M12="","",_xlfn.XLOOKUP(M12,'Distance List'!D:D,'Distance List'!G:G))</f>
        <v>20</v>
      </c>
      <c r="O12" s="25" t="s">
        <v>90</v>
      </c>
      <c r="P12" s="25"/>
      <c r="Q12" s="120" t="str">
        <f t="shared" si="1"/>
        <v>N</v>
      </c>
      <c r="R12" s="9">
        <f>IF(Q12="Y",COUNTIF($A$2:A12,A12),1)</f>
        <v>1</v>
      </c>
    </row>
    <row r="13" spans="1:30">
      <c r="A13" s="25" t="s">
        <v>35</v>
      </c>
      <c r="B13" s="28">
        <v>45261</v>
      </c>
      <c r="C13" s="26" t="s">
        <v>91</v>
      </c>
      <c r="D13" s="24">
        <v>45261.625</v>
      </c>
      <c r="E13" s="24" t="s">
        <v>37</v>
      </c>
      <c r="F13" s="25" t="s">
        <v>92</v>
      </c>
      <c r="G13" s="25" t="s">
        <v>93</v>
      </c>
      <c r="H13" s="25" t="str">
        <f t="shared" si="0"/>
        <v>Completed</v>
      </c>
      <c r="I13" s="25" t="s">
        <v>40</v>
      </c>
      <c r="J13" s="25" t="s">
        <v>40</v>
      </c>
      <c r="K13" s="25" t="s">
        <v>40</v>
      </c>
      <c r="L13" s="25"/>
      <c r="M13" s="26" t="s">
        <v>89</v>
      </c>
      <c r="N13" s="25">
        <f>IF(M13="","",_xlfn.XLOOKUP(M13,'Distance List'!D:D,'Distance List'!G:G))</f>
        <v>20</v>
      </c>
      <c r="O13" s="25" t="s">
        <v>94</v>
      </c>
      <c r="P13" s="25"/>
      <c r="Q13" s="120" t="str">
        <f t="shared" si="1"/>
        <v>N</v>
      </c>
      <c r="R13" s="9">
        <f>IF(Q13="Y",COUNTIF($A$2:A13,A13),1)</f>
        <v>1</v>
      </c>
    </row>
    <row r="14" spans="1:30">
      <c r="A14" s="25" t="s">
        <v>35</v>
      </c>
      <c r="B14" s="28">
        <v>45261</v>
      </c>
      <c r="C14" s="26" t="s">
        <v>95</v>
      </c>
      <c r="D14" s="24">
        <v>45261.659722222219</v>
      </c>
      <c r="E14" s="24" t="s">
        <v>63</v>
      </c>
      <c r="F14" s="25" t="s">
        <v>96</v>
      </c>
      <c r="G14" s="25" t="s">
        <v>97</v>
      </c>
      <c r="H14" s="25" t="str">
        <f t="shared" si="0"/>
        <v>Completed</v>
      </c>
      <c r="I14" s="25" t="s">
        <v>40</v>
      </c>
      <c r="J14" s="25" t="s">
        <v>40</v>
      </c>
      <c r="K14" s="25" t="s">
        <v>40</v>
      </c>
      <c r="L14" s="25"/>
      <c r="M14" s="26" t="s">
        <v>98</v>
      </c>
      <c r="N14" s="25">
        <f>IF(M14="","",_xlfn.XLOOKUP(M14,'Distance List'!D:D,'Distance List'!G:G))</f>
        <v>20</v>
      </c>
      <c r="O14" s="25" t="s">
        <v>99</v>
      </c>
      <c r="P14" s="25"/>
      <c r="Q14" s="120" t="str">
        <f t="shared" si="1"/>
        <v>N</v>
      </c>
      <c r="R14" s="9">
        <f>IF(Q14="Y",COUNTIF($A$2:A14,A14),1)</f>
        <v>1</v>
      </c>
    </row>
    <row r="15" spans="1:30">
      <c r="A15" s="25" t="s">
        <v>100</v>
      </c>
      <c r="B15" s="28">
        <v>45261</v>
      </c>
      <c r="C15" s="26" t="s">
        <v>101</v>
      </c>
      <c r="D15" s="24">
        <v>45261.666666666664</v>
      </c>
      <c r="E15" s="24" t="s">
        <v>37</v>
      </c>
      <c r="F15" s="25" t="s">
        <v>56</v>
      </c>
      <c r="G15" s="25" t="s">
        <v>102</v>
      </c>
      <c r="H15" s="25" t="str">
        <f t="shared" si="0"/>
        <v>Completed</v>
      </c>
      <c r="I15" s="25" t="s">
        <v>40</v>
      </c>
      <c r="J15" s="25" t="s">
        <v>40</v>
      </c>
      <c r="K15" s="25" t="s">
        <v>40</v>
      </c>
      <c r="L15" s="25"/>
      <c r="M15" s="26" t="s">
        <v>103</v>
      </c>
      <c r="N15" s="25">
        <f>IF(M15="","",_xlfn.XLOOKUP(M15,'Distance List'!D:D,'Distance List'!G:G))</f>
        <v>60</v>
      </c>
      <c r="O15" s="25" t="s">
        <v>104</v>
      </c>
      <c r="P15" s="25"/>
      <c r="Q15" s="120" t="str">
        <f t="shared" si="1"/>
        <v>N</v>
      </c>
      <c r="R15" s="9">
        <f>IF(Q15="Y",COUNTIF($A$2:A15,A15),1)</f>
        <v>1</v>
      </c>
    </row>
    <row r="16" spans="1:30">
      <c r="A16" s="25" t="s">
        <v>61</v>
      </c>
      <c r="B16" s="28">
        <v>45261</v>
      </c>
      <c r="C16" s="26" t="s">
        <v>105</v>
      </c>
      <c r="D16" s="24">
        <v>45261.666666666664</v>
      </c>
      <c r="E16" s="24" t="s">
        <v>63</v>
      </c>
      <c r="F16" s="25" t="s">
        <v>106</v>
      </c>
      <c r="G16" s="25" t="s">
        <v>107</v>
      </c>
      <c r="H16" s="25" t="str">
        <f t="shared" si="0"/>
        <v>Completed</v>
      </c>
      <c r="I16" s="25" t="s">
        <v>40</v>
      </c>
      <c r="J16" s="25" t="s">
        <v>40</v>
      </c>
      <c r="K16" s="25" t="s">
        <v>40</v>
      </c>
      <c r="L16" s="25"/>
      <c r="M16" s="26" t="s">
        <v>108</v>
      </c>
      <c r="N16" s="25">
        <f>IF(M16="","",_xlfn.XLOOKUP(M16,'Distance List'!D:D,'Distance List'!G:G))</f>
        <v>13</v>
      </c>
      <c r="O16" s="25" t="s">
        <v>109</v>
      </c>
      <c r="P16" s="25"/>
      <c r="Q16" s="120" t="str">
        <f t="shared" si="1"/>
        <v>N</v>
      </c>
      <c r="R16" s="9">
        <f>IF(Q16="Y",COUNTIF($A$2:A16,A16),1)</f>
        <v>1</v>
      </c>
    </row>
    <row r="17" spans="1:18">
      <c r="A17" s="25" t="s">
        <v>61</v>
      </c>
      <c r="B17" s="28">
        <v>45260</v>
      </c>
      <c r="C17" s="26" t="s">
        <v>110</v>
      </c>
      <c r="D17" s="24">
        <v>45261.708333333336</v>
      </c>
      <c r="E17" s="47" t="s">
        <v>37</v>
      </c>
      <c r="F17" s="25" t="s">
        <v>111</v>
      </c>
      <c r="G17" s="25" t="s">
        <v>112</v>
      </c>
      <c r="H17" s="25" t="str">
        <f t="shared" si="0"/>
        <v>Completed</v>
      </c>
      <c r="I17" s="25" t="s">
        <v>40</v>
      </c>
      <c r="J17" s="25" t="s">
        <v>40</v>
      </c>
      <c r="K17" s="25" t="s">
        <v>40</v>
      </c>
      <c r="L17" s="25"/>
      <c r="M17" s="26" t="s">
        <v>113</v>
      </c>
      <c r="N17" s="25">
        <f>IF(M17="","",_xlfn.XLOOKUP(M17,'Distance List'!D:D,'Distance List'!G:G))</f>
        <v>43</v>
      </c>
      <c r="O17" s="25" t="s">
        <v>114</v>
      </c>
      <c r="P17" s="25"/>
      <c r="Q17" s="120" t="str">
        <f t="shared" si="1"/>
        <v>N</v>
      </c>
      <c r="R17" s="9">
        <f>IF(Q17="Y",COUNTIF($A$2:A17,A17),1)</f>
        <v>1</v>
      </c>
    </row>
    <row r="18" spans="1:18">
      <c r="A18" s="25" t="s">
        <v>115</v>
      </c>
      <c r="B18" s="28">
        <v>45259</v>
      </c>
      <c r="C18" s="26" t="s">
        <v>116</v>
      </c>
      <c r="D18" s="24">
        <v>45261.75</v>
      </c>
      <c r="E18" s="24" t="s">
        <v>63</v>
      </c>
      <c r="F18" s="25" t="s">
        <v>117</v>
      </c>
      <c r="G18" s="25" t="s">
        <v>118</v>
      </c>
      <c r="H18" s="25" t="str">
        <f t="shared" si="0"/>
        <v>Completed</v>
      </c>
      <c r="I18" s="25" t="s">
        <v>40</v>
      </c>
      <c r="J18" s="25" t="s">
        <v>40</v>
      </c>
      <c r="K18" s="25" t="s">
        <v>40</v>
      </c>
      <c r="L18" s="25"/>
      <c r="M18" s="26" t="s">
        <v>119</v>
      </c>
      <c r="N18" s="25">
        <f>IF(M18="","",_xlfn.XLOOKUP(M18,'Distance List'!D:D,'Distance List'!G:G))</f>
        <v>458</v>
      </c>
      <c r="O18" s="25" t="s">
        <v>120</v>
      </c>
      <c r="P18" s="25" t="s">
        <v>121</v>
      </c>
      <c r="Q18" s="120" t="str">
        <f t="shared" si="1"/>
        <v>N</v>
      </c>
      <c r="R18" s="9">
        <f>IF(Q18="Y",COUNTIF($A$2:A18,A18),1)</f>
        <v>1</v>
      </c>
    </row>
    <row r="19" spans="1:18">
      <c r="A19" s="25">
        <v>398686203</v>
      </c>
      <c r="B19" s="28">
        <v>45261</v>
      </c>
      <c r="C19" s="26" t="s">
        <v>122</v>
      </c>
      <c r="D19" s="24">
        <v>45261.770833333336</v>
      </c>
      <c r="E19" s="24" t="s">
        <v>63</v>
      </c>
      <c r="F19" s="25" t="s">
        <v>92</v>
      </c>
      <c r="G19" s="25" t="s">
        <v>123</v>
      </c>
      <c r="H19" s="25" t="str">
        <f t="shared" si="0"/>
        <v>Completed</v>
      </c>
      <c r="I19" s="25" t="s">
        <v>40</v>
      </c>
      <c r="J19" s="25" t="s">
        <v>40</v>
      </c>
      <c r="K19" s="25" t="s">
        <v>40</v>
      </c>
      <c r="L19" s="25"/>
      <c r="M19" s="26" t="s">
        <v>124</v>
      </c>
      <c r="N19" s="25">
        <f>IF(M19="","",_xlfn.XLOOKUP(M19,'Distance List'!D:D,'Distance List'!G:G))</f>
        <v>20</v>
      </c>
      <c r="O19" s="25" t="s">
        <v>125</v>
      </c>
      <c r="P19" s="25" t="s">
        <v>126</v>
      </c>
      <c r="Q19" s="120" t="str">
        <f t="shared" si="1"/>
        <v>Y</v>
      </c>
      <c r="R19" s="9">
        <f>IF(Q19="Y",COUNTIF($A$2:A19,A19),1)</f>
        <v>1</v>
      </c>
    </row>
    <row r="20" spans="1:18">
      <c r="A20" s="25">
        <v>398763057</v>
      </c>
      <c r="B20" s="28">
        <v>45261</v>
      </c>
      <c r="C20" s="26" t="s">
        <v>127</v>
      </c>
      <c r="D20" s="24">
        <v>45261.868055555555</v>
      </c>
      <c r="E20" s="47" t="s">
        <v>37</v>
      </c>
      <c r="F20" s="25" t="s">
        <v>128</v>
      </c>
      <c r="G20" s="25" t="s">
        <v>129</v>
      </c>
      <c r="H20" s="25" t="str">
        <f t="shared" si="0"/>
        <v>Completed</v>
      </c>
      <c r="I20" s="25" t="s">
        <v>40</v>
      </c>
      <c r="J20" s="25" t="s">
        <v>40</v>
      </c>
      <c r="K20" s="25" t="s">
        <v>40</v>
      </c>
      <c r="L20" s="25"/>
      <c r="M20" s="26" t="s">
        <v>130</v>
      </c>
      <c r="N20" s="25">
        <f>IF(M20="","",_xlfn.XLOOKUP(M20,'Distance List'!D:D,'Distance List'!G:G))</f>
        <v>26</v>
      </c>
      <c r="O20" s="25" t="s">
        <v>131</v>
      </c>
      <c r="P20" s="25"/>
      <c r="Q20" s="120" t="str">
        <f t="shared" si="1"/>
        <v>Y</v>
      </c>
      <c r="R20" s="9">
        <f>IF(Q20="Y",COUNTIF($A$2:A20,A20),1)</f>
        <v>1</v>
      </c>
    </row>
    <row r="21" spans="1:18">
      <c r="A21" s="25">
        <v>398765738</v>
      </c>
      <c r="B21" s="28">
        <v>45261</v>
      </c>
      <c r="C21" s="26" t="s">
        <v>132</v>
      </c>
      <c r="D21" s="24">
        <v>45261.916666666664</v>
      </c>
      <c r="E21" s="24" t="s">
        <v>63</v>
      </c>
      <c r="F21" s="25" t="s">
        <v>133</v>
      </c>
      <c r="G21" s="25" t="s">
        <v>134</v>
      </c>
      <c r="H21" s="25" t="str">
        <f t="shared" si="0"/>
        <v>Completed</v>
      </c>
      <c r="I21" s="25" t="s">
        <v>40</v>
      </c>
      <c r="J21" s="25" t="s">
        <v>40</v>
      </c>
      <c r="K21" s="25" t="s">
        <v>40</v>
      </c>
      <c r="L21" s="25"/>
      <c r="M21" s="26" t="s">
        <v>98</v>
      </c>
      <c r="N21" s="25">
        <f>IF(M21="","",_xlfn.XLOOKUP(M21,'Distance List'!D:D,'Distance List'!G:G))</f>
        <v>20</v>
      </c>
      <c r="O21" s="25" t="s">
        <v>99</v>
      </c>
      <c r="P21" s="25"/>
      <c r="Q21" s="120" t="str">
        <f t="shared" si="1"/>
        <v>Y</v>
      </c>
      <c r="R21" s="9">
        <f>IF(Q21="Y",COUNTIF($A$2:A21,A21),1)</f>
        <v>1</v>
      </c>
    </row>
    <row r="22" spans="1:18">
      <c r="A22" s="25">
        <v>398765738</v>
      </c>
      <c r="B22" s="28">
        <v>45261</v>
      </c>
      <c r="C22" s="26" t="s">
        <v>135</v>
      </c>
      <c r="D22" s="24">
        <v>45261.916666666664</v>
      </c>
      <c r="E22" s="24" t="s">
        <v>63</v>
      </c>
      <c r="F22" s="25" t="s">
        <v>133</v>
      </c>
      <c r="G22" s="25" t="s">
        <v>134</v>
      </c>
      <c r="H22" s="25" t="str">
        <f t="shared" si="0"/>
        <v>Completed</v>
      </c>
      <c r="I22" s="25" t="s">
        <v>40</v>
      </c>
      <c r="J22" s="25" t="s">
        <v>40</v>
      </c>
      <c r="K22" s="25" t="s">
        <v>40</v>
      </c>
      <c r="L22" s="25"/>
      <c r="M22" s="26" t="s">
        <v>98</v>
      </c>
      <c r="N22" s="25">
        <f>IF(M22="","",_xlfn.XLOOKUP(M22,'Distance List'!D:D,'Distance List'!G:G))</f>
        <v>20</v>
      </c>
      <c r="O22" s="25" t="s">
        <v>99</v>
      </c>
      <c r="P22" s="25"/>
      <c r="Q22" s="120" t="str">
        <f t="shared" si="1"/>
        <v>Y</v>
      </c>
      <c r="R22" s="9">
        <f>IF(Q22="Y",COUNTIF($A$2:A22,A22),1)</f>
        <v>2</v>
      </c>
    </row>
    <row r="23" spans="1:18">
      <c r="A23" s="25" t="s">
        <v>136</v>
      </c>
      <c r="B23" s="28">
        <v>45261</v>
      </c>
      <c r="C23" s="26" t="s">
        <v>137</v>
      </c>
      <c r="D23" s="24">
        <v>45264.416666666664</v>
      </c>
      <c r="E23" s="24" t="s">
        <v>37</v>
      </c>
      <c r="F23" s="25" t="s">
        <v>138</v>
      </c>
      <c r="G23" s="25" t="s">
        <v>139</v>
      </c>
      <c r="H23" s="25" t="str">
        <f t="shared" si="0"/>
        <v>Completed</v>
      </c>
      <c r="I23" s="25" t="s">
        <v>40</v>
      </c>
      <c r="J23" s="25" t="s">
        <v>40</v>
      </c>
      <c r="K23" s="25" t="s">
        <v>40</v>
      </c>
      <c r="L23" s="25"/>
      <c r="M23" s="26" t="s">
        <v>140</v>
      </c>
      <c r="N23" s="25">
        <f>IF(M23="","",_xlfn.XLOOKUP(M23,'Distance List'!D:D,'Distance List'!G:G))</f>
        <v>50</v>
      </c>
      <c r="O23" s="25" t="s">
        <v>141</v>
      </c>
      <c r="P23" s="25"/>
      <c r="Q23" s="120" t="str">
        <f t="shared" si="1"/>
        <v>N</v>
      </c>
      <c r="R23" s="9">
        <f>IF(Q23="Y",COUNTIF($A$2:A23,A23),1)</f>
        <v>1</v>
      </c>
    </row>
    <row r="24" spans="1:18">
      <c r="A24" s="25" t="s">
        <v>142</v>
      </c>
      <c r="B24" s="28">
        <v>45260</v>
      </c>
      <c r="C24" s="26" t="s">
        <v>143</v>
      </c>
      <c r="D24" s="24">
        <v>45264.416666666664</v>
      </c>
      <c r="E24" s="24" t="s">
        <v>63</v>
      </c>
      <c r="F24" s="25" t="s">
        <v>51</v>
      </c>
      <c r="G24" s="25" t="s">
        <v>144</v>
      </c>
      <c r="H24" s="25" t="str">
        <f t="shared" si="0"/>
        <v>Completed</v>
      </c>
      <c r="I24" s="25" t="s">
        <v>40</v>
      </c>
      <c r="J24" s="25" t="s">
        <v>40</v>
      </c>
      <c r="K24" s="25" t="s">
        <v>40</v>
      </c>
      <c r="L24" s="25"/>
      <c r="M24" s="26" t="s">
        <v>130</v>
      </c>
      <c r="N24" s="25">
        <f>IF(M24="","",_xlfn.XLOOKUP(M24,'Distance List'!D:D,'Distance List'!G:G))</f>
        <v>26</v>
      </c>
      <c r="O24" s="25" t="s">
        <v>145</v>
      </c>
      <c r="P24" s="25"/>
      <c r="Q24" s="120" t="str">
        <f t="shared" si="1"/>
        <v>N</v>
      </c>
      <c r="R24" s="9">
        <f>IF(Q24="Y",COUNTIF($A$2:A24,A24),1)</f>
        <v>1</v>
      </c>
    </row>
    <row r="25" spans="1:18">
      <c r="A25" s="25">
        <v>398765857</v>
      </c>
      <c r="B25" s="28">
        <v>45261</v>
      </c>
      <c r="C25" s="74" t="s">
        <v>146</v>
      </c>
      <c r="D25" s="24">
        <v>45264.416666666664</v>
      </c>
      <c r="E25" s="24" t="s">
        <v>63</v>
      </c>
      <c r="F25" s="25" t="s">
        <v>147</v>
      </c>
      <c r="G25" s="25" t="s">
        <v>148</v>
      </c>
      <c r="H25" s="25" t="str">
        <f t="shared" si="0"/>
        <v>Completed</v>
      </c>
      <c r="I25" s="25" t="s">
        <v>40</v>
      </c>
      <c r="J25" s="25" t="s">
        <v>40</v>
      </c>
      <c r="K25" s="25" t="s">
        <v>40</v>
      </c>
      <c r="L25" s="25"/>
      <c r="M25" s="26" t="s">
        <v>149</v>
      </c>
      <c r="N25" s="25">
        <f>IF(M25="","",_xlfn.XLOOKUP(M25,'Distance List'!D:D,'Distance List'!G:G))</f>
        <v>63</v>
      </c>
      <c r="O25" s="25" t="s">
        <v>150</v>
      </c>
      <c r="P25" s="25"/>
      <c r="Q25" s="120" t="str">
        <f t="shared" si="1"/>
        <v>Y</v>
      </c>
      <c r="R25" s="9">
        <f>IF(Q25="Y",COUNTIF($A$2:A25,A25),1)</f>
        <v>1</v>
      </c>
    </row>
    <row r="26" spans="1:18">
      <c r="A26" s="25" t="s">
        <v>151</v>
      </c>
      <c r="B26" s="28">
        <v>45261</v>
      </c>
      <c r="C26" s="26" t="s">
        <v>152</v>
      </c>
      <c r="D26" s="24">
        <v>45264.458333333336</v>
      </c>
      <c r="E26" s="24" t="s">
        <v>63</v>
      </c>
      <c r="F26" s="25" t="s">
        <v>153</v>
      </c>
      <c r="G26" s="25" t="s">
        <v>154</v>
      </c>
      <c r="H26" s="25" t="str">
        <f t="shared" si="0"/>
        <v>Completed</v>
      </c>
      <c r="I26" s="25" t="s">
        <v>40</v>
      </c>
      <c r="J26" s="25" t="s">
        <v>40</v>
      </c>
      <c r="K26" s="25" t="s">
        <v>40</v>
      </c>
      <c r="L26" s="25"/>
      <c r="M26" s="26" t="s">
        <v>155</v>
      </c>
      <c r="N26" s="25">
        <f>IF(M26="","",_xlfn.XLOOKUP(M26,'Distance List'!D:D,'Distance List'!G:G))</f>
        <v>11</v>
      </c>
      <c r="O26" s="25" t="s">
        <v>156</v>
      </c>
      <c r="P26" s="25"/>
      <c r="Q26" s="120" t="str">
        <f t="shared" si="1"/>
        <v>N</v>
      </c>
      <c r="R26" s="9">
        <f>IF(Q26="Y",COUNTIF($A$2:A26,A26),1)</f>
        <v>1</v>
      </c>
    </row>
    <row r="27" spans="1:18">
      <c r="A27" s="46" t="s">
        <v>142</v>
      </c>
      <c r="B27" s="28">
        <v>45259</v>
      </c>
      <c r="C27" s="26" t="s">
        <v>157</v>
      </c>
      <c r="D27" s="24">
        <v>45264.5</v>
      </c>
      <c r="E27" s="47" t="s">
        <v>37</v>
      </c>
      <c r="F27" s="25" t="s">
        <v>64</v>
      </c>
      <c r="G27" s="25" t="s">
        <v>158</v>
      </c>
      <c r="H27" s="25" t="str">
        <f t="shared" si="0"/>
        <v>Completed</v>
      </c>
      <c r="I27" s="25" t="s">
        <v>40</v>
      </c>
      <c r="J27" s="25" t="s">
        <v>40</v>
      </c>
      <c r="K27" s="25" t="s">
        <v>40</v>
      </c>
      <c r="L27" s="25"/>
      <c r="M27" s="26" t="s">
        <v>159</v>
      </c>
      <c r="N27" s="25">
        <f>IF(M27="","",_xlfn.XLOOKUP(M27,'Distance List'!D:D,'Distance List'!G:G))</f>
        <v>10</v>
      </c>
      <c r="O27" s="25" t="s">
        <v>94</v>
      </c>
      <c r="P27" s="25" t="s">
        <v>160</v>
      </c>
      <c r="Q27" s="120" t="str">
        <f t="shared" si="1"/>
        <v>N</v>
      </c>
      <c r="R27" s="9">
        <f>IF(Q27="Y",COUNTIF($A$2:A27,A27),1)</f>
        <v>1</v>
      </c>
    </row>
    <row r="28" spans="1:18">
      <c r="A28" s="25">
        <v>398841405</v>
      </c>
      <c r="B28" s="28">
        <v>45264</v>
      </c>
      <c r="C28" s="26" t="s">
        <v>161</v>
      </c>
      <c r="D28" s="24">
        <v>45264.541666666664</v>
      </c>
      <c r="E28" s="24" t="s">
        <v>63</v>
      </c>
      <c r="F28" s="25" t="s">
        <v>162</v>
      </c>
      <c r="G28" s="25" t="s">
        <v>163</v>
      </c>
      <c r="H28" s="25" t="str">
        <f t="shared" si="0"/>
        <v>Completed</v>
      </c>
      <c r="I28" s="25" t="s">
        <v>40</v>
      </c>
      <c r="J28" s="25" t="s">
        <v>40</v>
      </c>
      <c r="K28" s="25" t="s">
        <v>40</v>
      </c>
      <c r="L28" s="25"/>
      <c r="M28" s="26" t="s">
        <v>164</v>
      </c>
      <c r="N28" s="25">
        <f>IF(M28="","",_xlfn.XLOOKUP(M28,'Distance List'!D:D,'Distance List'!G:G))</f>
        <v>32</v>
      </c>
      <c r="O28" s="25" t="s">
        <v>165</v>
      </c>
      <c r="P28" s="25" t="s">
        <v>126</v>
      </c>
      <c r="Q28" s="120" t="str">
        <f t="shared" si="1"/>
        <v>Y</v>
      </c>
      <c r="R28" s="9">
        <f>IF(Q28="Y",COUNTIF($A$2:A28,A28),1)</f>
        <v>1</v>
      </c>
    </row>
    <row r="29" spans="1:18">
      <c r="A29" s="25">
        <v>398854114</v>
      </c>
      <c r="B29" s="28">
        <v>45264</v>
      </c>
      <c r="C29" s="26" t="s">
        <v>166</v>
      </c>
      <c r="D29" s="24">
        <v>45264.5625</v>
      </c>
      <c r="E29" s="24" t="s">
        <v>63</v>
      </c>
      <c r="F29" s="25" t="s">
        <v>167</v>
      </c>
      <c r="G29" s="25" t="s">
        <v>168</v>
      </c>
      <c r="H29" s="25" t="str">
        <f t="shared" si="0"/>
        <v>Completed</v>
      </c>
      <c r="I29" s="25" t="s">
        <v>40</v>
      </c>
      <c r="J29" s="25" t="s">
        <v>40</v>
      </c>
      <c r="K29" s="25" t="s">
        <v>40</v>
      </c>
      <c r="L29" s="25"/>
      <c r="M29" s="26" t="s">
        <v>169</v>
      </c>
      <c r="N29" s="25">
        <f>IF(M29="","",_xlfn.XLOOKUP(M29,'Distance List'!D:D,'Distance List'!G:G))</f>
        <v>27</v>
      </c>
      <c r="O29" s="25" t="s">
        <v>170</v>
      </c>
      <c r="P29" s="25"/>
      <c r="Q29" s="120" t="str">
        <f t="shared" si="1"/>
        <v>Y</v>
      </c>
      <c r="R29" s="9">
        <f>IF(Q29="Y",COUNTIF($A$2:A29,A29),1)</f>
        <v>1</v>
      </c>
    </row>
    <row r="30" spans="1:18">
      <c r="A30" s="25">
        <v>398855589</v>
      </c>
      <c r="B30" s="28">
        <v>45264</v>
      </c>
      <c r="C30" s="26" t="s">
        <v>171</v>
      </c>
      <c r="D30" s="24">
        <v>45264.576388888891</v>
      </c>
      <c r="E30" s="47" t="s">
        <v>37</v>
      </c>
      <c r="F30" s="25" t="s">
        <v>172</v>
      </c>
      <c r="G30" s="25" t="s">
        <v>173</v>
      </c>
      <c r="H30" s="25" t="str">
        <f t="shared" si="0"/>
        <v>Completed</v>
      </c>
      <c r="I30" s="25" t="s">
        <v>40</v>
      </c>
      <c r="J30" s="25" t="s">
        <v>40</v>
      </c>
      <c r="K30" s="25" t="s">
        <v>40</v>
      </c>
      <c r="L30" s="25"/>
      <c r="M30" s="26" t="s">
        <v>174</v>
      </c>
      <c r="N30" s="25">
        <f>IF(M30="","",_xlfn.XLOOKUP(M30,'Distance List'!D:D,'Distance List'!G:G))</f>
        <v>10</v>
      </c>
      <c r="O30" s="25" t="s">
        <v>175</v>
      </c>
      <c r="P30" s="25"/>
      <c r="Q30" s="120" t="str">
        <f t="shared" si="1"/>
        <v>Y</v>
      </c>
      <c r="R30" s="9">
        <f>IF(Q30="Y",COUNTIF($A$2:A30,A30),1)</f>
        <v>1</v>
      </c>
    </row>
    <row r="31" spans="1:18">
      <c r="A31" s="25" t="s">
        <v>142</v>
      </c>
      <c r="B31" s="28">
        <v>45261</v>
      </c>
      <c r="C31" s="26" t="s">
        <v>176</v>
      </c>
      <c r="D31" s="24">
        <v>45264.583333333336</v>
      </c>
      <c r="E31" s="24" t="s">
        <v>63</v>
      </c>
      <c r="F31" s="25" t="s">
        <v>82</v>
      </c>
      <c r="G31" s="25" t="s">
        <v>177</v>
      </c>
      <c r="H31" s="25" t="str">
        <f t="shared" si="0"/>
        <v>Completed</v>
      </c>
      <c r="I31" s="25" t="s">
        <v>40</v>
      </c>
      <c r="J31" s="25" t="s">
        <v>40</v>
      </c>
      <c r="K31" s="25" t="s">
        <v>40</v>
      </c>
      <c r="L31" s="25"/>
      <c r="M31" s="26" t="s">
        <v>178</v>
      </c>
      <c r="N31" s="25">
        <f>IF(M31="","",_xlfn.XLOOKUP(M31,'Distance List'!D:D,'Distance List'!G:G))</f>
        <v>39</v>
      </c>
      <c r="O31" s="25" t="s">
        <v>99</v>
      </c>
      <c r="P31" s="25"/>
      <c r="Q31" s="120" t="str">
        <f t="shared" si="1"/>
        <v>N</v>
      </c>
      <c r="R31" s="9">
        <f>IF(Q31="Y",COUNTIF($A$2:A31,A31),1)</f>
        <v>1</v>
      </c>
    </row>
    <row r="32" spans="1:18">
      <c r="A32" s="25">
        <v>398765882</v>
      </c>
      <c r="B32" s="28">
        <v>45261</v>
      </c>
      <c r="C32" s="26" t="s">
        <v>179</v>
      </c>
      <c r="D32" s="24">
        <v>45264.583333333336</v>
      </c>
      <c r="E32" s="24" t="s">
        <v>63</v>
      </c>
      <c r="F32" s="25" t="s">
        <v>180</v>
      </c>
      <c r="G32" s="25" t="s">
        <v>181</v>
      </c>
      <c r="H32" s="25" t="str">
        <f t="shared" si="0"/>
        <v>Completed</v>
      </c>
      <c r="I32" s="25" t="s">
        <v>40</v>
      </c>
      <c r="J32" s="25" t="s">
        <v>40</v>
      </c>
      <c r="K32" s="25" t="s">
        <v>40</v>
      </c>
      <c r="L32" s="25"/>
      <c r="M32" s="26" t="s">
        <v>182</v>
      </c>
      <c r="N32" s="25">
        <f>IF(M32="","",_xlfn.XLOOKUP(M32,'Distance List'!D:D,'Distance List'!G:G))</f>
        <v>51</v>
      </c>
      <c r="O32" s="25" t="s">
        <v>183</v>
      </c>
      <c r="P32" s="25"/>
      <c r="Q32" s="120" t="str">
        <f t="shared" si="1"/>
        <v>Y</v>
      </c>
      <c r="R32" s="9">
        <f>IF(Q32="Y",COUNTIF($A$2:A32,A32),1)</f>
        <v>1</v>
      </c>
    </row>
    <row r="33" spans="1:18">
      <c r="A33" s="25">
        <v>398837455</v>
      </c>
      <c r="B33" s="28">
        <v>45264</v>
      </c>
      <c r="C33" s="26" t="s">
        <v>184</v>
      </c>
      <c r="D33" s="24">
        <v>45264.583333333336</v>
      </c>
      <c r="E33" s="75" t="s">
        <v>37</v>
      </c>
      <c r="F33" s="25" t="s">
        <v>185</v>
      </c>
      <c r="G33" s="25" t="s">
        <v>186</v>
      </c>
      <c r="H33" s="25" t="str">
        <f t="shared" si="0"/>
        <v>Completed</v>
      </c>
      <c r="I33" s="25" t="s">
        <v>40</v>
      </c>
      <c r="J33" s="25" t="s">
        <v>40</v>
      </c>
      <c r="K33" s="25" t="s">
        <v>40</v>
      </c>
      <c r="L33" s="25">
        <v>21547</v>
      </c>
      <c r="M33" s="26" t="s">
        <v>174</v>
      </c>
      <c r="N33" s="25">
        <f>IF(M33="","",_xlfn.XLOOKUP(M33,'Distance List'!D:D,'Distance List'!G:G))</f>
        <v>10</v>
      </c>
      <c r="O33" s="25" t="s">
        <v>187</v>
      </c>
      <c r="P33" s="25"/>
      <c r="Q33" s="120" t="str">
        <f t="shared" si="1"/>
        <v>Y</v>
      </c>
      <c r="R33" s="9">
        <f>IF(Q33="Y",COUNTIF($A$2:A33,A33),1)</f>
        <v>1</v>
      </c>
    </row>
    <row r="34" spans="1:18">
      <c r="A34" s="25">
        <v>398846276</v>
      </c>
      <c r="B34" s="28">
        <v>45264</v>
      </c>
      <c r="C34" s="26" t="s">
        <v>188</v>
      </c>
      <c r="D34" s="24">
        <v>45264.583333333336</v>
      </c>
      <c r="E34" s="47" t="s">
        <v>37</v>
      </c>
      <c r="F34" s="25" t="s">
        <v>189</v>
      </c>
      <c r="G34" s="27" t="s">
        <v>190</v>
      </c>
      <c r="H34" s="25" t="str">
        <f t="shared" si="0"/>
        <v>Completed</v>
      </c>
      <c r="I34" s="25" t="s">
        <v>40</v>
      </c>
      <c r="J34" s="25" t="s">
        <v>40</v>
      </c>
      <c r="K34" s="25" t="s">
        <v>40</v>
      </c>
      <c r="L34" s="25"/>
      <c r="M34" s="26" t="s">
        <v>191</v>
      </c>
      <c r="N34" s="25">
        <f>IF(M34="","",_xlfn.XLOOKUP(M34,'Distance List'!D:D,'Distance List'!G:G))</f>
        <v>21</v>
      </c>
      <c r="O34" s="25" t="s">
        <v>192</v>
      </c>
      <c r="P34" s="25"/>
      <c r="Q34" s="120" t="str">
        <f t="shared" si="1"/>
        <v>Y</v>
      </c>
      <c r="R34" s="9">
        <f>IF(Q34="Y",COUNTIF($A$2:A34,A34),1)</f>
        <v>1</v>
      </c>
    </row>
    <row r="35" spans="1:18">
      <c r="A35" s="25">
        <v>398856103</v>
      </c>
      <c r="B35" s="28">
        <v>45264</v>
      </c>
      <c r="C35" s="26" t="s">
        <v>193</v>
      </c>
      <c r="D35" s="24">
        <v>45264.583333333336</v>
      </c>
      <c r="E35" s="24" t="s">
        <v>63</v>
      </c>
      <c r="F35" s="25" t="s">
        <v>194</v>
      </c>
      <c r="G35" s="25" t="s">
        <v>195</v>
      </c>
      <c r="H35" s="25" t="str">
        <f t="shared" si="0"/>
        <v>Completed</v>
      </c>
      <c r="I35" s="25" t="s">
        <v>40</v>
      </c>
      <c r="J35" s="25" t="s">
        <v>40</v>
      </c>
      <c r="K35" s="25" t="s">
        <v>40</v>
      </c>
      <c r="L35" s="25"/>
      <c r="M35" s="26" t="s">
        <v>178</v>
      </c>
      <c r="N35" s="25">
        <f>IF(M35="","",_xlfn.XLOOKUP(M35,'Distance List'!D:D,'Distance List'!G:G))</f>
        <v>39</v>
      </c>
      <c r="O35" s="25" t="s">
        <v>99</v>
      </c>
      <c r="P35" s="25"/>
      <c r="Q35" s="120" t="str">
        <f t="shared" si="1"/>
        <v>Y</v>
      </c>
      <c r="R35" s="9">
        <f>IF(Q35="Y",COUNTIF($A$2:A35,A35),1)</f>
        <v>1</v>
      </c>
    </row>
    <row r="36" spans="1:18">
      <c r="A36" s="25">
        <v>398854703</v>
      </c>
      <c r="B36" s="28">
        <v>45264</v>
      </c>
      <c r="C36" s="26" t="s">
        <v>196</v>
      </c>
      <c r="D36" s="24">
        <v>45264.604166666664</v>
      </c>
      <c r="E36" s="47" t="s">
        <v>37</v>
      </c>
      <c r="F36" s="25" t="s">
        <v>197</v>
      </c>
      <c r="G36" s="25" t="s">
        <v>198</v>
      </c>
      <c r="H36" s="25" t="str">
        <f t="shared" si="0"/>
        <v>Completed</v>
      </c>
      <c r="I36" s="25" t="s">
        <v>40</v>
      </c>
      <c r="J36" s="25" t="s">
        <v>40</v>
      </c>
      <c r="K36" s="25" t="s">
        <v>40</v>
      </c>
      <c r="L36" s="25">
        <v>21574</v>
      </c>
      <c r="M36" s="26" t="s">
        <v>103</v>
      </c>
      <c r="N36" s="25">
        <f>IF(M36="","",_xlfn.XLOOKUP(M36,'Distance List'!D:D,'Distance List'!G:G))</f>
        <v>60</v>
      </c>
      <c r="O36" s="25" t="s">
        <v>199</v>
      </c>
      <c r="P36" s="25"/>
      <c r="Q36" s="120" t="str">
        <f t="shared" si="1"/>
        <v>Y</v>
      </c>
      <c r="R36" s="9">
        <f>IF(Q36="Y",COUNTIF($A$2:A36,A36),1)</f>
        <v>1</v>
      </c>
    </row>
    <row r="37" spans="1:18">
      <c r="A37" s="25" t="s">
        <v>200</v>
      </c>
      <c r="B37" s="28">
        <v>45264</v>
      </c>
      <c r="C37" s="26" t="s">
        <v>201</v>
      </c>
      <c r="D37" s="24">
        <v>45264.611111111109</v>
      </c>
      <c r="E37" s="47" t="s">
        <v>37</v>
      </c>
      <c r="F37" s="25" t="s">
        <v>202</v>
      </c>
      <c r="G37" s="30" t="s">
        <v>203</v>
      </c>
      <c r="H37" s="25" t="str">
        <f t="shared" si="0"/>
        <v>Completed</v>
      </c>
      <c r="I37" s="25" t="s">
        <v>40</v>
      </c>
      <c r="J37" s="25" t="s">
        <v>40</v>
      </c>
      <c r="K37" s="25" t="s">
        <v>40</v>
      </c>
      <c r="L37" s="25">
        <v>21585</v>
      </c>
      <c r="M37" s="26" t="s">
        <v>159</v>
      </c>
      <c r="N37" s="25">
        <f>IF(M37="","",_xlfn.XLOOKUP(M37,'Distance List'!D:D,'Distance List'!G:G))</f>
        <v>10</v>
      </c>
      <c r="O37" s="25" t="s">
        <v>204</v>
      </c>
      <c r="P37" s="25"/>
      <c r="Q37" s="120" t="str">
        <f t="shared" si="1"/>
        <v>N</v>
      </c>
      <c r="R37" s="9">
        <f>IF(Q37="Y",COUNTIF($A$2:A37,A37),1)</f>
        <v>1</v>
      </c>
    </row>
    <row r="38" spans="1:18">
      <c r="A38" s="25">
        <v>398765903</v>
      </c>
      <c r="B38" s="28">
        <v>45259</v>
      </c>
      <c r="C38" s="26" t="s">
        <v>205</v>
      </c>
      <c r="D38" s="24">
        <v>45264.625</v>
      </c>
      <c r="E38" s="24" t="s">
        <v>63</v>
      </c>
      <c r="F38" s="25" t="s">
        <v>206</v>
      </c>
      <c r="G38" s="25" t="s">
        <v>207</v>
      </c>
      <c r="H38" s="25" t="str">
        <f t="shared" si="0"/>
        <v>Completed</v>
      </c>
      <c r="I38" s="25" t="s">
        <v>40</v>
      </c>
      <c r="J38" s="25" t="s">
        <v>40</v>
      </c>
      <c r="K38" s="25" t="s">
        <v>40</v>
      </c>
      <c r="L38" s="25"/>
      <c r="M38" s="26" t="s">
        <v>208</v>
      </c>
      <c r="N38" s="25">
        <f>IF(M38="","",_xlfn.XLOOKUP(M38,'Distance List'!D:D,'Distance List'!G:G))</f>
        <v>22</v>
      </c>
      <c r="O38" s="25" t="s">
        <v>209</v>
      </c>
      <c r="P38" s="25"/>
      <c r="Q38" s="120" t="str">
        <f t="shared" si="1"/>
        <v>Y</v>
      </c>
      <c r="R38" s="9">
        <f>IF(Q38="Y",COUNTIF($A$2:A38,A38),1)</f>
        <v>1</v>
      </c>
    </row>
    <row r="39" spans="1:18">
      <c r="A39" s="25" t="s">
        <v>200</v>
      </c>
      <c r="B39" s="28">
        <v>45264</v>
      </c>
      <c r="C39" s="26" t="s">
        <v>210</v>
      </c>
      <c r="D39" s="24">
        <v>45264.666666666664</v>
      </c>
      <c r="E39" s="24" t="s">
        <v>63</v>
      </c>
      <c r="F39" s="25" t="s">
        <v>211</v>
      </c>
      <c r="G39" s="27" t="s">
        <v>212</v>
      </c>
      <c r="H39" s="25" t="str">
        <f t="shared" si="0"/>
        <v>Completed</v>
      </c>
      <c r="I39" s="25" t="s">
        <v>40</v>
      </c>
      <c r="J39" s="25" t="s">
        <v>40</v>
      </c>
      <c r="K39" s="25" t="s">
        <v>40</v>
      </c>
      <c r="L39" s="25"/>
      <c r="M39" s="26" t="s">
        <v>213</v>
      </c>
      <c r="N39" s="25">
        <f>IF(M39="","",_xlfn.XLOOKUP(M39,'Distance List'!D:D,'Distance List'!G:G))</f>
        <v>29</v>
      </c>
      <c r="O39" s="25" t="s">
        <v>214</v>
      </c>
      <c r="P39" s="25"/>
      <c r="Q39" s="120" t="str">
        <f t="shared" si="1"/>
        <v>N</v>
      </c>
      <c r="R39" s="9">
        <f>IF(Q39="Y",COUNTIF($A$2:A39,A39),1)</f>
        <v>1</v>
      </c>
    </row>
    <row r="40" spans="1:18">
      <c r="A40" s="25" t="s">
        <v>61</v>
      </c>
      <c r="B40" s="28">
        <v>45264</v>
      </c>
      <c r="C40" s="26" t="s">
        <v>215</v>
      </c>
      <c r="D40" s="24">
        <v>45264.6875</v>
      </c>
      <c r="E40" s="47" t="s">
        <v>37</v>
      </c>
      <c r="F40" s="25" t="s">
        <v>216</v>
      </c>
      <c r="G40" s="25" t="s">
        <v>217</v>
      </c>
      <c r="H40" s="25" t="str">
        <f t="shared" si="0"/>
        <v>Completed</v>
      </c>
      <c r="I40" s="25" t="s">
        <v>40</v>
      </c>
      <c r="J40" s="25" t="s">
        <v>40</v>
      </c>
      <c r="K40" s="25" t="s">
        <v>40</v>
      </c>
      <c r="L40" s="25"/>
      <c r="M40" s="26" t="s">
        <v>130</v>
      </c>
      <c r="N40" s="25">
        <f>IF(M40="","",_xlfn.XLOOKUP(M40,'Distance List'!D:D,'Distance List'!G:G))</f>
        <v>26</v>
      </c>
      <c r="O40" s="25" t="s">
        <v>131</v>
      </c>
      <c r="P40" s="25"/>
      <c r="Q40" s="120" t="str">
        <f t="shared" si="1"/>
        <v>N</v>
      </c>
      <c r="R40" s="9">
        <f>IF(Q40="Y",COUNTIF($A$2:A40,A40),1)</f>
        <v>1</v>
      </c>
    </row>
    <row r="41" spans="1:18">
      <c r="A41" s="25" t="s">
        <v>200</v>
      </c>
      <c r="B41" s="36">
        <v>45264</v>
      </c>
      <c r="C41" s="41" t="s">
        <v>218</v>
      </c>
      <c r="D41" s="37">
        <v>45264.708333333336</v>
      </c>
      <c r="E41" s="47" t="s">
        <v>37</v>
      </c>
      <c r="F41" s="30" t="s">
        <v>202</v>
      </c>
      <c r="G41" s="30" t="s">
        <v>203</v>
      </c>
      <c r="H41" s="25" t="str">
        <f t="shared" si="0"/>
        <v>Completed</v>
      </c>
      <c r="I41" s="25" t="s">
        <v>40</v>
      </c>
      <c r="J41" s="25" t="s">
        <v>40</v>
      </c>
      <c r="K41" s="25" t="s">
        <v>40</v>
      </c>
      <c r="L41" s="25">
        <v>21570</v>
      </c>
      <c r="M41" s="26" t="s">
        <v>159</v>
      </c>
      <c r="N41" s="25">
        <f>IF(M41="","",_xlfn.XLOOKUP(M41,'Distance List'!D:D,'Distance List'!G:G))</f>
        <v>10</v>
      </c>
      <c r="O41" s="25" t="s">
        <v>94</v>
      </c>
      <c r="P41" s="25"/>
      <c r="Q41" s="120" t="str">
        <f t="shared" si="1"/>
        <v>N</v>
      </c>
      <c r="R41" s="9">
        <f>IF(Q41="Y",COUNTIF($A$2:A41,A41),1)</f>
        <v>1</v>
      </c>
    </row>
    <row r="42" spans="1:18">
      <c r="A42" s="25" t="s">
        <v>200</v>
      </c>
      <c r="B42" s="28">
        <v>45264</v>
      </c>
      <c r="C42" s="26" t="s">
        <v>219</v>
      </c>
      <c r="D42" s="24">
        <v>45264.708333333336</v>
      </c>
      <c r="E42" s="47" t="s">
        <v>37</v>
      </c>
      <c r="F42" s="25" t="s">
        <v>45</v>
      </c>
      <c r="G42" s="25" t="s">
        <v>220</v>
      </c>
      <c r="H42" s="25" t="str">
        <f t="shared" si="0"/>
        <v>Completed</v>
      </c>
      <c r="I42" s="25" t="s">
        <v>40</v>
      </c>
      <c r="J42" s="25" t="s">
        <v>40</v>
      </c>
      <c r="K42" s="25" t="s">
        <v>40</v>
      </c>
      <c r="L42" s="25"/>
      <c r="M42" s="26" t="s">
        <v>221</v>
      </c>
      <c r="N42" s="25">
        <f>IF(M42="","",_xlfn.XLOOKUP(M42,'Distance List'!D:D,'Distance List'!G:G))</f>
        <v>37</v>
      </c>
      <c r="O42" s="25" t="s">
        <v>222</v>
      </c>
      <c r="P42" s="25"/>
      <c r="Q42" s="120" t="str">
        <f t="shared" si="1"/>
        <v>N</v>
      </c>
      <c r="R42" s="9">
        <f>IF(Q42="Y",COUNTIF($A$2:A42,A42),1)</f>
        <v>1</v>
      </c>
    </row>
    <row r="43" spans="1:18">
      <c r="A43" s="25">
        <v>398840490</v>
      </c>
      <c r="B43" s="28">
        <v>45262</v>
      </c>
      <c r="C43" s="26" t="s">
        <v>223</v>
      </c>
      <c r="D43" s="24">
        <v>45264.708333333336</v>
      </c>
      <c r="E43" s="47" t="s">
        <v>37</v>
      </c>
      <c r="F43" s="25" t="s">
        <v>45</v>
      </c>
      <c r="G43" s="25" t="s">
        <v>224</v>
      </c>
      <c r="H43" s="25" t="str">
        <f t="shared" si="0"/>
        <v>Completed</v>
      </c>
      <c r="I43" s="25" t="s">
        <v>40</v>
      </c>
      <c r="J43" s="25" t="s">
        <v>40</v>
      </c>
      <c r="K43" s="25" t="s">
        <v>40</v>
      </c>
      <c r="L43" s="25"/>
      <c r="M43" s="26" t="s">
        <v>225</v>
      </c>
      <c r="N43" s="25">
        <f>IF(M43="","",_xlfn.XLOOKUP(M43,'Distance List'!D:D,'Distance List'!G:G))</f>
        <v>42</v>
      </c>
      <c r="O43" s="25" t="s">
        <v>226</v>
      </c>
      <c r="P43" s="25"/>
      <c r="Q43" s="120" t="str">
        <f t="shared" si="1"/>
        <v>Y</v>
      </c>
      <c r="R43" s="9">
        <f>IF(Q43="Y",COUNTIF($A$2:A43,A43),1)</f>
        <v>1</v>
      </c>
    </row>
    <row r="44" spans="1:18">
      <c r="A44" s="25">
        <v>398840002</v>
      </c>
      <c r="B44" s="28">
        <v>45264</v>
      </c>
      <c r="C44" s="26" t="s">
        <v>227</v>
      </c>
      <c r="D44" s="24">
        <v>45264.708333333336</v>
      </c>
      <c r="E44" s="47" t="s">
        <v>37</v>
      </c>
      <c r="F44" s="25" t="s">
        <v>189</v>
      </c>
      <c r="G44" s="25" t="s">
        <v>228</v>
      </c>
      <c r="H44" s="25" t="str">
        <f t="shared" si="0"/>
        <v>Completed</v>
      </c>
      <c r="I44" s="25" t="s">
        <v>40</v>
      </c>
      <c r="J44" s="25" t="s">
        <v>40</v>
      </c>
      <c r="K44" s="25" t="s">
        <v>40</v>
      </c>
      <c r="L44" s="25"/>
      <c r="M44" s="26" t="s">
        <v>229</v>
      </c>
      <c r="N44" s="25">
        <f>IF(M44="","",_xlfn.XLOOKUP(M44,'Distance List'!D:D,'Distance List'!G:G))</f>
        <v>16</v>
      </c>
      <c r="O44" s="25" t="s">
        <v>230</v>
      </c>
      <c r="P44" s="25"/>
      <c r="Q44" s="120" t="str">
        <f t="shared" si="1"/>
        <v>Y</v>
      </c>
      <c r="R44" s="9">
        <f>IF(Q44="Y",COUNTIF($A$2:A44,A44),1)</f>
        <v>1</v>
      </c>
    </row>
    <row r="45" spans="1:18">
      <c r="A45" s="25">
        <v>398886376</v>
      </c>
      <c r="B45" s="28">
        <v>45264</v>
      </c>
      <c r="C45" s="26" t="s">
        <v>231</v>
      </c>
      <c r="D45" s="24">
        <v>45264.729166666664</v>
      </c>
      <c r="E45" s="24" t="s">
        <v>63</v>
      </c>
      <c r="F45" s="25" t="s">
        <v>162</v>
      </c>
      <c r="G45" s="25" t="s">
        <v>163</v>
      </c>
      <c r="H45" s="25" t="str">
        <f t="shared" si="0"/>
        <v>Completed</v>
      </c>
      <c r="I45" s="25" t="s">
        <v>40</v>
      </c>
      <c r="J45" s="25" t="s">
        <v>40</v>
      </c>
      <c r="K45" s="25" t="s">
        <v>40</v>
      </c>
      <c r="L45" s="25"/>
      <c r="M45" s="26" t="s">
        <v>164</v>
      </c>
      <c r="N45" s="25">
        <f>IF(M45="","",_xlfn.XLOOKUP(M45,'Distance List'!D:D,'Distance List'!G:G))</f>
        <v>32</v>
      </c>
      <c r="O45" s="25" t="s">
        <v>165</v>
      </c>
      <c r="P45" s="25" t="s">
        <v>126</v>
      </c>
      <c r="Q45" s="120" t="str">
        <f t="shared" si="1"/>
        <v>Y</v>
      </c>
      <c r="R45" s="9">
        <f>IF(Q45="Y",COUNTIF($A$2:A45,A45),1)</f>
        <v>1</v>
      </c>
    </row>
    <row r="46" spans="1:18">
      <c r="A46" s="25">
        <v>398889020</v>
      </c>
      <c r="B46" s="28">
        <v>45264</v>
      </c>
      <c r="C46" s="26" t="s">
        <v>232</v>
      </c>
      <c r="D46" s="24">
        <v>45264.75</v>
      </c>
      <c r="E46" s="24" t="s">
        <v>63</v>
      </c>
      <c r="F46" s="25" t="s">
        <v>233</v>
      </c>
      <c r="G46" s="25" t="s">
        <v>234</v>
      </c>
      <c r="H46" s="25" t="str">
        <f t="shared" si="0"/>
        <v>Completed</v>
      </c>
      <c r="I46" s="25" t="s">
        <v>40</v>
      </c>
      <c r="J46" s="25" t="s">
        <v>40</v>
      </c>
      <c r="K46" s="25" t="s">
        <v>40</v>
      </c>
      <c r="L46" s="25">
        <v>21614</v>
      </c>
      <c r="M46" s="26" t="s">
        <v>235</v>
      </c>
      <c r="N46" s="25">
        <f>IF(M46="","",_xlfn.XLOOKUP(M46,'Distance List'!D:D,'Distance List'!G:G))</f>
        <v>54</v>
      </c>
      <c r="O46" s="25" t="s">
        <v>236</v>
      </c>
      <c r="P46" s="25"/>
      <c r="Q46" s="120" t="str">
        <f t="shared" si="1"/>
        <v>Y</v>
      </c>
      <c r="R46" s="9">
        <f>IF(Q46="Y",COUNTIF($A$2:A46,A46),1)</f>
        <v>1</v>
      </c>
    </row>
    <row r="47" spans="1:18">
      <c r="A47" s="25" t="s">
        <v>200</v>
      </c>
      <c r="B47" s="28">
        <v>45261</v>
      </c>
      <c r="C47" s="41" t="s">
        <v>237</v>
      </c>
      <c r="D47" s="37">
        <v>45264.75</v>
      </c>
      <c r="E47" s="37" t="s">
        <v>63</v>
      </c>
      <c r="F47" s="30" t="s">
        <v>238</v>
      </c>
      <c r="G47" s="30" t="s">
        <v>239</v>
      </c>
      <c r="H47" s="25" t="str">
        <f t="shared" si="0"/>
        <v>Completed</v>
      </c>
      <c r="I47" s="25" t="s">
        <v>40</v>
      </c>
      <c r="J47" s="25" t="s">
        <v>40</v>
      </c>
      <c r="K47" s="25" t="s">
        <v>40</v>
      </c>
      <c r="L47" s="25"/>
      <c r="M47" s="26" t="s">
        <v>240</v>
      </c>
      <c r="N47" s="25">
        <f>IF(M47="","",_xlfn.XLOOKUP(M47,'Distance List'!D:D,'Distance List'!G:G))</f>
        <v>55</v>
      </c>
      <c r="O47" s="25" t="s">
        <v>241</v>
      </c>
      <c r="P47" s="25"/>
      <c r="Q47" s="120" t="str">
        <f t="shared" si="1"/>
        <v>N</v>
      </c>
      <c r="R47" s="9">
        <f>IF(Q47="Y",COUNTIF($A$2:A47,A47),1)</f>
        <v>1</v>
      </c>
    </row>
    <row r="48" spans="1:18">
      <c r="A48" s="25" t="s">
        <v>200</v>
      </c>
      <c r="B48" s="28">
        <v>45261</v>
      </c>
      <c r="C48" s="82" t="s">
        <v>242</v>
      </c>
      <c r="D48" s="37">
        <v>45264.75</v>
      </c>
      <c r="E48" s="37" t="s">
        <v>63</v>
      </c>
      <c r="F48" s="30" t="s">
        <v>238</v>
      </c>
      <c r="G48" s="30" t="s">
        <v>239</v>
      </c>
      <c r="H48" s="25" t="str">
        <f t="shared" si="0"/>
        <v>Completed</v>
      </c>
      <c r="I48" s="25" t="s">
        <v>40</v>
      </c>
      <c r="J48" s="25" t="s">
        <v>40</v>
      </c>
      <c r="K48" s="25" t="s">
        <v>40</v>
      </c>
      <c r="L48" s="25"/>
      <c r="M48" s="26" t="s">
        <v>240</v>
      </c>
      <c r="N48" s="25">
        <f>IF(M48="","",_xlfn.XLOOKUP(M48,'Distance List'!D:D,'Distance List'!G:G))</f>
        <v>55</v>
      </c>
      <c r="O48" s="25" t="s">
        <v>241</v>
      </c>
      <c r="P48" s="25"/>
      <c r="Q48" s="120" t="str">
        <f t="shared" si="1"/>
        <v>N</v>
      </c>
      <c r="R48" s="9">
        <f>IF(Q48="Y",COUNTIF($A$2:A48,A48),1)</f>
        <v>1</v>
      </c>
    </row>
    <row r="49" spans="1:18">
      <c r="A49" s="25" t="s">
        <v>200</v>
      </c>
      <c r="B49" s="28">
        <v>45261</v>
      </c>
      <c r="C49" s="41" t="s">
        <v>243</v>
      </c>
      <c r="D49" s="37">
        <v>45264.75</v>
      </c>
      <c r="E49" s="37" t="s">
        <v>63</v>
      </c>
      <c r="F49" s="30" t="s">
        <v>238</v>
      </c>
      <c r="G49" s="30" t="s">
        <v>239</v>
      </c>
      <c r="H49" s="25" t="str">
        <f t="shared" si="0"/>
        <v>Completed</v>
      </c>
      <c r="I49" s="25" t="s">
        <v>40</v>
      </c>
      <c r="J49" s="25" t="s">
        <v>40</v>
      </c>
      <c r="K49" s="25" t="s">
        <v>40</v>
      </c>
      <c r="L49" s="25"/>
      <c r="M49" s="26" t="s">
        <v>240</v>
      </c>
      <c r="N49" s="25">
        <f>IF(M49="","",_xlfn.XLOOKUP(M49,'Distance List'!D:D,'Distance List'!G:G))</f>
        <v>55</v>
      </c>
      <c r="O49" s="25" t="s">
        <v>241</v>
      </c>
      <c r="P49" s="25"/>
      <c r="Q49" s="120" t="str">
        <f t="shared" si="1"/>
        <v>N</v>
      </c>
      <c r="R49" s="9">
        <f>IF(Q49="Y",COUNTIF($A$2:A49,A49),1)</f>
        <v>1</v>
      </c>
    </row>
    <row r="50" spans="1:18">
      <c r="A50" s="25" t="s">
        <v>200</v>
      </c>
      <c r="B50" s="28">
        <v>45261</v>
      </c>
      <c r="C50" s="41" t="s">
        <v>244</v>
      </c>
      <c r="D50" s="37">
        <v>45264.75</v>
      </c>
      <c r="E50" s="37" t="s">
        <v>63</v>
      </c>
      <c r="F50" s="30" t="s">
        <v>238</v>
      </c>
      <c r="G50" s="30" t="s">
        <v>239</v>
      </c>
      <c r="H50" s="25" t="str">
        <f t="shared" si="0"/>
        <v>Completed</v>
      </c>
      <c r="I50" s="25" t="s">
        <v>40</v>
      </c>
      <c r="J50" s="25" t="s">
        <v>40</v>
      </c>
      <c r="K50" s="25" t="s">
        <v>40</v>
      </c>
      <c r="L50" s="25"/>
      <c r="M50" s="26" t="s">
        <v>240</v>
      </c>
      <c r="N50" s="25">
        <f>IF(M50="","",_xlfn.XLOOKUP(M50,'Distance List'!D:D,'Distance List'!G:G))</f>
        <v>55</v>
      </c>
      <c r="O50" s="25" t="s">
        <v>241</v>
      </c>
      <c r="P50" s="25" t="s">
        <v>126</v>
      </c>
      <c r="Q50" s="120" t="str">
        <f t="shared" si="1"/>
        <v>N</v>
      </c>
      <c r="R50" s="9">
        <f>IF(Q50="Y",COUNTIF($A$2:A50,A50),1)</f>
        <v>1</v>
      </c>
    </row>
    <row r="51" spans="1:18">
      <c r="A51" s="25">
        <v>398890671</v>
      </c>
      <c r="B51" s="28">
        <v>45264</v>
      </c>
      <c r="C51" s="26" t="s">
        <v>245</v>
      </c>
      <c r="D51" s="24">
        <v>45264.75</v>
      </c>
      <c r="E51" s="47" t="s">
        <v>37</v>
      </c>
      <c r="F51" s="25" t="s">
        <v>246</v>
      </c>
      <c r="G51" s="25" t="s">
        <v>247</v>
      </c>
      <c r="H51" s="25" t="str">
        <f t="shared" si="0"/>
        <v>Completed</v>
      </c>
      <c r="I51" s="25" t="s">
        <v>40</v>
      </c>
      <c r="J51" s="25" t="s">
        <v>40</v>
      </c>
      <c r="K51" s="25" t="s">
        <v>40</v>
      </c>
      <c r="L51" s="25"/>
      <c r="M51" s="26" t="s">
        <v>248</v>
      </c>
      <c r="N51" s="25">
        <v>16</v>
      </c>
      <c r="O51" s="25" t="s">
        <v>249</v>
      </c>
      <c r="P51" s="25"/>
      <c r="Q51" s="120" t="str">
        <f t="shared" si="1"/>
        <v>Y</v>
      </c>
      <c r="R51" s="9">
        <f>IF(Q51="Y",COUNTIF($A$2:A51,A51),1)</f>
        <v>1</v>
      </c>
    </row>
    <row r="52" spans="1:18">
      <c r="A52" s="25">
        <v>398765917</v>
      </c>
      <c r="B52" s="28">
        <v>45261</v>
      </c>
      <c r="C52" s="26" t="s">
        <v>250</v>
      </c>
      <c r="D52" s="24">
        <v>45264.791666666664</v>
      </c>
      <c r="E52" s="24" t="s">
        <v>63</v>
      </c>
      <c r="F52" s="25" t="s">
        <v>251</v>
      </c>
      <c r="G52" s="25" t="s">
        <v>252</v>
      </c>
      <c r="H52" s="25" t="str">
        <f t="shared" si="0"/>
        <v>Completed</v>
      </c>
      <c r="I52" s="25" t="s">
        <v>40</v>
      </c>
      <c r="J52" s="25" t="s">
        <v>40</v>
      </c>
      <c r="K52" s="25" t="s">
        <v>40</v>
      </c>
      <c r="L52" s="25"/>
      <c r="M52" s="26" t="s">
        <v>253</v>
      </c>
      <c r="N52" s="25">
        <f>IF(M52="","",_xlfn.XLOOKUP(M52,'Distance List'!D:D,'Distance List'!G:G))</f>
        <v>22</v>
      </c>
      <c r="O52" s="25" t="s">
        <v>254</v>
      </c>
      <c r="P52" s="25"/>
      <c r="Q52" s="120" t="str">
        <f t="shared" si="1"/>
        <v>Y</v>
      </c>
      <c r="R52" s="9">
        <f>IF(Q52="Y",COUNTIF($A$2:A52,A52),1)</f>
        <v>1</v>
      </c>
    </row>
    <row r="53" spans="1:18">
      <c r="A53" s="30" t="s">
        <v>68</v>
      </c>
      <c r="B53" s="36">
        <v>45264</v>
      </c>
      <c r="C53" s="41" t="s">
        <v>255</v>
      </c>
      <c r="D53" s="37">
        <v>45265.395833333336</v>
      </c>
      <c r="E53" s="37" t="s">
        <v>63</v>
      </c>
      <c r="F53" s="30" t="s">
        <v>68</v>
      </c>
      <c r="G53" s="30" t="s">
        <v>68</v>
      </c>
      <c r="H53" s="25" t="str">
        <f t="shared" si="0"/>
        <v>Completed</v>
      </c>
      <c r="I53" s="25" t="s">
        <v>40</v>
      </c>
      <c r="J53" s="25" t="s">
        <v>40</v>
      </c>
      <c r="K53" s="25" t="s">
        <v>40</v>
      </c>
      <c r="L53" s="25"/>
      <c r="M53" s="26" t="s">
        <v>256</v>
      </c>
      <c r="N53" s="25">
        <f>IF(M53="","",_xlfn.XLOOKUP(M53,'Distance List'!D:D,'Distance List'!G:G))</f>
        <v>143</v>
      </c>
      <c r="O53" s="25" t="s">
        <v>68</v>
      </c>
      <c r="P53" s="25"/>
      <c r="Q53" s="120" t="str">
        <f t="shared" si="1"/>
        <v>N</v>
      </c>
      <c r="R53" s="9">
        <f>IF(Q53="Y",COUNTIF($A$2:A53,A53),1)</f>
        <v>1</v>
      </c>
    </row>
    <row r="54" spans="1:18">
      <c r="A54" s="30" t="s">
        <v>68</v>
      </c>
      <c r="B54" s="36">
        <v>45264</v>
      </c>
      <c r="C54" s="41" t="s">
        <v>257</v>
      </c>
      <c r="D54" s="37">
        <v>45265.395833333336</v>
      </c>
      <c r="E54" s="37" t="s">
        <v>63</v>
      </c>
      <c r="F54" s="30" t="s">
        <v>68</v>
      </c>
      <c r="G54" s="30" t="s">
        <v>68</v>
      </c>
      <c r="H54" s="25" t="str">
        <f t="shared" si="0"/>
        <v>Completed</v>
      </c>
      <c r="I54" s="25" t="s">
        <v>40</v>
      </c>
      <c r="J54" s="25" t="s">
        <v>40</v>
      </c>
      <c r="K54" s="25" t="s">
        <v>40</v>
      </c>
      <c r="L54" s="25"/>
      <c r="M54" s="26" t="s">
        <v>258</v>
      </c>
      <c r="N54" s="25">
        <v>164</v>
      </c>
      <c r="O54" s="25" t="s">
        <v>68</v>
      </c>
      <c r="P54" s="25"/>
      <c r="Q54" s="120" t="str">
        <f t="shared" si="1"/>
        <v>N</v>
      </c>
      <c r="R54" s="9">
        <f>IF(Q54="Y",COUNTIF($A$2:A54,A54),1)</f>
        <v>1</v>
      </c>
    </row>
    <row r="55" spans="1:18">
      <c r="A55" s="30" t="s">
        <v>61</v>
      </c>
      <c r="B55" s="36">
        <v>45264</v>
      </c>
      <c r="C55" s="41" t="s">
        <v>259</v>
      </c>
      <c r="D55" s="37">
        <v>45265.416666666664</v>
      </c>
      <c r="E55" s="47" t="s">
        <v>37</v>
      </c>
      <c r="F55" s="30" t="s">
        <v>260</v>
      </c>
      <c r="G55" s="30" t="s">
        <v>261</v>
      </c>
      <c r="H55" s="25" t="str">
        <f t="shared" si="0"/>
        <v>Completed</v>
      </c>
      <c r="I55" s="25" t="s">
        <v>40</v>
      </c>
      <c r="J55" s="25" t="s">
        <v>40</v>
      </c>
      <c r="K55" s="25" t="s">
        <v>40</v>
      </c>
      <c r="L55" s="25"/>
      <c r="M55" s="26" t="s">
        <v>159</v>
      </c>
      <c r="N55" s="25">
        <f>IF(M55="","",_xlfn.XLOOKUP(M55,'Distance List'!D:D,'Distance List'!G:G))</f>
        <v>10</v>
      </c>
      <c r="O55" s="25" t="s">
        <v>262</v>
      </c>
      <c r="P55" s="25"/>
      <c r="Q55" s="120" t="str">
        <f t="shared" si="1"/>
        <v>N</v>
      </c>
      <c r="R55" s="9">
        <f>IF(Q55="Y",COUNTIF($A$2:A55,A55),1)</f>
        <v>1</v>
      </c>
    </row>
    <row r="56" spans="1:18">
      <c r="A56" s="30" t="s">
        <v>61</v>
      </c>
      <c r="B56" s="36">
        <v>45264</v>
      </c>
      <c r="C56" s="41" t="s">
        <v>263</v>
      </c>
      <c r="D56" s="37">
        <v>45265.416666666664</v>
      </c>
      <c r="E56" s="47" t="s">
        <v>37</v>
      </c>
      <c r="F56" s="30" t="s">
        <v>260</v>
      </c>
      <c r="G56" s="30" t="s">
        <v>261</v>
      </c>
      <c r="H56" s="25" t="str">
        <f t="shared" si="0"/>
        <v>Completed</v>
      </c>
      <c r="I56" s="25" t="s">
        <v>40</v>
      </c>
      <c r="J56" s="25" t="s">
        <v>40</v>
      </c>
      <c r="K56" s="25" t="s">
        <v>40</v>
      </c>
      <c r="L56" s="25"/>
      <c r="M56" s="26" t="s">
        <v>159</v>
      </c>
      <c r="N56" s="25">
        <f>IF(M56="","",_xlfn.XLOOKUP(M56,'Distance List'!D:D,'Distance List'!G:G))</f>
        <v>10</v>
      </c>
      <c r="O56" s="25" t="s">
        <v>262</v>
      </c>
      <c r="P56" s="25"/>
      <c r="Q56" s="120" t="str">
        <f t="shared" si="1"/>
        <v>N</v>
      </c>
      <c r="R56" s="9">
        <f>IF(Q56="Y",COUNTIF($A$2:A56,A56),1)</f>
        <v>1</v>
      </c>
    </row>
    <row r="57" spans="1:18">
      <c r="A57" s="25" t="s">
        <v>142</v>
      </c>
      <c r="B57" s="28">
        <v>45264</v>
      </c>
      <c r="C57" s="26" t="s">
        <v>264</v>
      </c>
      <c r="D57" s="24">
        <v>45265.416666666664</v>
      </c>
      <c r="E57" s="24" t="s">
        <v>63</v>
      </c>
      <c r="F57" s="25" t="s">
        <v>51</v>
      </c>
      <c r="G57" s="25" t="s">
        <v>265</v>
      </c>
      <c r="H57" s="25" t="str">
        <f t="shared" si="0"/>
        <v>Completed</v>
      </c>
      <c r="I57" s="25" t="s">
        <v>40</v>
      </c>
      <c r="J57" s="25" t="s">
        <v>40</v>
      </c>
      <c r="K57" s="25" t="s">
        <v>40</v>
      </c>
      <c r="L57" s="25"/>
      <c r="M57" s="26" t="s">
        <v>130</v>
      </c>
      <c r="N57" s="25">
        <f>IF(M57="","",_xlfn.XLOOKUP(M57,'Distance List'!D:D,'Distance List'!G:G))</f>
        <v>26</v>
      </c>
      <c r="O57" s="25" t="s">
        <v>214</v>
      </c>
      <c r="P57" s="25"/>
      <c r="Q57" s="120" t="str">
        <f t="shared" si="1"/>
        <v>N</v>
      </c>
      <c r="R57" s="9">
        <f>IF(Q57="Y",COUNTIF($A$2:A57,A57),1)</f>
        <v>1</v>
      </c>
    </row>
    <row r="58" spans="1:18">
      <c r="A58" s="25">
        <v>398918942</v>
      </c>
      <c r="B58" s="28">
        <v>45264</v>
      </c>
      <c r="C58" s="26" t="s">
        <v>266</v>
      </c>
      <c r="D58" s="24">
        <v>45265.416666666664</v>
      </c>
      <c r="E58" s="47" t="s">
        <v>37</v>
      </c>
      <c r="F58" s="25" t="s">
        <v>82</v>
      </c>
      <c r="G58" s="25" t="s">
        <v>267</v>
      </c>
      <c r="H58" s="25" t="str">
        <f t="shared" si="0"/>
        <v>Completed</v>
      </c>
      <c r="I58" s="25" t="s">
        <v>40</v>
      </c>
      <c r="J58" s="25" t="s">
        <v>40</v>
      </c>
      <c r="K58" s="25" t="s">
        <v>40</v>
      </c>
      <c r="L58" s="25"/>
      <c r="M58" s="26" t="s">
        <v>178</v>
      </c>
      <c r="N58" s="25">
        <f>IF(M58="","",_xlfn.XLOOKUP(M58,'Distance List'!D:D,'Distance List'!G:G))</f>
        <v>39</v>
      </c>
      <c r="O58" s="25" t="s">
        <v>268</v>
      </c>
      <c r="P58" s="25"/>
      <c r="Q58" s="120" t="str">
        <f t="shared" si="1"/>
        <v>Y</v>
      </c>
      <c r="R58" s="9">
        <f>IF(Q58="Y",COUNTIF($A$2:A58,A58),1)</f>
        <v>1</v>
      </c>
    </row>
    <row r="59" spans="1:18">
      <c r="A59" s="25">
        <v>398917781</v>
      </c>
      <c r="B59" s="28">
        <v>45264</v>
      </c>
      <c r="C59" s="26" t="s">
        <v>269</v>
      </c>
      <c r="D59" s="37">
        <v>45265.458333333336</v>
      </c>
      <c r="E59" s="24" t="s">
        <v>63</v>
      </c>
      <c r="F59" s="25" t="s">
        <v>270</v>
      </c>
      <c r="G59" s="25" t="s">
        <v>271</v>
      </c>
      <c r="H59" s="25" t="str">
        <f t="shared" si="0"/>
        <v>Completed</v>
      </c>
      <c r="I59" s="25" t="s">
        <v>40</v>
      </c>
      <c r="J59" s="25" t="s">
        <v>40</v>
      </c>
      <c r="K59" s="25" t="s">
        <v>40</v>
      </c>
      <c r="L59" s="26" t="s">
        <v>272</v>
      </c>
      <c r="M59" s="85" t="s">
        <v>273</v>
      </c>
      <c r="N59" s="25">
        <f>IF(M59="","",_xlfn.XLOOKUP(M59,'Distance List'!D:D,'Distance List'!G:G))</f>
        <v>49</v>
      </c>
      <c r="O59" s="30" t="s">
        <v>183</v>
      </c>
      <c r="P59" s="25"/>
      <c r="Q59" s="120" t="str">
        <f t="shared" si="1"/>
        <v>Y</v>
      </c>
      <c r="R59" s="9">
        <f>IF(Q59="Y",COUNTIF($A$2:A59,A59),1)</f>
        <v>1</v>
      </c>
    </row>
    <row r="60" spans="1:18">
      <c r="A60" s="25">
        <v>398918604</v>
      </c>
      <c r="B60" s="28">
        <v>45264</v>
      </c>
      <c r="C60" s="26" t="s">
        <v>274</v>
      </c>
      <c r="D60" s="24">
        <v>45265.458333333336</v>
      </c>
      <c r="E60" s="24" t="s">
        <v>63</v>
      </c>
      <c r="F60" s="25" t="s">
        <v>275</v>
      </c>
      <c r="G60" s="25" t="s">
        <v>276</v>
      </c>
      <c r="H60" s="25" t="str">
        <f t="shared" si="0"/>
        <v>Completed</v>
      </c>
      <c r="I60" s="25" t="s">
        <v>40</v>
      </c>
      <c r="J60" s="25" t="s">
        <v>40</v>
      </c>
      <c r="K60" s="25" t="s">
        <v>40</v>
      </c>
      <c r="L60" s="25"/>
      <c r="M60" s="26" t="s">
        <v>277</v>
      </c>
      <c r="N60" s="25">
        <f>IF(M60="","",_xlfn.XLOOKUP(M60,'Distance List'!D:D,'Distance List'!G:G))</f>
        <v>20</v>
      </c>
      <c r="O60" s="25" t="s">
        <v>278</v>
      </c>
      <c r="P60" s="25"/>
      <c r="Q60" s="120" t="str">
        <f t="shared" si="1"/>
        <v>Y</v>
      </c>
      <c r="R60" s="9">
        <f>IF(Q60="Y",COUNTIF($A$2:A60,A60),1)</f>
        <v>1</v>
      </c>
    </row>
    <row r="61" spans="1:18">
      <c r="A61" s="25" t="s">
        <v>279</v>
      </c>
      <c r="B61" s="28">
        <v>45264</v>
      </c>
      <c r="C61" s="26" t="s">
        <v>280</v>
      </c>
      <c r="D61" s="24">
        <v>45265.479166666664</v>
      </c>
      <c r="E61" s="47" t="s">
        <v>37</v>
      </c>
      <c r="F61" s="25" t="s">
        <v>281</v>
      </c>
      <c r="G61" s="25" t="s">
        <v>282</v>
      </c>
      <c r="H61" s="25" t="str">
        <f t="shared" si="0"/>
        <v>Completed</v>
      </c>
      <c r="I61" s="25" t="s">
        <v>40</v>
      </c>
      <c r="J61" s="25" t="s">
        <v>40</v>
      </c>
      <c r="K61" s="25" t="s">
        <v>40</v>
      </c>
      <c r="L61" s="25"/>
      <c r="M61" s="26" t="s">
        <v>283</v>
      </c>
      <c r="N61" s="25">
        <v>275</v>
      </c>
      <c r="O61" s="25" t="s">
        <v>284</v>
      </c>
      <c r="P61" s="25" t="s">
        <v>285</v>
      </c>
      <c r="Q61" s="120" t="str">
        <f t="shared" si="1"/>
        <v>N</v>
      </c>
      <c r="R61" s="9">
        <f>IF(Q61="Y",COUNTIF($A$2:A61,A61),1)</f>
        <v>1</v>
      </c>
    </row>
    <row r="62" spans="1:18">
      <c r="A62" s="25">
        <v>398900095</v>
      </c>
      <c r="B62" s="28">
        <v>45264</v>
      </c>
      <c r="C62" s="26" t="s">
        <v>286</v>
      </c>
      <c r="D62" s="24">
        <v>45265.5</v>
      </c>
      <c r="E62" s="24" t="s">
        <v>63</v>
      </c>
      <c r="F62" s="25" t="s">
        <v>287</v>
      </c>
      <c r="G62" s="25" t="s">
        <v>288</v>
      </c>
      <c r="H62" s="25" t="str">
        <f t="shared" si="0"/>
        <v>Completed</v>
      </c>
      <c r="I62" s="25" t="s">
        <v>40</v>
      </c>
      <c r="J62" s="25" t="s">
        <v>40</v>
      </c>
      <c r="K62" s="25" t="s">
        <v>40</v>
      </c>
      <c r="L62" s="25"/>
      <c r="M62" s="26" t="s">
        <v>289</v>
      </c>
      <c r="N62" s="25">
        <f>IF(M62="","",_xlfn.XLOOKUP(M62,'Distance List'!D:D,'Distance List'!G:G))</f>
        <v>113</v>
      </c>
      <c r="O62" s="25" t="s">
        <v>290</v>
      </c>
      <c r="P62" s="25"/>
      <c r="Q62" s="120" t="str">
        <f t="shared" si="1"/>
        <v>Y</v>
      </c>
      <c r="R62" s="9">
        <f>IF(Q62="Y",COUNTIF($A$2:A62,A62),1)</f>
        <v>1</v>
      </c>
    </row>
    <row r="63" spans="1:18">
      <c r="A63" s="30" t="s">
        <v>136</v>
      </c>
      <c r="B63" s="36">
        <v>45264</v>
      </c>
      <c r="C63" s="41" t="s">
        <v>291</v>
      </c>
      <c r="D63" s="37">
        <v>45265.5</v>
      </c>
      <c r="E63" s="47" t="s">
        <v>37</v>
      </c>
      <c r="F63" s="30" t="s">
        <v>56</v>
      </c>
      <c r="G63" s="30" t="s">
        <v>57</v>
      </c>
      <c r="H63" s="25" t="str">
        <f t="shared" si="0"/>
        <v>Completed</v>
      </c>
      <c r="I63" s="25" t="s">
        <v>40</v>
      </c>
      <c r="J63" s="25" t="s">
        <v>40</v>
      </c>
      <c r="K63" s="25" t="s">
        <v>40</v>
      </c>
      <c r="L63" s="25"/>
      <c r="M63" s="26" t="s">
        <v>103</v>
      </c>
      <c r="N63" s="25">
        <f>IF(M63="","",_xlfn.XLOOKUP(M63,'Distance List'!D:D,'Distance List'!G:G))</f>
        <v>60</v>
      </c>
      <c r="O63" s="25" t="s">
        <v>292</v>
      </c>
      <c r="P63" s="25"/>
      <c r="Q63" s="120" t="str">
        <f t="shared" si="1"/>
        <v>N</v>
      </c>
      <c r="R63" s="9">
        <f>IF(Q63="Y",COUNTIF($A$2:A63,A63),1)</f>
        <v>1</v>
      </c>
    </row>
    <row r="64" spans="1:18">
      <c r="A64" s="30" t="s">
        <v>136</v>
      </c>
      <c r="B64" s="36">
        <v>45264</v>
      </c>
      <c r="C64" s="41" t="s">
        <v>293</v>
      </c>
      <c r="D64" s="37">
        <v>45265.5</v>
      </c>
      <c r="E64" s="47" t="s">
        <v>37</v>
      </c>
      <c r="F64" s="30" t="s">
        <v>56</v>
      </c>
      <c r="G64" s="30" t="s">
        <v>57</v>
      </c>
      <c r="H64" s="25" t="str">
        <f t="shared" si="0"/>
        <v>Completed</v>
      </c>
      <c r="I64" s="25" t="s">
        <v>40</v>
      </c>
      <c r="J64" s="25" t="s">
        <v>40</v>
      </c>
      <c r="K64" s="25" t="s">
        <v>40</v>
      </c>
      <c r="L64" s="25"/>
      <c r="M64" s="26" t="s">
        <v>103</v>
      </c>
      <c r="N64" s="25">
        <f>IF(M64="","",_xlfn.XLOOKUP(M64,'Distance List'!D:D,'Distance List'!G:G))</f>
        <v>60</v>
      </c>
      <c r="O64" s="25" t="s">
        <v>292</v>
      </c>
      <c r="P64" s="25"/>
      <c r="Q64" s="120" t="str">
        <f t="shared" si="1"/>
        <v>N</v>
      </c>
      <c r="R64" s="9">
        <f>IF(Q64="Y",COUNTIF($A$2:A64,A64),1)</f>
        <v>1</v>
      </c>
    </row>
    <row r="65" spans="1:18">
      <c r="A65" s="30" t="s">
        <v>136</v>
      </c>
      <c r="B65" s="36">
        <v>45264</v>
      </c>
      <c r="C65" s="41" t="s">
        <v>294</v>
      </c>
      <c r="D65" s="37">
        <v>45265.5</v>
      </c>
      <c r="E65" s="37" t="s">
        <v>63</v>
      </c>
      <c r="F65" s="30" t="s">
        <v>56</v>
      </c>
      <c r="G65" s="30" t="s">
        <v>57</v>
      </c>
      <c r="H65" s="25" t="str">
        <f t="shared" si="0"/>
        <v>Completed</v>
      </c>
      <c r="I65" s="25" t="s">
        <v>40</v>
      </c>
      <c r="J65" s="25" t="s">
        <v>40</v>
      </c>
      <c r="K65" s="25" t="s">
        <v>40</v>
      </c>
      <c r="L65" s="25"/>
      <c r="M65" s="26" t="s">
        <v>103</v>
      </c>
      <c r="N65" s="25">
        <f>IF(M65="","",_xlfn.XLOOKUP(M65,'Distance List'!D:D,'Distance List'!G:G))</f>
        <v>60</v>
      </c>
      <c r="O65" s="25" t="s">
        <v>292</v>
      </c>
      <c r="P65" s="25"/>
      <c r="Q65" s="120" t="str">
        <f t="shared" si="1"/>
        <v>N</v>
      </c>
      <c r="R65" s="9">
        <f>IF(Q65="Y",COUNTIF($A$2:A65,A65),1)</f>
        <v>1</v>
      </c>
    </row>
    <row r="66" spans="1:18">
      <c r="A66" s="46" t="s">
        <v>279</v>
      </c>
      <c r="B66" s="36">
        <v>45264</v>
      </c>
      <c r="C66" s="41" t="s">
        <v>295</v>
      </c>
      <c r="D66" s="37">
        <v>45265.5</v>
      </c>
      <c r="E66" s="37" t="s">
        <v>63</v>
      </c>
      <c r="F66" s="30" t="s">
        <v>296</v>
      </c>
      <c r="G66" s="46" t="s">
        <v>297</v>
      </c>
      <c r="H66" s="25" t="str">
        <f t="shared" ref="H66:H129" si="2">IF(AND(I66="",J66="",K66,""),"",IF(AND(I66="O",J66="",K66=""),"Picked",IF(AND(I66="O",J66="O",K66=""),"Shipped",IF(AND(I66="O",J66="O",K66="O"),"Completed",""))))</f>
        <v>Completed</v>
      </c>
      <c r="I66" s="25" t="s">
        <v>40</v>
      </c>
      <c r="J66" s="25" t="s">
        <v>40</v>
      </c>
      <c r="K66" s="25" t="s">
        <v>40</v>
      </c>
      <c r="L66" s="25"/>
      <c r="M66" s="26" t="s">
        <v>298</v>
      </c>
      <c r="N66" s="25">
        <f>IF(M66="","",_xlfn.XLOOKUP(M66,'Distance List'!D:D,'Distance List'!G:G))</f>
        <v>130</v>
      </c>
      <c r="O66" s="25" t="s">
        <v>299</v>
      </c>
      <c r="P66" s="25" t="s">
        <v>300</v>
      </c>
      <c r="Q66" s="120" t="str">
        <f t="shared" ref="Q66:Q129" si="3">IF(LEN(A66)=9,"Y","N")</f>
        <v>N</v>
      </c>
      <c r="R66" s="9">
        <f>IF(Q66="Y",COUNTIF($A$2:A66,A66),1)</f>
        <v>1</v>
      </c>
    </row>
    <row r="67" spans="1:18">
      <c r="A67" s="46" t="s">
        <v>279</v>
      </c>
      <c r="B67" s="36">
        <v>45264</v>
      </c>
      <c r="C67" s="41" t="s">
        <v>301</v>
      </c>
      <c r="D67" s="37">
        <v>45265.5</v>
      </c>
      <c r="E67" s="37" t="s">
        <v>63</v>
      </c>
      <c r="F67" s="30" t="s">
        <v>296</v>
      </c>
      <c r="G67" s="46" t="s">
        <v>297</v>
      </c>
      <c r="H67" s="25" t="str">
        <f t="shared" si="2"/>
        <v>Completed</v>
      </c>
      <c r="I67" s="25" t="s">
        <v>40</v>
      </c>
      <c r="J67" s="25" t="s">
        <v>40</v>
      </c>
      <c r="K67" s="25" t="s">
        <v>40</v>
      </c>
      <c r="L67" s="25">
        <v>21626</v>
      </c>
      <c r="M67" s="26" t="s">
        <v>298</v>
      </c>
      <c r="N67" s="25">
        <f>IF(M67="","",_xlfn.XLOOKUP(M67,'Distance List'!D:D,'Distance List'!G:G))</f>
        <v>130</v>
      </c>
      <c r="O67" s="25" t="s">
        <v>299</v>
      </c>
      <c r="P67" s="25" t="s">
        <v>300</v>
      </c>
      <c r="Q67" s="120" t="str">
        <f t="shared" si="3"/>
        <v>N</v>
      </c>
      <c r="R67" s="9">
        <f>IF(Q67="Y",COUNTIF($A$2:A67,A67),1)</f>
        <v>1</v>
      </c>
    </row>
    <row r="68" spans="1:18">
      <c r="A68" s="25" t="s">
        <v>142</v>
      </c>
      <c r="B68" s="28">
        <v>45264</v>
      </c>
      <c r="C68" s="26" t="s">
        <v>302</v>
      </c>
      <c r="D68" s="24">
        <v>45265.520833333336</v>
      </c>
      <c r="E68" s="24" t="s">
        <v>63</v>
      </c>
      <c r="F68" s="25" t="s">
        <v>303</v>
      </c>
      <c r="G68" s="25" t="s">
        <v>304</v>
      </c>
      <c r="H68" s="25" t="str">
        <f t="shared" si="2"/>
        <v>Completed</v>
      </c>
      <c r="I68" s="25" t="s">
        <v>40</v>
      </c>
      <c r="J68" s="25" t="s">
        <v>40</v>
      </c>
      <c r="K68" s="25" t="s">
        <v>40</v>
      </c>
      <c r="L68" s="25">
        <v>21605</v>
      </c>
      <c r="M68" s="26" t="s">
        <v>155</v>
      </c>
      <c r="N68" s="25">
        <f>IF(M68="","",_xlfn.XLOOKUP(M68,'Distance List'!D:D,'Distance List'!G:G))</f>
        <v>11</v>
      </c>
      <c r="O68" s="25" t="s">
        <v>305</v>
      </c>
      <c r="P68" s="25"/>
      <c r="Q68" s="120" t="str">
        <f t="shared" si="3"/>
        <v>N</v>
      </c>
      <c r="R68" s="9">
        <f>IF(Q68="Y",COUNTIF($A$2:A68,A68),1)</f>
        <v>1</v>
      </c>
    </row>
    <row r="69" spans="1:18">
      <c r="A69" s="25" t="s">
        <v>115</v>
      </c>
      <c r="B69" s="28">
        <v>45264</v>
      </c>
      <c r="C69" s="26" t="s">
        <v>306</v>
      </c>
      <c r="D69" s="24">
        <v>45265.5625</v>
      </c>
      <c r="E69" s="24" t="s">
        <v>63</v>
      </c>
      <c r="F69" s="25" t="s">
        <v>307</v>
      </c>
      <c r="G69" s="25" t="s">
        <v>308</v>
      </c>
      <c r="H69" s="25" t="str">
        <f t="shared" si="2"/>
        <v>Completed</v>
      </c>
      <c r="I69" s="25" t="s">
        <v>40</v>
      </c>
      <c r="J69" s="25" t="s">
        <v>40</v>
      </c>
      <c r="K69" s="25" t="s">
        <v>40</v>
      </c>
      <c r="L69" s="25"/>
      <c r="M69" s="26" t="s">
        <v>309</v>
      </c>
      <c r="N69" s="25">
        <f>IF(M69="","",_xlfn.XLOOKUP(M69,'Distance List'!D:D,'Distance List'!G:G))</f>
        <v>428</v>
      </c>
      <c r="O69" s="25" t="s">
        <v>310</v>
      </c>
      <c r="P69" s="25" t="s">
        <v>311</v>
      </c>
      <c r="Q69" s="120" t="str">
        <f t="shared" si="3"/>
        <v>N</v>
      </c>
      <c r="R69" s="9">
        <f>IF(Q69="Y",COUNTIF($A$2:A69,A69),1)</f>
        <v>1</v>
      </c>
    </row>
    <row r="70" spans="1:18">
      <c r="A70" s="25" t="s">
        <v>142</v>
      </c>
      <c r="B70" s="28">
        <v>45264</v>
      </c>
      <c r="C70" s="26" t="s">
        <v>312</v>
      </c>
      <c r="D70" s="24">
        <v>45265.583333333336</v>
      </c>
      <c r="E70" s="24" t="s">
        <v>63</v>
      </c>
      <c r="F70" s="25" t="s">
        <v>313</v>
      </c>
      <c r="G70" s="25" t="s">
        <v>314</v>
      </c>
      <c r="H70" s="25" t="str">
        <f t="shared" si="2"/>
        <v>Completed</v>
      </c>
      <c r="I70" s="25" t="s">
        <v>40</v>
      </c>
      <c r="J70" s="25" t="s">
        <v>40</v>
      </c>
      <c r="K70" s="25" t="s">
        <v>40</v>
      </c>
      <c r="L70" s="25"/>
      <c r="M70" s="26" t="s">
        <v>315</v>
      </c>
      <c r="N70" s="25">
        <v>44</v>
      </c>
      <c r="O70" s="25" t="s">
        <v>316</v>
      </c>
      <c r="P70" s="25"/>
      <c r="Q70" s="120" t="str">
        <f t="shared" si="3"/>
        <v>N</v>
      </c>
      <c r="R70" s="9">
        <f>IF(Q70="Y",COUNTIF($A$2:A70,A70),1)</f>
        <v>1</v>
      </c>
    </row>
    <row r="71" spans="1:18">
      <c r="A71" s="25" t="s">
        <v>61</v>
      </c>
      <c r="B71" s="28">
        <v>45264</v>
      </c>
      <c r="C71" s="26" t="s">
        <v>317</v>
      </c>
      <c r="D71" s="24">
        <v>45265.604166666664</v>
      </c>
      <c r="E71" s="24" t="s">
        <v>63</v>
      </c>
      <c r="F71" s="25" t="s">
        <v>172</v>
      </c>
      <c r="G71" s="25" t="s">
        <v>318</v>
      </c>
      <c r="H71" s="25" t="str">
        <f t="shared" si="2"/>
        <v>Completed</v>
      </c>
      <c r="I71" s="25" t="s">
        <v>40</v>
      </c>
      <c r="J71" s="25" t="s">
        <v>40</v>
      </c>
      <c r="K71" s="25" t="s">
        <v>40</v>
      </c>
      <c r="L71" s="25"/>
      <c r="M71" s="26" t="s">
        <v>319</v>
      </c>
      <c r="N71" s="25">
        <f>IF(M71="","",_xlfn.XLOOKUP(M71,'Distance List'!D:D,'Distance List'!G:G))</f>
        <v>11</v>
      </c>
      <c r="O71" s="25" t="s">
        <v>320</v>
      </c>
      <c r="P71" s="25"/>
      <c r="Q71" s="120" t="str">
        <f t="shared" si="3"/>
        <v>N</v>
      </c>
      <c r="R71" s="9">
        <f>IF(Q71="Y",COUNTIF($A$2:A71,A71),1)</f>
        <v>1</v>
      </c>
    </row>
    <row r="72" spans="1:18">
      <c r="A72" s="25">
        <v>398919007</v>
      </c>
      <c r="B72" s="28">
        <v>45264</v>
      </c>
      <c r="C72" s="26" t="s">
        <v>321</v>
      </c>
      <c r="D72" s="24">
        <v>45265.625</v>
      </c>
      <c r="E72" s="47" t="s">
        <v>37</v>
      </c>
      <c r="F72" s="25" t="s">
        <v>322</v>
      </c>
      <c r="G72" s="25" t="s">
        <v>323</v>
      </c>
      <c r="H72" s="25" t="str">
        <f t="shared" si="2"/>
        <v>Completed</v>
      </c>
      <c r="I72" s="25" t="s">
        <v>40</v>
      </c>
      <c r="J72" s="25" t="s">
        <v>40</v>
      </c>
      <c r="K72" s="25" t="s">
        <v>40</v>
      </c>
      <c r="L72" s="25"/>
      <c r="M72" s="26" t="s">
        <v>324</v>
      </c>
      <c r="N72" s="25">
        <f>IF(M72="","",_xlfn.XLOOKUP(M72,'Distance List'!D:D,'Distance List'!G:G))</f>
        <v>40</v>
      </c>
      <c r="O72" s="25" t="s">
        <v>99</v>
      </c>
      <c r="P72" s="25"/>
      <c r="Q72" s="120" t="str">
        <f t="shared" si="3"/>
        <v>Y</v>
      </c>
      <c r="R72" s="9">
        <f>IF(Q72="Y",COUNTIF($A$2:A72,A72),1)</f>
        <v>1</v>
      </c>
    </row>
    <row r="73" spans="1:18">
      <c r="A73" s="25" t="s">
        <v>279</v>
      </c>
      <c r="B73" s="28">
        <v>45265</v>
      </c>
      <c r="C73" s="26" t="s">
        <v>325</v>
      </c>
      <c r="D73" s="37">
        <v>45265.666666666664</v>
      </c>
      <c r="E73" s="24" t="s">
        <v>63</v>
      </c>
      <c r="F73" s="25" t="s">
        <v>326</v>
      </c>
      <c r="G73" s="25" t="s">
        <v>327</v>
      </c>
      <c r="H73" s="25" t="str">
        <f t="shared" si="2"/>
        <v>Completed</v>
      </c>
      <c r="I73" s="25" t="s">
        <v>40</v>
      </c>
      <c r="J73" s="25" t="s">
        <v>40</v>
      </c>
      <c r="K73" s="25" t="s">
        <v>40</v>
      </c>
      <c r="L73" s="25"/>
      <c r="M73" s="26" t="s">
        <v>328</v>
      </c>
      <c r="N73" s="25">
        <f>IF(M73="","",_xlfn.XLOOKUP(M73,'Distance List'!D:D,'Distance List'!G:G))</f>
        <v>195</v>
      </c>
      <c r="O73" s="25" t="s">
        <v>329</v>
      </c>
      <c r="P73" s="25" t="s">
        <v>330</v>
      </c>
      <c r="Q73" s="120" t="str">
        <f t="shared" si="3"/>
        <v>N</v>
      </c>
      <c r="R73" s="9">
        <f>IF(Q73="Y",COUNTIF($A$2:A73,A73),1)</f>
        <v>1</v>
      </c>
    </row>
    <row r="74" spans="1:18">
      <c r="A74" s="25">
        <v>398975633</v>
      </c>
      <c r="B74" s="28">
        <v>45265</v>
      </c>
      <c r="C74" s="26" t="s">
        <v>331</v>
      </c>
      <c r="D74" s="24">
        <v>45265.666666666664</v>
      </c>
      <c r="E74" s="24" t="s">
        <v>37</v>
      </c>
      <c r="F74" s="25" t="s">
        <v>332</v>
      </c>
      <c r="G74" s="25" t="s">
        <v>333</v>
      </c>
      <c r="H74" s="25" t="str">
        <f t="shared" si="2"/>
        <v>Completed</v>
      </c>
      <c r="I74" s="25" t="s">
        <v>40</v>
      </c>
      <c r="J74" s="25" t="s">
        <v>40</v>
      </c>
      <c r="K74" s="25" t="s">
        <v>40</v>
      </c>
      <c r="L74" s="25"/>
      <c r="M74" s="26" t="s">
        <v>334</v>
      </c>
      <c r="N74" s="25">
        <f>IF(M74="","",_xlfn.XLOOKUP(M74,'Distance List'!D:D,'Distance List'!G:G))</f>
        <v>8</v>
      </c>
      <c r="O74" s="25" t="s">
        <v>335</v>
      </c>
      <c r="P74" s="25"/>
      <c r="Q74" s="120" t="str">
        <f t="shared" si="3"/>
        <v>Y</v>
      </c>
      <c r="R74" s="9">
        <f>IF(Q74="Y",COUNTIF($A$2:A74,A74),1)</f>
        <v>1</v>
      </c>
    </row>
    <row r="75" spans="1:18">
      <c r="A75" s="25">
        <v>398982829</v>
      </c>
      <c r="B75" s="28">
        <v>45265</v>
      </c>
      <c r="C75" s="26" t="s">
        <v>336</v>
      </c>
      <c r="D75" s="24">
        <v>45265.708333333336</v>
      </c>
      <c r="E75" s="24" t="s">
        <v>63</v>
      </c>
      <c r="F75" s="25" t="s">
        <v>45</v>
      </c>
      <c r="G75" s="27" t="s">
        <v>337</v>
      </c>
      <c r="H75" s="25" t="str">
        <f t="shared" si="2"/>
        <v>Completed</v>
      </c>
      <c r="I75" s="25" t="s">
        <v>40</v>
      </c>
      <c r="J75" s="25" t="s">
        <v>40</v>
      </c>
      <c r="K75" s="25" t="s">
        <v>40</v>
      </c>
      <c r="L75" s="25"/>
      <c r="M75" s="26" t="s">
        <v>225</v>
      </c>
      <c r="N75" s="25">
        <f>IF(M75="","",_xlfn.XLOOKUP(M75,'Distance List'!D:D,'Distance List'!G:G))</f>
        <v>42</v>
      </c>
      <c r="O75" s="25" t="s">
        <v>67</v>
      </c>
      <c r="P75" s="25"/>
      <c r="Q75" s="120" t="str">
        <f t="shared" si="3"/>
        <v>Y</v>
      </c>
      <c r="R75" s="9">
        <f>IF(Q75="Y",COUNTIF($A$2:A75,A75),1)</f>
        <v>1</v>
      </c>
    </row>
    <row r="76" spans="1:18">
      <c r="A76" s="25">
        <v>398919214</v>
      </c>
      <c r="B76" s="28">
        <v>45265</v>
      </c>
      <c r="C76" s="26" t="s">
        <v>338</v>
      </c>
      <c r="D76" s="24">
        <v>45265.708333333336</v>
      </c>
      <c r="E76" s="47" t="s">
        <v>37</v>
      </c>
      <c r="F76" s="25" t="s">
        <v>339</v>
      </c>
      <c r="G76" s="25" t="s">
        <v>340</v>
      </c>
      <c r="H76" s="25" t="str">
        <f t="shared" si="2"/>
        <v>Completed</v>
      </c>
      <c r="I76" s="25" t="s">
        <v>40</v>
      </c>
      <c r="J76" s="25" t="s">
        <v>40</v>
      </c>
      <c r="K76" s="25" t="s">
        <v>40</v>
      </c>
      <c r="L76" s="25"/>
      <c r="M76" s="26" t="s">
        <v>341</v>
      </c>
      <c r="N76" s="25">
        <f>IF(M76="","",_xlfn.XLOOKUP(M76,'Distance List'!D:D,'Distance List'!G:G))</f>
        <v>93</v>
      </c>
      <c r="O76" s="25" t="s">
        <v>342</v>
      </c>
      <c r="P76" s="25"/>
      <c r="Q76" s="120" t="str">
        <f t="shared" si="3"/>
        <v>Y</v>
      </c>
      <c r="R76" s="9">
        <f>IF(Q76="Y",COUNTIF($A$2:A76,A76),1)</f>
        <v>1</v>
      </c>
    </row>
    <row r="77" spans="1:18">
      <c r="A77" s="25" t="s">
        <v>61</v>
      </c>
      <c r="B77" s="28">
        <v>45265</v>
      </c>
      <c r="C77" s="26" t="s">
        <v>343</v>
      </c>
      <c r="D77" s="24">
        <v>45265.708333333336</v>
      </c>
      <c r="E77" s="47" t="s">
        <v>37</v>
      </c>
      <c r="F77" s="25" t="s">
        <v>51</v>
      </c>
      <c r="G77" s="25" t="s">
        <v>344</v>
      </c>
      <c r="H77" s="25" t="str">
        <f t="shared" si="2"/>
        <v>Completed</v>
      </c>
      <c r="I77" s="25" t="s">
        <v>40</v>
      </c>
      <c r="J77" s="25" t="s">
        <v>40</v>
      </c>
      <c r="K77" s="25" t="s">
        <v>40</v>
      </c>
      <c r="L77" s="25">
        <v>21700</v>
      </c>
      <c r="M77" s="26" t="s">
        <v>130</v>
      </c>
      <c r="N77" s="25">
        <f>IF(M77="","",_xlfn.XLOOKUP(M77,'Distance List'!D:D,'Distance List'!G:G))</f>
        <v>26</v>
      </c>
      <c r="O77" s="25" t="s">
        <v>345</v>
      </c>
      <c r="P77" s="25"/>
      <c r="Q77" s="120" t="str">
        <f t="shared" si="3"/>
        <v>N</v>
      </c>
      <c r="R77" s="9">
        <f>IF(Q77="Y",COUNTIF($A$2:A77,A77),1)</f>
        <v>1</v>
      </c>
    </row>
    <row r="78" spans="1:18">
      <c r="A78" s="30">
        <v>398976349</v>
      </c>
      <c r="B78" s="36">
        <v>45265</v>
      </c>
      <c r="C78" s="41" t="s">
        <v>346</v>
      </c>
      <c r="D78" s="37">
        <v>45265.708333333336</v>
      </c>
      <c r="E78" s="37" t="s">
        <v>63</v>
      </c>
      <c r="F78" s="30" t="s">
        <v>211</v>
      </c>
      <c r="G78" s="30" t="s">
        <v>347</v>
      </c>
      <c r="H78" s="25" t="str">
        <f t="shared" si="2"/>
        <v>Completed</v>
      </c>
      <c r="I78" s="25" t="s">
        <v>40</v>
      </c>
      <c r="J78" s="25" t="s">
        <v>40</v>
      </c>
      <c r="K78" s="25" t="s">
        <v>40</v>
      </c>
      <c r="L78" s="25"/>
      <c r="M78" s="26" t="s">
        <v>213</v>
      </c>
      <c r="N78" s="25">
        <f>IF(M78="","",_xlfn.XLOOKUP(M78,'Distance List'!D:D,'Distance List'!G:G))</f>
        <v>29</v>
      </c>
      <c r="O78" s="25" t="s">
        <v>165</v>
      </c>
      <c r="P78" s="25"/>
      <c r="Q78" s="120" t="str">
        <f t="shared" si="3"/>
        <v>Y</v>
      </c>
      <c r="R78" s="9">
        <f>IF(Q78="Y",COUNTIF($A$2:A78,A78),1)</f>
        <v>1</v>
      </c>
    </row>
    <row r="79" spans="1:18">
      <c r="A79" s="25">
        <v>398980332</v>
      </c>
      <c r="B79" s="28">
        <v>45265</v>
      </c>
      <c r="C79" s="26" t="s">
        <v>348</v>
      </c>
      <c r="D79" s="24">
        <v>45265.708333333336</v>
      </c>
      <c r="E79" s="24" t="s">
        <v>63</v>
      </c>
      <c r="F79" s="25" t="s">
        <v>349</v>
      </c>
      <c r="G79" s="25" t="s">
        <v>350</v>
      </c>
      <c r="H79" s="25" t="str">
        <f t="shared" si="2"/>
        <v>Completed</v>
      </c>
      <c r="I79" s="25" t="s">
        <v>40</v>
      </c>
      <c r="J79" s="25" t="s">
        <v>40</v>
      </c>
      <c r="K79" s="25" t="s">
        <v>40</v>
      </c>
      <c r="L79" s="25">
        <v>21712</v>
      </c>
      <c r="M79" s="26" t="s">
        <v>351</v>
      </c>
      <c r="N79" s="25">
        <v>86</v>
      </c>
      <c r="O79" s="25" t="s">
        <v>352</v>
      </c>
      <c r="P79" s="25"/>
      <c r="Q79" s="120" t="str">
        <f t="shared" si="3"/>
        <v>Y</v>
      </c>
      <c r="R79" s="9">
        <f>IF(Q79="Y",COUNTIF($A$2:A79,A79),1)</f>
        <v>1</v>
      </c>
    </row>
    <row r="80" spans="1:18">
      <c r="A80" s="25">
        <v>398971023</v>
      </c>
      <c r="B80" s="28">
        <v>45265</v>
      </c>
      <c r="C80" s="43" t="s">
        <v>353</v>
      </c>
      <c r="D80" s="37">
        <v>45265.708333333336</v>
      </c>
      <c r="E80" s="24" t="s">
        <v>63</v>
      </c>
      <c r="F80" s="25" t="s">
        <v>354</v>
      </c>
      <c r="G80" s="25" t="s">
        <v>355</v>
      </c>
      <c r="H80" s="25" t="str">
        <f t="shared" si="2"/>
        <v>Completed</v>
      </c>
      <c r="I80" s="25" t="s">
        <v>40</v>
      </c>
      <c r="J80" s="25" t="s">
        <v>40</v>
      </c>
      <c r="K80" s="25" t="s">
        <v>40</v>
      </c>
      <c r="L80" s="25"/>
      <c r="M80" s="26" t="s">
        <v>356</v>
      </c>
      <c r="N80" s="25">
        <f>IF(M80="","",_xlfn.XLOOKUP(M80,'Distance List'!D:D,'Distance List'!G:G))</f>
        <v>63</v>
      </c>
      <c r="O80" s="25" t="s">
        <v>241</v>
      </c>
      <c r="P80" s="25"/>
      <c r="Q80" s="120" t="str">
        <f t="shared" si="3"/>
        <v>Y</v>
      </c>
      <c r="R80" s="9">
        <f>IF(Q80="Y",COUNTIF($A$2:A80,A80),1)</f>
        <v>1</v>
      </c>
    </row>
    <row r="81" spans="1:18">
      <c r="A81" s="25">
        <v>398971685</v>
      </c>
      <c r="B81" s="28">
        <v>45265</v>
      </c>
      <c r="C81" s="43" t="s">
        <v>357</v>
      </c>
      <c r="D81" s="24">
        <v>45265.75</v>
      </c>
      <c r="E81" s="24" t="s">
        <v>358</v>
      </c>
      <c r="F81" s="25" t="s">
        <v>359</v>
      </c>
      <c r="G81" s="27" t="s">
        <v>360</v>
      </c>
      <c r="H81" s="25" t="str">
        <f t="shared" si="2"/>
        <v>Completed</v>
      </c>
      <c r="I81" s="25" t="s">
        <v>40</v>
      </c>
      <c r="J81" s="25" t="s">
        <v>40</v>
      </c>
      <c r="K81" s="25" t="s">
        <v>40</v>
      </c>
      <c r="L81" s="25"/>
      <c r="M81" s="26" t="s">
        <v>235</v>
      </c>
      <c r="N81" s="25">
        <f>IF(M81="","",_xlfn.XLOOKUP(M81,'Distance List'!D:D,'Distance List'!G:G))</f>
        <v>54</v>
      </c>
      <c r="O81" s="25" t="s">
        <v>361</v>
      </c>
      <c r="P81" s="25"/>
      <c r="Q81" s="120" t="str">
        <f t="shared" si="3"/>
        <v>Y</v>
      </c>
      <c r="R81" s="9">
        <f>IF(Q81="Y",COUNTIF($A$2:A81,A81),1)</f>
        <v>1</v>
      </c>
    </row>
    <row r="82" spans="1:18">
      <c r="A82" s="25">
        <v>398993860</v>
      </c>
      <c r="B82" s="28">
        <v>45265</v>
      </c>
      <c r="C82" s="61">
        <v>95446759256</v>
      </c>
      <c r="D82" s="24">
        <v>45265.75</v>
      </c>
      <c r="E82" s="24" t="s">
        <v>63</v>
      </c>
      <c r="F82" s="25" t="s">
        <v>133</v>
      </c>
      <c r="G82" s="27" t="s">
        <v>362</v>
      </c>
      <c r="H82" s="25" t="str">
        <f t="shared" si="2"/>
        <v>Completed</v>
      </c>
      <c r="I82" s="25" t="s">
        <v>40</v>
      </c>
      <c r="J82" s="25" t="s">
        <v>40</v>
      </c>
      <c r="K82" s="25" t="s">
        <v>40</v>
      </c>
      <c r="L82" s="25"/>
      <c r="M82" s="26" t="s">
        <v>363</v>
      </c>
      <c r="N82" s="25">
        <f>IF(M82="","",_xlfn.XLOOKUP(M82,'Distance List'!D:D,'Distance List'!G:G))</f>
        <v>19</v>
      </c>
      <c r="O82" s="25" t="s">
        <v>364</v>
      </c>
      <c r="P82" s="25"/>
      <c r="Q82" s="120" t="str">
        <f t="shared" si="3"/>
        <v>Y</v>
      </c>
      <c r="R82" s="9">
        <f>IF(Q82="Y",COUNTIF($A$2:A82,A82),1)</f>
        <v>1</v>
      </c>
    </row>
    <row r="83" spans="1:18">
      <c r="A83" s="30">
        <v>398910443</v>
      </c>
      <c r="B83" s="36">
        <v>45259</v>
      </c>
      <c r="C83" s="41" t="s">
        <v>365</v>
      </c>
      <c r="D83" s="37">
        <v>45265.791666666664</v>
      </c>
      <c r="E83" s="37" t="s">
        <v>63</v>
      </c>
      <c r="F83" s="30" t="s">
        <v>366</v>
      </c>
      <c r="G83" s="30" t="s">
        <v>367</v>
      </c>
      <c r="H83" s="25" t="str">
        <f t="shared" si="2"/>
        <v>Completed</v>
      </c>
      <c r="I83" s="25" t="s">
        <v>40</v>
      </c>
      <c r="J83" s="25" t="s">
        <v>40</v>
      </c>
      <c r="K83" s="25" t="s">
        <v>40</v>
      </c>
      <c r="L83" s="25"/>
      <c r="M83" s="74" t="s">
        <v>368</v>
      </c>
      <c r="N83" s="25">
        <f>IF(M83="","",_xlfn.XLOOKUP(M83,'Distance List'!D:D,'Distance List'!G:G))</f>
        <v>31</v>
      </c>
      <c r="O83" s="25" t="s">
        <v>85</v>
      </c>
      <c r="P83" s="25" t="s">
        <v>126</v>
      </c>
      <c r="Q83" s="120" t="str">
        <f t="shared" si="3"/>
        <v>Y</v>
      </c>
      <c r="R83" s="9">
        <f>IF(Q83="Y",COUNTIF($A$2:A83,A83),1)</f>
        <v>1</v>
      </c>
    </row>
    <row r="84" spans="1:18">
      <c r="A84" s="30">
        <v>398910443</v>
      </c>
      <c r="B84" s="36">
        <v>45259</v>
      </c>
      <c r="C84" s="41" t="s">
        <v>369</v>
      </c>
      <c r="D84" s="37">
        <v>45265.791666666664</v>
      </c>
      <c r="E84" s="37" t="s">
        <v>63</v>
      </c>
      <c r="F84" s="30" t="s">
        <v>366</v>
      </c>
      <c r="G84" s="30" t="s">
        <v>367</v>
      </c>
      <c r="H84" s="25" t="str">
        <f t="shared" si="2"/>
        <v>Completed</v>
      </c>
      <c r="I84" s="25" t="s">
        <v>40</v>
      </c>
      <c r="J84" s="25" t="s">
        <v>40</v>
      </c>
      <c r="K84" s="25" t="s">
        <v>40</v>
      </c>
      <c r="L84" s="25"/>
      <c r="M84" s="74" t="s">
        <v>368</v>
      </c>
      <c r="N84" s="25">
        <f>IF(M84="","",_xlfn.XLOOKUP(M84,'Distance List'!D:D,'Distance List'!G:G))</f>
        <v>31</v>
      </c>
      <c r="O84" s="25" t="s">
        <v>85</v>
      </c>
      <c r="P84" s="25" t="s">
        <v>126</v>
      </c>
      <c r="Q84" s="120" t="str">
        <f t="shared" si="3"/>
        <v>Y</v>
      </c>
      <c r="R84" s="9">
        <f>IF(Q84="Y",COUNTIF($A$2:A84,A84),1)</f>
        <v>2</v>
      </c>
    </row>
    <row r="85" spans="1:18">
      <c r="A85" s="30">
        <v>398910443</v>
      </c>
      <c r="B85" s="36">
        <v>45259</v>
      </c>
      <c r="C85" s="41" t="s">
        <v>370</v>
      </c>
      <c r="D85" s="37">
        <v>45265.791666666664</v>
      </c>
      <c r="E85" s="37" t="s">
        <v>63</v>
      </c>
      <c r="F85" s="30" t="s">
        <v>366</v>
      </c>
      <c r="G85" s="30" t="s">
        <v>367</v>
      </c>
      <c r="H85" s="25" t="str">
        <f t="shared" si="2"/>
        <v>Completed</v>
      </c>
      <c r="I85" s="25" t="s">
        <v>40</v>
      </c>
      <c r="J85" s="25" t="s">
        <v>40</v>
      </c>
      <c r="K85" s="25" t="s">
        <v>40</v>
      </c>
      <c r="L85" s="25"/>
      <c r="M85" s="86" t="s">
        <v>368</v>
      </c>
      <c r="N85" s="25">
        <f>IF(M85="","",_xlfn.XLOOKUP(M85,'Distance List'!D:D,'Distance List'!G:G))</f>
        <v>31</v>
      </c>
      <c r="O85" s="25" t="s">
        <v>85</v>
      </c>
      <c r="P85" s="25" t="s">
        <v>126</v>
      </c>
      <c r="Q85" s="120" t="str">
        <f t="shared" si="3"/>
        <v>Y</v>
      </c>
      <c r="R85" s="9">
        <f>IF(Q85="Y",COUNTIF($A$2:A85,A85),1)</f>
        <v>3</v>
      </c>
    </row>
    <row r="86" spans="1:18">
      <c r="A86" s="30">
        <v>398910443</v>
      </c>
      <c r="B86" s="36">
        <v>45259</v>
      </c>
      <c r="C86" s="41" t="s">
        <v>371</v>
      </c>
      <c r="D86" s="37">
        <v>45265.791666666664</v>
      </c>
      <c r="E86" s="37" t="s">
        <v>63</v>
      </c>
      <c r="F86" s="30" t="s">
        <v>366</v>
      </c>
      <c r="G86" s="30" t="s">
        <v>367</v>
      </c>
      <c r="H86" s="25" t="str">
        <f t="shared" si="2"/>
        <v>Completed</v>
      </c>
      <c r="I86" s="25" t="s">
        <v>40</v>
      </c>
      <c r="J86" s="25" t="s">
        <v>40</v>
      </c>
      <c r="K86" s="25" t="s">
        <v>40</v>
      </c>
      <c r="L86" s="25"/>
      <c r="M86" s="74" t="s">
        <v>368</v>
      </c>
      <c r="N86" s="25">
        <f>IF(M86="","",_xlfn.XLOOKUP(M86,'Distance List'!D:D,'Distance List'!G:G))</f>
        <v>31</v>
      </c>
      <c r="O86" s="25" t="s">
        <v>85</v>
      </c>
      <c r="P86" s="25" t="s">
        <v>126</v>
      </c>
      <c r="Q86" s="120" t="str">
        <f t="shared" si="3"/>
        <v>Y</v>
      </c>
      <c r="R86" s="9">
        <f>IF(Q86="Y",COUNTIF($A$2:A86,A86),1)</f>
        <v>4</v>
      </c>
    </row>
    <row r="87" spans="1:18">
      <c r="A87" s="25">
        <v>399002007</v>
      </c>
      <c r="B87" s="28">
        <v>45265</v>
      </c>
      <c r="C87" s="26" t="s">
        <v>372</v>
      </c>
      <c r="D87" s="37">
        <v>45265.791666666664</v>
      </c>
      <c r="E87" s="24" t="s">
        <v>63</v>
      </c>
      <c r="F87" s="25" t="s">
        <v>373</v>
      </c>
      <c r="G87" s="25" t="s">
        <v>374</v>
      </c>
      <c r="H87" s="25" t="str">
        <f t="shared" si="2"/>
        <v>Completed</v>
      </c>
      <c r="I87" s="25" t="s">
        <v>40</v>
      </c>
      <c r="J87" s="25" t="s">
        <v>40</v>
      </c>
      <c r="K87" s="25" t="s">
        <v>40</v>
      </c>
      <c r="L87" s="25"/>
      <c r="M87" s="26" t="s">
        <v>375</v>
      </c>
      <c r="N87" s="25">
        <f>IF(M87="","",_xlfn.XLOOKUP(M87,'Distance List'!D:D,'Distance List'!G:G))</f>
        <v>16</v>
      </c>
      <c r="O87" s="25" t="s">
        <v>376</v>
      </c>
      <c r="P87" s="25"/>
      <c r="Q87" s="120" t="str">
        <f t="shared" si="3"/>
        <v>Y</v>
      </c>
      <c r="R87" s="9">
        <f>IF(Q87="Y",COUNTIF($A$2:A87,A87),1)</f>
        <v>1</v>
      </c>
    </row>
    <row r="88" spans="1:18">
      <c r="A88" s="25">
        <v>399003771</v>
      </c>
      <c r="B88" s="28">
        <v>45265</v>
      </c>
      <c r="C88" s="26" t="s">
        <v>377</v>
      </c>
      <c r="D88" s="24">
        <v>45265.958333333336</v>
      </c>
      <c r="E88" s="24" t="s">
        <v>63</v>
      </c>
      <c r="F88" s="25" t="s">
        <v>378</v>
      </c>
      <c r="G88" s="25" t="s">
        <v>379</v>
      </c>
      <c r="H88" s="25" t="str">
        <f t="shared" si="2"/>
        <v>Completed</v>
      </c>
      <c r="I88" s="25" t="s">
        <v>40</v>
      </c>
      <c r="J88" s="25" t="s">
        <v>40</v>
      </c>
      <c r="K88" s="25" t="s">
        <v>40</v>
      </c>
      <c r="L88" s="25">
        <v>21728</v>
      </c>
      <c r="M88" s="26" t="s">
        <v>380</v>
      </c>
      <c r="N88" s="25">
        <f>IF(M88="","",_xlfn.XLOOKUP(M88,'Distance List'!D:D,'Distance List'!G:G))</f>
        <v>51</v>
      </c>
      <c r="O88" s="25" t="s">
        <v>67</v>
      </c>
      <c r="P88" s="25" t="s">
        <v>126</v>
      </c>
      <c r="Q88" s="120" t="str">
        <f t="shared" si="3"/>
        <v>Y</v>
      </c>
      <c r="R88" s="9">
        <f>IF(Q88="Y",COUNTIF($A$2:A88,A88),1)</f>
        <v>1</v>
      </c>
    </row>
    <row r="89" spans="1:18">
      <c r="A89" s="25" t="s">
        <v>61</v>
      </c>
      <c r="B89" s="28">
        <v>45260</v>
      </c>
      <c r="C89" s="26" t="s">
        <v>381</v>
      </c>
      <c r="D89" s="37">
        <v>45266.416666666664</v>
      </c>
      <c r="E89" s="47" t="s">
        <v>37</v>
      </c>
      <c r="F89" s="25" t="s">
        <v>382</v>
      </c>
      <c r="G89" s="25" t="s">
        <v>383</v>
      </c>
      <c r="H89" s="25" t="str">
        <f t="shared" si="2"/>
        <v>Completed</v>
      </c>
      <c r="I89" s="25" t="s">
        <v>40</v>
      </c>
      <c r="J89" s="25" t="s">
        <v>40</v>
      </c>
      <c r="K89" s="25" t="s">
        <v>40</v>
      </c>
      <c r="L89" s="25"/>
      <c r="M89" s="26" t="s">
        <v>66</v>
      </c>
      <c r="N89" s="25">
        <f>IF(M89="","",_xlfn.XLOOKUP(M89,'Distance List'!D:D,'Distance List'!G:G))</f>
        <v>9</v>
      </c>
      <c r="O89" s="25" t="s">
        <v>384</v>
      </c>
      <c r="P89" s="25"/>
      <c r="Q89" s="120" t="str">
        <f t="shared" si="3"/>
        <v>N</v>
      </c>
      <c r="R89" s="9">
        <f>IF(Q89="Y",COUNTIF($A$2:A89,A89),1)</f>
        <v>1</v>
      </c>
    </row>
    <row r="90" spans="1:18">
      <c r="A90" s="25" t="s">
        <v>115</v>
      </c>
      <c r="B90" s="28">
        <v>45265</v>
      </c>
      <c r="C90" s="26" t="s">
        <v>385</v>
      </c>
      <c r="D90" s="24">
        <v>45266.416666666664</v>
      </c>
      <c r="E90" s="24" t="s">
        <v>63</v>
      </c>
      <c r="F90" s="25" t="s">
        <v>386</v>
      </c>
      <c r="G90" s="25" t="s">
        <v>387</v>
      </c>
      <c r="H90" s="25" t="str">
        <f t="shared" si="2"/>
        <v>Completed</v>
      </c>
      <c r="I90" s="25" t="s">
        <v>40</v>
      </c>
      <c r="J90" s="25" t="s">
        <v>40</v>
      </c>
      <c r="K90" s="25" t="s">
        <v>40</v>
      </c>
      <c r="L90" s="25"/>
      <c r="M90" s="26" t="s">
        <v>388</v>
      </c>
      <c r="N90" s="25">
        <v>337</v>
      </c>
      <c r="O90" s="25" t="s">
        <v>389</v>
      </c>
      <c r="P90" s="25" t="s">
        <v>121</v>
      </c>
      <c r="Q90" s="120" t="str">
        <f t="shared" si="3"/>
        <v>N</v>
      </c>
      <c r="R90" s="9">
        <f>IF(Q90="Y",COUNTIF($A$2:A90,A90),1)</f>
        <v>1</v>
      </c>
    </row>
    <row r="91" spans="1:18">
      <c r="A91" s="30" t="s">
        <v>142</v>
      </c>
      <c r="B91" s="28">
        <v>45265</v>
      </c>
      <c r="C91" s="26" t="s">
        <v>390</v>
      </c>
      <c r="D91" s="37">
        <v>45266.416666666664</v>
      </c>
      <c r="E91" s="24" t="s">
        <v>63</v>
      </c>
      <c r="F91" s="25" t="s">
        <v>391</v>
      </c>
      <c r="G91" s="25" t="s">
        <v>392</v>
      </c>
      <c r="H91" s="25" t="str">
        <f t="shared" si="2"/>
        <v>Completed</v>
      </c>
      <c r="I91" s="25" t="s">
        <v>40</v>
      </c>
      <c r="J91" s="25" t="s">
        <v>40</v>
      </c>
      <c r="K91" s="25" t="s">
        <v>40</v>
      </c>
      <c r="L91" s="25"/>
      <c r="M91" s="26" t="s">
        <v>393</v>
      </c>
      <c r="N91" s="25">
        <f>IF(M91="","",_xlfn.XLOOKUP(M91,'Distance List'!D:D,'Distance List'!G:G))</f>
        <v>31</v>
      </c>
      <c r="O91" s="25" t="s">
        <v>394</v>
      </c>
      <c r="P91" s="25"/>
      <c r="Q91" s="120" t="str">
        <f t="shared" si="3"/>
        <v>N</v>
      </c>
      <c r="R91" s="9">
        <f>IF(Q91="Y",COUNTIF($A$2:A91,A91),1)</f>
        <v>1</v>
      </c>
    </row>
    <row r="92" spans="1:18">
      <c r="A92" s="30">
        <v>399014149</v>
      </c>
      <c r="B92" s="28">
        <v>45265</v>
      </c>
      <c r="C92" s="26" t="s">
        <v>395</v>
      </c>
      <c r="D92" s="24">
        <v>45266.416666666664</v>
      </c>
      <c r="E92" s="24" t="s">
        <v>63</v>
      </c>
      <c r="F92" s="25" t="s">
        <v>38</v>
      </c>
      <c r="G92" s="25" t="s">
        <v>396</v>
      </c>
      <c r="H92" s="25" t="str">
        <f t="shared" si="2"/>
        <v>Completed</v>
      </c>
      <c r="I92" s="25" t="s">
        <v>40</v>
      </c>
      <c r="J92" s="25" t="s">
        <v>40</v>
      </c>
      <c r="K92" s="25" t="s">
        <v>40</v>
      </c>
      <c r="L92" s="25"/>
      <c r="M92" s="26" t="s">
        <v>397</v>
      </c>
      <c r="N92" s="25">
        <f>IF(M92="","",_xlfn.XLOOKUP(M92,'Distance List'!D:D,'Distance List'!G:G))</f>
        <v>22</v>
      </c>
      <c r="O92" s="25" t="s">
        <v>398</v>
      </c>
      <c r="P92" s="25"/>
      <c r="Q92" s="120" t="str">
        <f t="shared" si="3"/>
        <v>Y</v>
      </c>
      <c r="R92" s="9">
        <f>IF(Q92="Y",COUNTIF($A$2:A92,A92),1)</f>
        <v>1</v>
      </c>
    </row>
    <row r="93" spans="1:18">
      <c r="A93" s="30" t="s">
        <v>136</v>
      </c>
      <c r="B93" s="28">
        <v>45265</v>
      </c>
      <c r="C93" s="26" t="s">
        <v>399</v>
      </c>
      <c r="D93" s="24">
        <v>45266.5</v>
      </c>
      <c r="E93" s="24" t="s">
        <v>37</v>
      </c>
      <c r="F93" s="25" t="s">
        <v>180</v>
      </c>
      <c r="G93" s="25" t="s">
        <v>400</v>
      </c>
      <c r="H93" s="25" t="str">
        <f t="shared" si="2"/>
        <v>Completed</v>
      </c>
      <c r="I93" s="25" t="s">
        <v>40</v>
      </c>
      <c r="J93" s="25" t="s">
        <v>40</v>
      </c>
      <c r="K93" s="25" t="s">
        <v>40</v>
      </c>
      <c r="L93" s="25"/>
      <c r="M93" s="26" t="s">
        <v>401</v>
      </c>
      <c r="N93" s="25">
        <f>IF(M93="","",_xlfn.XLOOKUP(M93,'Distance List'!D:D,'Distance List'!G:G))</f>
        <v>51</v>
      </c>
      <c r="O93" s="25" t="s">
        <v>402</v>
      </c>
      <c r="P93" s="25"/>
      <c r="Q93" s="120" t="str">
        <f t="shared" si="3"/>
        <v>N</v>
      </c>
      <c r="R93" s="9">
        <f>IF(Q93="Y",COUNTIF($A$2:A93,A93),1)</f>
        <v>1</v>
      </c>
    </row>
    <row r="94" spans="1:18">
      <c r="A94" s="25" t="s">
        <v>142</v>
      </c>
      <c r="B94" s="28">
        <v>45266</v>
      </c>
      <c r="C94" s="26" t="s">
        <v>403</v>
      </c>
      <c r="D94" s="24">
        <v>45266.520833333336</v>
      </c>
      <c r="E94" s="24" t="s">
        <v>37</v>
      </c>
      <c r="F94" s="25" t="s">
        <v>404</v>
      </c>
      <c r="G94" s="25" t="s">
        <v>173</v>
      </c>
      <c r="H94" s="25" t="str">
        <f t="shared" si="2"/>
        <v>Completed</v>
      </c>
      <c r="I94" s="25" t="s">
        <v>40</v>
      </c>
      <c r="J94" s="25" t="s">
        <v>40</v>
      </c>
      <c r="K94" s="25" t="s">
        <v>40</v>
      </c>
      <c r="L94" s="25"/>
      <c r="M94" s="26" t="s">
        <v>174</v>
      </c>
      <c r="N94" s="25">
        <f>IF(M94="","",_xlfn.XLOOKUP(M94,'Distance List'!D:D,'Distance List'!G:G))</f>
        <v>10</v>
      </c>
      <c r="O94" s="25" t="s">
        <v>187</v>
      </c>
      <c r="P94" s="25"/>
      <c r="Q94" s="120" t="str">
        <f t="shared" si="3"/>
        <v>N</v>
      </c>
      <c r="R94" s="9">
        <f>IF(Q94="Y",COUNTIF($A$2:A94,A94),1)</f>
        <v>1</v>
      </c>
    </row>
    <row r="95" spans="1:18">
      <c r="A95" s="30" t="s">
        <v>279</v>
      </c>
      <c r="B95" s="28">
        <v>45264</v>
      </c>
      <c r="C95" s="26" t="s">
        <v>405</v>
      </c>
      <c r="D95" s="87">
        <v>45266.541666666664</v>
      </c>
      <c r="E95" s="24" t="s">
        <v>63</v>
      </c>
      <c r="F95" s="25" t="s">
        <v>406</v>
      </c>
      <c r="G95" s="25" t="s">
        <v>407</v>
      </c>
      <c r="H95" s="25" t="str">
        <f t="shared" si="2"/>
        <v>Completed</v>
      </c>
      <c r="I95" s="25" t="s">
        <v>40</v>
      </c>
      <c r="J95" s="25" t="s">
        <v>40</v>
      </c>
      <c r="K95" s="25" t="s">
        <v>40</v>
      </c>
      <c r="L95" s="25">
        <v>21587</v>
      </c>
      <c r="M95" s="26" t="s">
        <v>408</v>
      </c>
      <c r="N95" s="25">
        <v>189</v>
      </c>
      <c r="O95" s="25" t="s">
        <v>409</v>
      </c>
      <c r="P95" s="25" t="s">
        <v>285</v>
      </c>
      <c r="Q95" s="120" t="str">
        <f t="shared" si="3"/>
        <v>N</v>
      </c>
      <c r="R95" s="9">
        <f>IF(Q95="Y",COUNTIF($A$2:A95,A95),1)</f>
        <v>1</v>
      </c>
    </row>
    <row r="96" spans="1:18">
      <c r="A96" s="30" t="s">
        <v>136</v>
      </c>
      <c r="B96" s="28">
        <v>45265</v>
      </c>
      <c r="C96" s="26" t="s">
        <v>410</v>
      </c>
      <c r="D96" s="24">
        <v>45266.541666666664</v>
      </c>
      <c r="E96" s="24" t="s">
        <v>63</v>
      </c>
      <c r="F96" s="25" t="s">
        <v>180</v>
      </c>
      <c r="G96" s="25" t="s">
        <v>411</v>
      </c>
      <c r="H96" s="25" t="str">
        <f t="shared" si="2"/>
        <v>Completed</v>
      </c>
      <c r="I96" s="25" t="s">
        <v>40</v>
      </c>
      <c r="J96" s="25" t="s">
        <v>40</v>
      </c>
      <c r="K96" s="25" t="s">
        <v>40</v>
      </c>
      <c r="L96" s="25"/>
      <c r="M96" s="26" t="s">
        <v>412</v>
      </c>
      <c r="N96" s="25">
        <f>IF(M96="","",_xlfn.XLOOKUP(M96,'Distance List'!D:D,'Distance List'!G:G))</f>
        <v>46</v>
      </c>
      <c r="O96" s="25" t="s">
        <v>413</v>
      </c>
      <c r="P96" s="25"/>
      <c r="Q96" s="120" t="str">
        <f t="shared" si="3"/>
        <v>N</v>
      </c>
      <c r="R96" s="9">
        <f>IF(Q96="Y",COUNTIF($A$2:A96,A96),1)</f>
        <v>1</v>
      </c>
    </row>
    <row r="97" spans="1:18">
      <c r="A97" s="30">
        <v>399014987</v>
      </c>
      <c r="B97" s="36">
        <v>45265</v>
      </c>
      <c r="C97" s="41" t="s">
        <v>414</v>
      </c>
      <c r="D97" s="37">
        <v>45266.5625</v>
      </c>
      <c r="E97" s="37" t="s">
        <v>63</v>
      </c>
      <c r="F97" s="30" t="s">
        <v>117</v>
      </c>
      <c r="G97" s="30" t="s">
        <v>415</v>
      </c>
      <c r="H97" s="73" t="str">
        <f t="shared" si="2"/>
        <v>Completed</v>
      </c>
      <c r="I97" s="30" t="s">
        <v>40</v>
      </c>
      <c r="J97" s="30" t="s">
        <v>40</v>
      </c>
      <c r="K97" s="30" t="s">
        <v>40</v>
      </c>
      <c r="L97" s="30"/>
      <c r="M97" s="41" t="s">
        <v>119</v>
      </c>
      <c r="N97" s="30">
        <f>IF(M97="","",_xlfn.XLOOKUP(M97,'Distance List'!D:D,'Distance List'!G:G))</f>
        <v>458</v>
      </c>
      <c r="O97" s="30" t="s">
        <v>120</v>
      </c>
      <c r="P97" s="30" t="s">
        <v>416</v>
      </c>
      <c r="Q97" s="120" t="str">
        <f t="shared" si="3"/>
        <v>Y</v>
      </c>
      <c r="R97" s="9">
        <f>IF(Q97="Y",COUNTIF($A$2:A97,A97),1)</f>
        <v>1</v>
      </c>
    </row>
    <row r="98" spans="1:18">
      <c r="A98" s="30">
        <v>399010421</v>
      </c>
      <c r="B98" s="28">
        <v>45259</v>
      </c>
      <c r="C98" s="26" t="s">
        <v>417</v>
      </c>
      <c r="D98" s="37">
        <v>45266.583333333336</v>
      </c>
      <c r="E98" s="24" t="s">
        <v>63</v>
      </c>
      <c r="F98" s="25" t="s">
        <v>418</v>
      </c>
      <c r="G98" s="25" t="s">
        <v>419</v>
      </c>
      <c r="H98" s="25" t="str">
        <f t="shared" si="2"/>
        <v>Completed</v>
      </c>
      <c r="I98" s="25" t="s">
        <v>40</v>
      </c>
      <c r="J98" s="25" t="s">
        <v>40</v>
      </c>
      <c r="K98" s="25" t="s">
        <v>40</v>
      </c>
      <c r="L98" s="25"/>
      <c r="M98" s="26" t="s">
        <v>420</v>
      </c>
      <c r="N98" s="25">
        <f>IF(M98="","",_xlfn.XLOOKUP(M98,'Distance List'!D:D,'Distance List'!G:G))</f>
        <v>93</v>
      </c>
      <c r="O98" s="25" t="s">
        <v>421</v>
      </c>
      <c r="P98" s="25" t="s">
        <v>126</v>
      </c>
      <c r="Q98" s="120" t="str">
        <f t="shared" si="3"/>
        <v>Y</v>
      </c>
      <c r="R98" s="9">
        <f>IF(Q98="Y",COUNTIF($A$2:A98,A98),1)</f>
        <v>1</v>
      </c>
    </row>
    <row r="99" spans="1:18">
      <c r="A99" s="30">
        <v>399010637</v>
      </c>
      <c r="B99" s="28">
        <v>45265</v>
      </c>
      <c r="C99" s="26" t="s">
        <v>422</v>
      </c>
      <c r="D99" s="24">
        <v>45266.583333333336</v>
      </c>
      <c r="E99" s="24" t="s">
        <v>63</v>
      </c>
      <c r="F99" s="25" t="s">
        <v>211</v>
      </c>
      <c r="G99" s="25" t="s">
        <v>423</v>
      </c>
      <c r="H99" s="25" t="str">
        <f t="shared" si="2"/>
        <v>Completed</v>
      </c>
      <c r="I99" s="25" t="s">
        <v>40</v>
      </c>
      <c r="J99" s="25" t="s">
        <v>40</v>
      </c>
      <c r="K99" s="25" t="s">
        <v>40</v>
      </c>
      <c r="L99" s="25"/>
      <c r="M99" s="26" t="s">
        <v>424</v>
      </c>
      <c r="N99" s="25">
        <f>IF(M99="","",_xlfn.XLOOKUP(M99,'Distance List'!D:D,'Distance List'!G:G))</f>
        <v>40</v>
      </c>
      <c r="O99" s="25" t="s">
        <v>394</v>
      </c>
      <c r="P99" s="25"/>
      <c r="Q99" s="120" t="str">
        <f t="shared" si="3"/>
        <v>Y</v>
      </c>
      <c r="R99" s="9">
        <f>IF(Q99="Y",COUNTIF($A$2:A99,A99),1)</f>
        <v>1</v>
      </c>
    </row>
    <row r="100" spans="1:18">
      <c r="A100" s="30" t="s">
        <v>142</v>
      </c>
      <c r="B100" s="28">
        <v>45265</v>
      </c>
      <c r="C100" s="26" t="s">
        <v>425</v>
      </c>
      <c r="D100" s="24">
        <v>45266.583333333336</v>
      </c>
      <c r="E100" s="24" t="s">
        <v>63</v>
      </c>
      <c r="F100" s="25" t="s">
        <v>426</v>
      </c>
      <c r="G100" s="26" t="s">
        <v>427</v>
      </c>
      <c r="H100" s="25" t="str">
        <f t="shared" si="2"/>
        <v>Completed</v>
      </c>
      <c r="I100" s="25" t="s">
        <v>40</v>
      </c>
      <c r="J100" s="25" t="s">
        <v>40</v>
      </c>
      <c r="K100" s="25" t="s">
        <v>40</v>
      </c>
      <c r="L100" s="25"/>
      <c r="M100" s="26" t="s">
        <v>428</v>
      </c>
      <c r="N100" s="25">
        <v>42</v>
      </c>
      <c r="O100" s="25" t="s">
        <v>183</v>
      </c>
      <c r="P100" s="25"/>
      <c r="Q100" s="120" t="str">
        <f t="shared" si="3"/>
        <v>N</v>
      </c>
      <c r="R100" s="9">
        <f>IF(Q100="Y",COUNTIF($A$2:A100,A100),1)</f>
        <v>1</v>
      </c>
    </row>
    <row r="101" spans="1:18">
      <c r="A101" s="25">
        <v>399057342</v>
      </c>
      <c r="B101" s="28">
        <v>45266</v>
      </c>
      <c r="C101" s="26" t="s">
        <v>429</v>
      </c>
      <c r="D101" s="24">
        <v>45266.583333333336</v>
      </c>
      <c r="E101" s="47" t="s">
        <v>37</v>
      </c>
      <c r="F101" s="25" t="s">
        <v>430</v>
      </c>
      <c r="G101" s="25" t="s">
        <v>431</v>
      </c>
      <c r="H101" s="25" t="str">
        <f t="shared" si="2"/>
        <v>Completed</v>
      </c>
      <c r="I101" s="25" t="s">
        <v>40</v>
      </c>
      <c r="J101" s="25" t="s">
        <v>40</v>
      </c>
      <c r="K101" s="25" t="s">
        <v>40</v>
      </c>
      <c r="L101" s="25"/>
      <c r="M101" s="26" t="s">
        <v>159</v>
      </c>
      <c r="N101" s="25">
        <f>IF(M101="","",_xlfn.XLOOKUP(M101,'Distance List'!D:D,'Distance List'!G:G))</f>
        <v>10</v>
      </c>
      <c r="O101" s="25" t="s">
        <v>94</v>
      </c>
      <c r="P101" s="25"/>
      <c r="Q101" s="120" t="str">
        <f t="shared" si="3"/>
        <v>Y</v>
      </c>
      <c r="R101" s="9">
        <f>IF(Q101="Y",COUNTIF($A$2:A101,A101),1)</f>
        <v>1</v>
      </c>
    </row>
    <row r="102" spans="1:18">
      <c r="A102" s="25">
        <v>399058643</v>
      </c>
      <c r="B102" s="28">
        <v>45266</v>
      </c>
      <c r="C102" s="63" t="s">
        <v>432</v>
      </c>
      <c r="D102" s="24">
        <v>45266.583333333336</v>
      </c>
      <c r="E102" s="24" t="s">
        <v>63</v>
      </c>
      <c r="F102" s="25" t="s">
        <v>433</v>
      </c>
      <c r="G102" s="25" t="s">
        <v>434</v>
      </c>
      <c r="H102" s="25" t="str">
        <f t="shared" si="2"/>
        <v>Completed</v>
      </c>
      <c r="I102" s="25" t="s">
        <v>40</v>
      </c>
      <c r="J102" s="25" t="s">
        <v>40</v>
      </c>
      <c r="K102" s="25" t="s">
        <v>40</v>
      </c>
      <c r="L102" s="25"/>
      <c r="M102" s="26" t="s">
        <v>375</v>
      </c>
      <c r="N102" s="25">
        <f>IF(M102="","",_xlfn.XLOOKUP(M102,'Distance List'!D:D,'Distance List'!G:G))</f>
        <v>16</v>
      </c>
      <c r="O102" s="25" t="s">
        <v>376</v>
      </c>
      <c r="P102" s="25"/>
      <c r="Q102" s="120" t="str">
        <f t="shared" si="3"/>
        <v>Y</v>
      </c>
      <c r="R102" s="9">
        <f>IF(Q102="Y",COUNTIF($A$2:A102,A102),1)</f>
        <v>1</v>
      </c>
    </row>
    <row r="103" spans="1:18">
      <c r="A103" s="25">
        <v>399057798</v>
      </c>
      <c r="B103" s="28">
        <v>45266</v>
      </c>
      <c r="C103" s="26" t="s">
        <v>435</v>
      </c>
      <c r="D103" s="24">
        <v>45266.625</v>
      </c>
      <c r="E103" s="24" t="s">
        <v>63</v>
      </c>
      <c r="F103" s="25" t="s">
        <v>436</v>
      </c>
      <c r="G103" s="25" t="s">
        <v>437</v>
      </c>
      <c r="H103" s="25" t="str">
        <f t="shared" si="2"/>
        <v>Completed</v>
      </c>
      <c r="I103" s="25" t="s">
        <v>40</v>
      </c>
      <c r="J103" s="25" t="s">
        <v>40</v>
      </c>
      <c r="K103" s="25" t="s">
        <v>40</v>
      </c>
      <c r="L103" s="25"/>
      <c r="M103" s="26" t="s">
        <v>438</v>
      </c>
      <c r="N103" s="25">
        <f>IF(M103="","",_xlfn.XLOOKUP(M103,'Distance List'!D:D,'Distance List'!G:G))</f>
        <v>37</v>
      </c>
      <c r="O103" s="25" t="s">
        <v>439</v>
      </c>
      <c r="P103" s="25"/>
      <c r="Q103" s="120" t="str">
        <f t="shared" si="3"/>
        <v>Y</v>
      </c>
      <c r="R103" s="9">
        <f>IF(Q103="Y",COUNTIF($A$2:A103,A103),1)</f>
        <v>1</v>
      </c>
    </row>
    <row r="104" spans="1:18">
      <c r="A104" s="25">
        <v>399061072</v>
      </c>
      <c r="B104" s="28">
        <v>45266</v>
      </c>
      <c r="C104" s="26" t="s">
        <v>440</v>
      </c>
      <c r="D104" s="24">
        <v>45266.625</v>
      </c>
      <c r="E104" s="24" t="s">
        <v>37</v>
      </c>
      <c r="F104" s="25" t="s">
        <v>441</v>
      </c>
      <c r="G104" s="25" t="s">
        <v>442</v>
      </c>
      <c r="H104" s="25" t="str">
        <f t="shared" si="2"/>
        <v>Completed</v>
      </c>
      <c r="I104" s="25" t="s">
        <v>40</v>
      </c>
      <c r="J104" s="25" t="s">
        <v>40</v>
      </c>
      <c r="K104" s="25" t="s">
        <v>40</v>
      </c>
      <c r="L104" s="25"/>
      <c r="M104" s="26" t="s">
        <v>149</v>
      </c>
      <c r="N104" s="25">
        <f>IF(M104="","",_xlfn.XLOOKUP(M104,'Distance List'!D:D,'Distance List'!G:G))</f>
        <v>63</v>
      </c>
      <c r="O104" s="25" t="s">
        <v>443</v>
      </c>
      <c r="P104" s="25"/>
      <c r="Q104" s="120" t="str">
        <f t="shared" si="3"/>
        <v>Y</v>
      </c>
      <c r="R104" s="9">
        <f>IF(Q104="Y",COUNTIF($A$2:A104,A104),1)</f>
        <v>1</v>
      </c>
    </row>
    <row r="105" spans="1:18">
      <c r="A105" s="30" t="s">
        <v>200</v>
      </c>
      <c r="B105" s="28">
        <v>45265</v>
      </c>
      <c r="C105" s="26" t="s">
        <v>444</v>
      </c>
      <c r="D105" s="37">
        <v>45266.666666666664</v>
      </c>
      <c r="E105" s="24" t="s">
        <v>63</v>
      </c>
      <c r="F105" s="25" t="s">
        <v>445</v>
      </c>
      <c r="G105" s="25" t="s">
        <v>446</v>
      </c>
      <c r="H105" s="25" t="str">
        <f t="shared" si="2"/>
        <v>Completed</v>
      </c>
      <c r="I105" s="25" t="s">
        <v>40</v>
      </c>
      <c r="J105" s="25" t="s">
        <v>40</v>
      </c>
      <c r="K105" s="25" t="s">
        <v>40</v>
      </c>
      <c r="L105" s="25">
        <v>21724</v>
      </c>
      <c r="M105" s="26" t="s">
        <v>89</v>
      </c>
      <c r="N105" s="25">
        <f>IF(M105="","",_xlfn.XLOOKUP(M105,'Distance List'!D:D,'Distance List'!G:G))</f>
        <v>20</v>
      </c>
      <c r="O105" s="25" t="s">
        <v>447</v>
      </c>
      <c r="P105" s="25" t="s">
        <v>126</v>
      </c>
      <c r="Q105" s="120" t="str">
        <f t="shared" si="3"/>
        <v>N</v>
      </c>
      <c r="R105" s="9">
        <f>IF(Q105="Y",COUNTIF($A$2:A105,A105),1)</f>
        <v>1</v>
      </c>
    </row>
    <row r="106" spans="1:18">
      <c r="A106" s="25" t="s">
        <v>200</v>
      </c>
      <c r="B106" s="28">
        <v>45266</v>
      </c>
      <c r="C106" s="26" t="s">
        <v>448</v>
      </c>
      <c r="D106" s="24">
        <v>45266.666666666664</v>
      </c>
      <c r="E106" s="24" t="s">
        <v>63</v>
      </c>
      <c r="F106" s="25" t="s">
        <v>96</v>
      </c>
      <c r="G106" s="25" t="s">
        <v>449</v>
      </c>
      <c r="H106" s="25" t="str">
        <f t="shared" si="2"/>
        <v>Completed</v>
      </c>
      <c r="I106" s="25" t="s">
        <v>40</v>
      </c>
      <c r="J106" s="25" t="s">
        <v>40</v>
      </c>
      <c r="K106" s="25" t="s">
        <v>40</v>
      </c>
      <c r="L106" s="25"/>
      <c r="M106" s="26" t="s">
        <v>450</v>
      </c>
      <c r="N106" s="25">
        <f>IF(M106="","",_xlfn.XLOOKUP(M106,'Distance List'!D:D,'Distance List'!G:G))</f>
        <v>14</v>
      </c>
      <c r="O106" s="25" t="s">
        <v>451</v>
      </c>
      <c r="P106" s="25"/>
      <c r="Q106" s="120" t="str">
        <f t="shared" si="3"/>
        <v>N</v>
      </c>
      <c r="R106" s="9">
        <f>IF(Q106="Y",COUNTIF($A$2:A106,A106),1)</f>
        <v>1</v>
      </c>
    </row>
    <row r="107" spans="1:18">
      <c r="A107" s="25" t="s">
        <v>61</v>
      </c>
      <c r="B107" s="28">
        <v>45266</v>
      </c>
      <c r="C107" s="26" t="s">
        <v>452</v>
      </c>
      <c r="D107" s="24">
        <v>45266.680555555555</v>
      </c>
      <c r="E107" s="47" t="s">
        <v>37</v>
      </c>
      <c r="F107" s="25" t="s">
        <v>453</v>
      </c>
      <c r="G107" s="25" t="s">
        <v>454</v>
      </c>
      <c r="H107" s="25" t="str">
        <f t="shared" si="2"/>
        <v>Completed</v>
      </c>
      <c r="I107" s="25" t="s">
        <v>40</v>
      </c>
      <c r="J107" s="25" t="s">
        <v>40</v>
      </c>
      <c r="K107" s="25" t="s">
        <v>40</v>
      </c>
      <c r="L107" s="25"/>
      <c r="M107" s="26" t="s">
        <v>164</v>
      </c>
      <c r="N107" s="25">
        <f>IF(M107="","",_xlfn.XLOOKUP(M107,'Distance List'!D:D,'Distance List'!G:G))</f>
        <v>32</v>
      </c>
      <c r="O107" s="25" t="s">
        <v>455</v>
      </c>
      <c r="P107" s="25" t="s">
        <v>126</v>
      </c>
      <c r="Q107" s="120" t="str">
        <f t="shared" si="3"/>
        <v>N</v>
      </c>
      <c r="R107" s="9">
        <f>IF(Q107="Y",COUNTIF($A$2:A107,A107),1)</f>
        <v>1</v>
      </c>
    </row>
    <row r="108" spans="1:18">
      <c r="A108" s="25">
        <v>399079124</v>
      </c>
      <c r="B108" s="28">
        <v>45266</v>
      </c>
      <c r="C108" s="26" t="s">
        <v>456</v>
      </c>
      <c r="D108" s="24">
        <v>45266.6875</v>
      </c>
      <c r="E108" s="24" t="s">
        <v>63</v>
      </c>
      <c r="F108" s="25" t="s">
        <v>211</v>
      </c>
      <c r="G108" s="25" t="s">
        <v>457</v>
      </c>
      <c r="H108" s="25" t="str">
        <f t="shared" si="2"/>
        <v>Completed</v>
      </c>
      <c r="I108" s="25" t="s">
        <v>40</v>
      </c>
      <c r="J108" s="25" t="s">
        <v>40</v>
      </c>
      <c r="K108" s="25" t="s">
        <v>40</v>
      </c>
      <c r="L108" s="25"/>
      <c r="M108" s="26" t="s">
        <v>458</v>
      </c>
      <c r="N108" s="25">
        <f>IF(M108="","",_xlfn.XLOOKUP(M108,'Distance List'!D:D,'Distance List'!G:G))</f>
        <v>39</v>
      </c>
      <c r="O108" s="25" t="s">
        <v>459</v>
      </c>
      <c r="P108" s="25"/>
      <c r="Q108" s="120" t="str">
        <f t="shared" si="3"/>
        <v>Y</v>
      </c>
      <c r="R108" s="9">
        <f>IF(Q108="Y",COUNTIF($A$2:A108,A108),1)</f>
        <v>1</v>
      </c>
    </row>
    <row r="109" spans="1:18">
      <c r="A109" s="25">
        <v>399103981</v>
      </c>
      <c r="B109" s="28">
        <v>45266</v>
      </c>
      <c r="C109" s="26" t="s">
        <v>460</v>
      </c>
      <c r="D109" s="24">
        <v>45266.777777777781</v>
      </c>
      <c r="E109" s="24" t="s">
        <v>63</v>
      </c>
      <c r="F109" s="25" t="s">
        <v>461</v>
      </c>
      <c r="G109" s="25" t="s">
        <v>462</v>
      </c>
      <c r="H109" s="25" t="str">
        <f t="shared" si="2"/>
        <v>Completed</v>
      </c>
      <c r="I109" s="25" t="s">
        <v>40</v>
      </c>
      <c r="J109" s="25" t="s">
        <v>40</v>
      </c>
      <c r="K109" s="25" t="s">
        <v>40</v>
      </c>
      <c r="L109" s="25"/>
      <c r="M109" s="26" t="s">
        <v>375</v>
      </c>
      <c r="N109" s="25">
        <f>IF(M109="","",_xlfn.XLOOKUP(M109,'Distance List'!D:D,'Distance List'!G:G))</f>
        <v>16</v>
      </c>
      <c r="O109" s="25" t="s">
        <v>463</v>
      </c>
      <c r="P109" s="25"/>
      <c r="Q109" s="120" t="str">
        <f t="shared" si="3"/>
        <v>Y</v>
      </c>
      <c r="R109" s="9">
        <f>IF(Q109="Y",COUNTIF($A$2:A109,A109),1)</f>
        <v>1</v>
      </c>
    </row>
    <row r="110" spans="1:18">
      <c r="A110" s="25" t="s">
        <v>136</v>
      </c>
      <c r="B110" s="28">
        <v>45266</v>
      </c>
      <c r="C110" s="26" t="s">
        <v>464</v>
      </c>
      <c r="D110" s="24">
        <v>45267.375</v>
      </c>
      <c r="E110" s="24" t="s">
        <v>37</v>
      </c>
      <c r="F110" s="25" t="s">
        <v>197</v>
      </c>
      <c r="G110" s="25" t="s">
        <v>465</v>
      </c>
      <c r="H110" s="25" t="str">
        <f t="shared" si="2"/>
        <v>Completed</v>
      </c>
      <c r="I110" s="25" t="s">
        <v>40</v>
      </c>
      <c r="J110" s="25" t="s">
        <v>40</v>
      </c>
      <c r="K110" s="25" t="s">
        <v>40</v>
      </c>
      <c r="L110" s="25">
        <v>21870</v>
      </c>
      <c r="M110" s="26" t="s">
        <v>103</v>
      </c>
      <c r="N110" s="25">
        <f>IF(M110="","",_xlfn.XLOOKUP(M110,'Distance List'!D:D,'Distance List'!G:G))</f>
        <v>60</v>
      </c>
      <c r="O110" s="25" t="s">
        <v>466</v>
      </c>
      <c r="P110" s="25"/>
      <c r="Q110" s="120" t="str">
        <f t="shared" si="3"/>
        <v>N</v>
      </c>
      <c r="R110" s="9">
        <f>IF(Q110="Y",COUNTIF($A$2:A110,A110),1)</f>
        <v>1</v>
      </c>
    </row>
    <row r="111" spans="1:18">
      <c r="A111" s="25" t="s">
        <v>142</v>
      </c>
      <c r="B111" s="28">
        <v>45265</v>
      </c>
      <c r="C111" s="26" t="s">
        <v>467</v>
      </c>
      <c r="D111" s="24">
        <v>45267.416666666664</v>
      </c>
      <c r="E111" s="24" t="s">
        <v>63</v>
      </c>
      <c r="F111" s="25" t="s">
        <v>441</v>
      </c>
      <c r="G111" s="25" t="s">
        <v>468</v>
      </c>
      <c r="H111" s="25" t="str">
        <f t="shared" si="2"/>
        <v>Completed</v>
      </c>
      <c r="I111" s="25" t="s">
        <v>40</v>
      </c>
      <c r="J111" s="25" t="s">
        <v>40</v>
      </c>
      <c r="K111" s="25" t="s">
        <v>40</v>
      </c>
      <c r="L111" s="25">
        <v>21750</v>
      </c>
      <c r="M111" s="26" t="s">
        <v>469</v>
      </c>
      <c r="N111" s="25">
        <f>IF(M111="","",_xlfn.XLOOKUP(M111,'Distance List'!D:D,'Distance List'!G:G))</f>
        <v>53</v>
      </c>
      <c r="O111" s="25" t="s">
        <v>470</v>
      </c>
      <c r="P111" s="25"/>
      <c r="Q111" s="120" t="str">
        <f t="shared" si="3"/>
        <v>N</v>
      </c>
      <c r="R111" s="9">
        <f>IF(Q111="Y",COUNTIF($A$2:A111,A111),1)</f>
        <v>1</v>
      </c>
    </row>
    <row r="112" spans="1:18">
      <c r="A112" s="25">
        <v>399106939</v>
      </c>
      <c r="B112" s="28">
        <v>45266</v>
      </c>
      <c r="C112" s="26" t="s">
        <v>471</v>
      </c>
      <c r="D112" s="24">
        <v>45267.416666666664</v>
      </c>
      <c r="E112" s="24" t="s">
        <v>472</v>
      </c>
      <c r="F112" s="25" t="s">
        <v>270</v>
      </c>
      <c r="G112" s="25" t="s">
        <v>473</v>
      </c>
      <c r="H112" s="25" t="str">
        <f t="shared" si="2"/>
        <v>Completed</v>
      </c>
      <c r="I112" s="25" t="s">
        <v>40</v>
      </c>
      <c r="J112" s="25" t="s">
        <v>40</v>
      </c>
      <c r="K112" s="25" t="s">
        <v>40</v>
      </c>
      <c r="L112" s="25">
        <v>21847</v>
      </c>
      <c r="M112" s="26" t="s">
        <v>474</v>
      </c>
      <c r="N112" s="25">
        <f>IF(M112="","",_xlfn.XLOOKUP(M112,'Distance List'!D:D,'Distance List'!G:G))</f>
        <v>44</v>
      </c>
      <c r="O112" s="25" t="s">
        <v>475</v>
      </c>
      <c r="P112" s="25"/>
      <c r="Q112" s="120" t="str">
        <f t="shared" si="3"/>
        <v>Y</v>
      </c>
      <c r="R112" s="9">
        <f>IF(Q112="Y",COUNTIF($A$2:A112,A112),1)</f>
        <v>1</v>
      </c>
    </row>
    <row r="113" spans="1:18">
      <c r="A113" s="25" t="s">
        <v>142</v>
      </c>
      <c r="B113" s="28">
        <v>45266</v>
      </c>
      <c r="C113" s="26" t="s">
        <v>476</v>
      </c>
      <c r="D113" s="24">
        <v>45267.416666666664</v>
      </c>
      <c r="E113" s="24" t="s">
        <v>63</v>
      </c>
      <c r="F113" s="25" t="s">
        <v>38</v>
      </c>
      <c r="G113" s="25" t="s">
        <v>477</v>
      </c>
      <c r="H113" s="25" t="str">
        <f t="shared" si="2"/>
        <v>Completed</v>
      </c>
      <c r="I113" s="25" t="s">
        <v>40</v>
      </c>
      <c r="J113" s="25" t="s">
        <v>40</v>
      </c>
      <c r="K113" s="25" t="s">
        <v>40</v>
      </c>
      <c r="L113" s="25"/>
      <c r="M113" s="26" t="s">
        <v>89</v>
      </c>
      <c r="N113" s="25">
        <f>IF(M113="","",_xlfn.XLOOKUP(M113,'Distance List'!D:D,'Distance List'!G:G))</f>
        <v>20</v>
      </c>
      <c r="O113" s="25" t="s">
        <v>478</v>
      </c>
      <c r="P113" s="25"/>
      <c r="Q113" s="120" t="str">
        <f t="shared" si="3"/>
        <v>N</v>
      </c>
      <c r="R113" s="9">
        <f>IF(Q113="Y",COUNTIF($A$2:A113,A113),1)</f>
        <v>1</v>
      </c>
    </row>
    <row r="114" spans="1:18">
      <c r="A114" s="25">
        <v>399107225</v>
      </c>
      <c r="B114" s="28">
        <v>45266</v>
      </c>
      <c r="C114" s="26" t="s">
        <v>479</v>
      </c>
      <c r="D114" s="24">
        <v>45267.458333333336</v>
      </c>
      <c r="E114" s="24" t="s">
        <v>480</v>
      </c>
      <c r="F114" s="25" t="s">
        <v>481</v>
      </c>
      <c r="G114" s="25" t="s">
        <v>482</v>
      </c>
      <c r="H114" s="25" t="str">
        <f t="shared" si="2"/>
        <v>Completed</v>
      </c>
      <c r="I114" s="25" t="s">
        <v>40</v>
      </c>
      <c r="J114" s="25" t="s">
        <v>40</v>
      </c>
      <c r="K114" s="25" t="s">
        <v>40</v>
      </c>
      <c r="L114" s="25"/>
      <c r="M114" s="26" t="s">
        <v>483</v>
      </c>
      <c r="N114" s="25">
        <f>IF(M114="","",_xlfn.XLOOKUP(M114,'Distance List'!D:D,'Distance List'!G:G))</f>
        <v>31</v>
      </c>
      <c r="O114" s="25" t="s">
        <v>484</v>
      </c>
      <c r="P114" s="25"/>
      <c r="Q114" s="120" t="str">
        <f t="shared" si="3"/>
        <v>Y</v>
      </c>
      <c r="R114" s="9">
        <f>IF(Q114="Y",COUNTIF($A$2:A114,A114),1)</f>
        <v>1</v>
      </c>
    </row>
    <row r="115" spans="1:18">
      <c r="A115" s="30" t="s">
        <v>142</v>
      </c>
      <c r="B115" s="28">
        <v>45265</v>
      </c>
      <c r="C115" s="26" t="s">
        <v>485</v>
      </c>
      <c r="D115" s="24">
        <v>45267.541666666664</v>
      </c>
      <c r="E115" s="24" t="s">
        <v>63</v>
      </c>
      <c r="F115" s="25" t="s">
        <v>366</v>
      </c>
      <c r="G115" s="25" t="s">
        <v>486</v>
      </c>
      <c r="H115" s="25" t="str">
        <f t="shared" si="2"/>
        <v>Completed</v>
      </c>
      <c r="I115" s="25" t="s">
        <v>40</v>
      </c>
      <c r="J115" s="25" t="s">
        <v>40</v>
      </c>
      <c r="K115" s="25" t="s">
        <v>40</v>
      </c>
      <c r="L115" s="25"/>
      <c r="M115" s="26" t="s">
        <v>487</v>
      </c>
      <c r="N115" s="25">
        <f>IF(M115="","",_xlfn.XLOOKUP(M115,'Distance List'!D:D,'Distance List'!G:G))</f>
        <v>35</v>
      </c>
      <c r="O115" s="25" t="s">
        <v>488</v>
      </c>
      <c r="P115" s="25" t="s">
        <v>489</v>
      </c>
      <c r="Q115" s="120" t="str">
        <f t="shared" si="3"/>
        <v>N</v>
      </c>
      <c r="R115" s="9">
        <f>IF(Q115="Y",COUNTIF($A$2:A115,A115),1)</f>
        <v>1</v>
      </c>
    </row>
    <row r="116" spans="1:18">
      <c r="A116" s="25">
        <v>399136486</v>
      </c>
      <c r="B116" s="28">
        <v>45267</v>
      </c>
      <c r="C116" s="26" t="s">
        <v>490</v>
      </c>
      <c r="D116" s="24">
        <v>45267.541666666664</v>
      </c>
      <c r="E116" s="24" t="s">
        <v>37</v>
      </c>
      <c r="F116" s="25" t="s">
        <v>491</v>
      </c>
      <c r="G116" s="25" t="s">
        <v>492</v>
      </c>
      <c r="H116" s="25" t="str">
        <f t="shared" si="2"/>
        <v>Completed</v>
      </c>
      <c r="I116" s="25" t="s">
        <v>40</v>
      </c>
      <c r="J116" s="25" t="s">
        <v>40</v>
      </c>
      <c r="K116" s="25" t="s">
        <v>40</v>
      </c>
      <c r="L116" s="25"/>
      <c r="M116" s="26" t="s">
        <v>493</v>
      </c>
      <c r="N116" s="25">
        <v>31</v>
      </c>
      <c r="O116" s="25" t="s">
        <v>494</v>
      </c>
      <c r="P116" s="25"/>
      <c r="Q116" s="120" t="str">
        <f t="shared" si="3"/>
        <v>Y</v>
      </c>
      <c r="R116" s="9">
        <f>IF(Q116="Y",COUNTIF($A$2:A116,A116),1)</f>
        <v>1</v>
      </c>
    </row>
    <row r="117" spans="1:18">
      <c r="A117" s="25">
        <v>399138742</v>
      </c>
      <c r="B117" s="28">
        <v>45267</v>
      </c>
      <c r="C117" s="26" t="s">
        <v>495</v>
      </c>
      <c r="D117" s="24">
        <v>45267.5625</v>
      </c>
      <c r="E117" s="24" t="s">
        <v>37</v>
      </c>
      <c r="F117" s="25" t="s">
        <v>38</v>
      </c>
      <c r="G117" s="25" t="s">
        <v>496</v>
      </c>
      <c r="H117" s="25" t="str">
        <f t="shared" si="2"/>
        <v>Completed</v>
      </c>
      <c r="I117" s="25" t="s">
        <v>40</v>
      </c>
      <c r="J117" s="25" t="s">
        <v>40</v>
      </c>
      <c r="K117" s="25" t="s">
        <v>40</v>
      </c>
      <c r="L117" s="25"/>
      <c r="M117" s="74" t="s">
        <v>497</v>
      </c>
      <c r="N117" s="25">
        <f>IF(M117="","",_xlfn.XLOOKUP(M117,'Distance List'!D:D,'Distance List'!G:G))</f>
        <v>20</v>
      </c>
      <c r="O117" s="25" t="s">
        <v>498</v>
      </c>
      <c r="P117" s="25"/>
      <c r="Q117" s="120" t="str">
        <f t="shared" si="3"/>
        <v>Y</v>
      </c>
      <c r="R117" s="9">
        <f>IF(Q117="Y",COUNTIF($A$2:A117,A117),1)</f>
        <v>1</v>
      </c>
    </row>
    <row r="118" spans="1:18">
      <c r="A118" s="25">
        <v>399155064</v>
      </c>
      <c r="B118" s="28">
        <v>45267</v>
      </c>
      <c r="C118" s="26" t="s">
        <v>499</v>
      </c>
      <c r="D118" s="24">
        <v>45267.5625</v>
      </c>
      <c r="E118" s="24" t="s">
        <v>37</v>
      </c>
      <c r="F118" s="25" t="s">
        <v>500</v>
      </c>
      <c r="G118" s="25" t="s">
        <v>501</v>
      </c>
      <c r="H118" s="25" t="str">
        <f t="shared" si="2"/>
        <v>Completed</v>
      </c>
      <c r="I118" s="25" t="s">
        <v>40</v>
      </c>
      <c r="J118" s="25" t="s">
        <v>40</v>
      </c>
      <c r="K118" s="25" t="s">
        <v>40</v>
      </c>
      <c r="L118" s="25"/>
      <c r="M118" s="26" t="s">
        <v>502</v>
      </c>
      <c r="N118" s="25">
        <v>15</v>
      </c>
      <c r="O118" s="25" t="s">
        <v>503</v>
      </c>
      <c r="P118" s="25"/>
      <c r="Q118" s="120" t="str">
        <f t="shared" si="3"/>
        <v>Y</v>
      </c>
      <c r="R118" s="9">
        <f>IF(Q118="Y",COUNTIF($A$2:A118,A118),1)</f>
        <v>1</v>
      </c>
    </row>
    <row r="119" spans="1:18">
      <c r="A119" s="30" t="s">
        <v>142</v>
      </c>
      <c r="B119" s="36">
        <v>45264</v>
      </c>
      <c r="C119" s="41" t="s">
        <v>504</v>
      </c>
      <c r="D119" s="37">
        <v>45267.583333333336</v>
      </c>
      <c r="E119" s="37" t="s">
        <v>63</v>
      </c>
      <c r="F119" s="30" t="s">
        <v>366</v>
      </c>
      <c r="G119" s="30" t="s">
        <v>505</v>
      </c>
      <c r="H119" s="25" t="str">
        <f t="shared" si="2"/>
        <v>Completed</v>
      </c>
      <c r="I119" s="25" t="s">
        <v>40</v>
      </c>
      <c r="J119" s="25" t="s">
        <v>40</v>
      </c>
      <c r="K119" s="25" t="s">
        <v>40</v>
      </c>
      <c r="L119" s="25"/>
      <c r="M119" s="26" t="s">
        <v>368</v>
      </c>
      <c r="N119" s="25">
        <f>IF(M119="","",_xlfn.XLOOKUP(M119,'Distance List'!D:D,'Distance List'!G:G))</f>
        <v>31</v>
      </c>
      <c r="O119" s="25" t="s">
        <v>316</v>
      </c>
      <c r="P119" s="25" t="s">
        <v>126</v>
      </c>
      <c r="Q119" s="120" t="str">
        <f t="shared" si="3"/>
        <v>N</v>
      </c>
      <c r="R119" s="9">
        <f>IF(Q119="Y",COUNTIF($A$2:A119,A119),1)</f>
        <v>1</v>
      </c>
    </row>
    <row r="120" spans="1:18">
      <c r="A120" s="30" t="s">
        <v>142</v>
      </c>
      <c r="B120" s="36">
        <v>45264</v>
      </c>
      <c r="C120" s="41" t="s">
        <v>506</v>
      </c>
      <c r="D120" s="37">
        <v>45267.583333333336</v>
      </c>
      <c r="E120" s="37" t="s">
        <v>63</v>
      </c>
      <c r="F120" s="30" t="s">
        <v>366</v>
      </c>
      <c r="G120" s="30" t="s">
        <v>505</v>
      </c>
      <c r="H120" s="25" t="str">
        <f t="shared" si="2"/>
        <v>Completed</v>
      </c>
      <c r="I120" s="25" t="s">
        <v>40</v>
      </c>
      <c r="J120" s="25" t="s">
        <v>40</v>
      </c>
      <c r="K120" s="25" t="s">
        <v>40</v>
      </c>
      <c r="L120" s="25"/>
      <c r="M120" s="26" t="s">
        <v>368</v>
      </c>
      <c r="N120" s="25">
        <f>IF(M120="","",_xlfn.XLOOKUP(M120,'Distance List'!D:D,'Distance List'!G:G))</f>
        <v>31</v>
      </c>
      <c r="O120" s="25" t="s">
        <v>316</v>
      </c>
      <c r="P120" s="25" t="s">
        <v>126</v>
      </c>
      <c r="Q120" s="120" t="str">
        <f t="shared" si="3"/>
        <v>N</v>
      </c>
      <c r="R120" s="9">
        <f>IF(Q120="Y",COUNTIF($A$2:A120,A120),1)</f>
        <v>1</v>
      </c>
    </row>
    <row r="121" spans="1:18">
      <c r="A121" s="25" t="s">
        <v>200</v>
      </c>
      <c r="B121" s="28">
        <v>45260</v>
      </c>
      <c r="C121" s="26" t="s">
        <v>507</v>
      </c>
      <c r="D121" s="24">
        <v>45267.625</v>
      </c>
      <c r="E121" s="24" t="s">
        <v>63</v>
      </c>
      <c r="F121" s="25" t="s">
        <v>508</v>
      </c>
      <c r="G121" s="25" t="s">
        <v>509</v>
      </c>
      <c r="H121" s="25" t="str">
        <f t="shared" si="2"/>
        <v>Completed</v>
      </c>
      <c r="I121" s="25" t="s">
        <v>40</v>
      </c>
      <c r="J121" s="25" t="s">
        <v>40</v>
      </c>
      <c r="K121" s="25" t="s">
        <v>40</v>
      </c>
      <c r="L121" s="25"/>
      <c r="M121" s="26" t="s">
        <v>487</v>
      </c>
      <c r="N121" s="25">
        <f>IF(M121="","",_xlfn.XLOOKUP(M121,'Distance List'!D:D,'Distance List'!G:G))</f>
        <v>35</v>
      </c>
      <c r="O121" s="25" t="s">
        <v>510</v>
      </c>
      <c r="P121" s="25"/>
      <c r="Q121" s="120" t="str">
        <f t="shared" si="3"/>
        <v>N</v>
      </c>
      <c r="R121" s="9">
        <f>IF(Q121="Y",COUNTIF($A$2:A121,A121),1)</f>
        <v>1</v>
      </c>
    </row>
    <row r="122" spans="1:18">
      <c r="A122" s="25">
        <v>399154578</v>
      </c>
      <c r="B122" s="28">
        <v>45267</v>
      </c>
      <c r="C122" s="26" t="s">
        <v>511</v>
      </c>
      <c r="D122" s="24">
        <v>45267.645833333336</v>
      </c>
      <c r="E122" s="24" t="s">
        <v>63</v>
      </c>
      <c r="F122" s="25" t="s">
        <v>512</v>
      </c>
      <c r="G122" s="25" t="s">
        <v>513</v>
      </c>
      <c r="H122" s="25" t="str">
        <f t="shared" si="2"/>
        <v>Completed</v>
      </c>
      <c r="I122" s="25" t="s">
        <v>40</v>
      </c>
      <c r="J122" s="25" t="s">
        <v>40</v>
      </c>
      <c r="K122" s="25" t="s">
        <v>40</v>
      </c>
      <c r="L122" s="25"/>
      <c r="M122" s="26" t="s">
        <v>256</v>
      </c>
      <c r="N122" s="25">
        <f>IF(M122="","",_xlfn.XLOOKUP(M122,'Distance List'!D:D,'Distance List'!G:G))</f>
        <v>143</v>
      </c>
      <c r="O122" s="25" t="s">
        <v>514</v>
      </c>
      <c r="P122" s="25"/>
      <c r="Q122" s="120" t="str">
        <f t="shared" si="3"/>
        <v>Y</v>
      </c>
      <c r="R122" s="9">
        <f>IF(Q122="Y",COUNTIF($A$2:A122,A122),1)</f>
        <v>1</v>
      </c>
    </row>
    <row r="123" spans="1:18">
      <c r="A123" s="30" t="s">
        <v>200</v>
      </c>
      <c r="B123" s="36">
        <v>45267</v>
      </c>
      <c r="C123" s="41" t="s">
        <v>515</v>
      </c>
      <c r="D123" s="37">
        <v>45267.6875</v>
      </c>
      <c r="E123" s="37" t="s">
        <v>63</v>
      </c>
      <c r="F123" s="30" t="s">
        <v>194</v>
      </c>
      <c r="G123" s="30" t="s">
        <v>516</v>
      </c>
      <c r="H123" s="25" t="str">
        <f t="shared" si="2"/>
        <v>Completed</v>
      </c>
      <c r="I123" s="25" t="s">
        <v>40</v>
      </c>
      <c r="J123" s="25" t="s">
        <v>40</v>
      </c>
      <c r="K123" s="25" t="s">
        <v>40</v>
      </c>
      <c r="L123" s="25"/>
      <c r="M123" s="26" t="s">
        <v>178</v>
      </c>
      <c r="N123" s="25">
        <f>IF(M123="","",_xlfn.XLOOKUP(M123,'Distance List'!D:D,'Distance List'!G:G))</f>
        <v>39</v>
      </c>
      <c r="O123" s="25" t="s">
        <v>517</v>
      </c>
      <c r="P123" s="25"/>
      <c r="Q123" s="120" t="str">
        <f t="shared" si="3"/>
        <v>N</v>
      </c>
      <c r="R123" s="9">
        <f>IF(Q123="Y",COUNTIF($A$2:A123,A123),1)</f>
        <v>1</v>
      </c>
    </row>
    <row r="124" spans="1:18">
      <c r="A124" s="30" t="s">
        <v>200</v>
      </c>
      <c r="B124" s="36">
        <v>45267</v>
      </c>
      <c r="C124" s="41" t="s">
        <v>518</v>
      </c>
      <c r="D124" s="37">
        <v>45267.6875</v>
      </c>
      <c r="E124" s="37" t="s">
        <v>63</v>
      </c>
      <c r="F124" s="30" t="s">
        <v>194</v>
      </c>
      <c r="G124" s="30" t="s">
        <v>516</v>
      </c>
      <c r="H124" s="25" t="str">
        <f t="shared" si="2"/>
        <v>Completed</v>
      </c>
      <c r="I124" s="25" t="s">
        <v>40</v>
      </c>
      <c r="J124" s="25" t="s">
        <v>40</v>
      </c>
      <c r="K124" s="25" t="s">
        <v>40</v>
      </c>
      <c r="L124" s="25"/>
      <c r="M124" s="26" t="s">
        <v>178</v>
      </c>
      <c r="N124" s="25">
        <f>IF(M124="","",_xlfn.XLOOKUP(M124,'Distance List'!D:D,'Distance List'!G:G))</f>
        <v>39</v>
      </c>
      <c r="O124" s="25" t="s">
        <v>517</v>
      </c>
      <c r="P124" s="25"/>
      <c r="Q124" s="120" t="str">
        <f t="shared" si="3"/>
        <v>N</v>
      </c>
      <c r="R124" s="9">
        <f>IF(Q124="Y",COUNTIF($A$2:A124,A124),1)</f>
        <v>1</v>
      </c>
    </row>
    <row r="125" spans="1:18">
      <c r="A125" s="25" t="s">
        <v>200</v>
      </c>
      <c r="B125" s="28">
        <v>45266</v>
      </c>
      <c r="C125" s="26" t="s">
        <v>519</v>
      </c>
      <c r="D125" s="24">
        <v>45267.708333333336</v>
      </c>
      <c r="E125" s="24" t="s">
        <v>63</v>
      </c>
      <c r="F125" s="25" t="s">
        <v>194</v>
      </c>
      <c r="G125" s="25" t="s">
        <v>520</v>
      </c>
      <c r="H125" s="25" t="str">
        <f t="shared" si="2"/>
        <v>Completed</v>
      </c>
      <c r="I125" s="25" t="s">
        <v>40</v>
      </c>
      <c r="J125" s="25" t="s">
        <v>40</v>
      </c>
      <c r="K125" s="25" t="s">
        <v>40</v>
      </c>
      <c r="L125" s="25"/>
      <c r="M125" s="26" t="s">
        <v>178</v>
      </c>
      <c r="N125" s="25">
        <f>IF(M125="","",_xlfn.XLOOKUP(M125,'Distance List'!D:D,'Distance List'!G:G))</f>
        <v>39</v>
      </c>
      <c r="O125" s="25" t="s">
        <v>521</v>
      </c>
      <c r="P125" s="25"/>
      <c r="Q125" s="120" t="str">
        <f t="shared" si="3"/>
        <v>N</v>
      </c>
      <c r="R125" s="9">
        <f>IF(Q125="Y",COUNTIF($A$2:A125,A125),1)</f>
        <v>1</v>
      </c>
    </row>
    <row r="126" spans="1:18">
      <c r="A126" s="25" t="s">
        <v>61</v>
      </c>
      <c r="B126" s="28">
        <v>45267</v>
      </c>
      <c r="C126" s="26" t="s">
        <v>522</v>
      </c>
      <c r="D126" s="24">
        <v>45267.722222222219</v>
      </c>
      <c r="E126" s="24" t="s">
        <v>37</v>
      </c>
      <c r="F126" s="25" t="s">
        <v>233</v>
      </c>
      <c r="G126" s="25" t="s">
        <v>523</v>
      </c>
      <c r="H126" s="25" t="str">
        <f t="shared" si="2"/>
        <v>Completed</v>
      </c>
      <c r="I126" s="25" t="s">
        <v>40</v>
      </c>
      <c r="J126" s="25" t="s">
        <v>40</v>
      </c>
      <c r="K126" s="25" t="s">
        <v>40</v>
      </c>
      <c r="L126" s="25"/>
      <c r="M126" s="26" t="s">
        <v>235</v>
      </c>
      <c r="N126" s="25">
        <f>IF(M126="","",_xlfn.XLOOKUP(M126,'Distance List'!D:D,'Distance List'!G:G))</f>
        <v>54</v>
      </c>
      <c r="O126" s="25" t="s">
        <v>524</v>
      </c>
      <c r="P126" s="25"/>
      <c r="Q126" s="120" t="str">
        <f t="shared" si="3"/>
        <v>N</v>
      </c>
      <c r="R126" s="9">
        <f>IF(Q126="Y",COUNTIF($A$2:A126,A126),1)</f>
        <v>1</v>
      </c>
    </row>
    <row r="127" spans="1:18">
      <c r="A127" s="25">
        <v>399107569</v>
      </c>
      <c r="B127" s="28">
        <v>45261</v>
      </c>
      <c r="C127" s="74" t="s">
        <v>525</v>
      </c>
      <c r="D127" s="24">
        <v>45267.75</v>
      </c>
      <c r="E127" s="24" t="s">
        <v>63</v>
      </c>
      <c r="F127" s="25" t="s">
        <v>426</v>
      </c>
      <c r="G127" s="25" t="s">
        <v>526</v>
      </c>
      <c r="H127" s="25" t="str">
        <f t="shared" si="2"/>
        <v>Completed</v>
      </c>
      <c r="I127" s="25" t="s">
        <v>40</v>
      </c>
      <c r="J127" s="25" t="s">
        <v>40</v>
      </c>
      <c r="K127" s="25" t="s">
        <v>40</v>
      </c>
      <c r="L127" s="25"/>
      <c r="M127" s="26" t="s">
        <v>527</v>
      </c>
      <c r="N127" s="25">
        <f>IF(M127="","",_xlfn.XLOOKUP(M127,'Distance List'!D:D,'Distance List'!G:G))</f>
        <v>46</v>
      </c>
      <c r="O127" s="25" t="s">
        <v>528</v>
      </c>
      <c r="P127" s="25"/>
      <c r="Q127" s="120" t="str">
        <f t="shared" si="3"/>
        <v>Y</v>
      </c>
      <c r="R127" s="9">
        <f>IF(Q127="Y",COUNTIF($A$2:A127,A127),1)</f>
        <v>1</v>
      </c>
    </row>
    <row r="128" spans="1:18">
      <c r="A128" s="25">
        <v>399197874</v>
      </c>
      <c r="B128" s="28">
        <v>45267</v>
      </c>
      <c r="C128" s="26" t="s">
        <v>529</v>
      </c>
      <c r="D128" s="24">
        <v>45267.75</v>
      </c>
      <c r="E128" s="24" t="s">
        <v>37</v>
      </c>
      <c r="F128" s="25" t="s">
        <v>172</v>
      </c>
      <c r="G128" s="25" t="s">
        <v>530</v>
      </c>
      <c r="H128" s="25" t="str">
        <f t="shared" si="2"/>
        <v>Completed</v>
      </c>
      <c r="I128" s="25" t="s">
        <v>40</v>
      </c>
      <c r="J128" s="25" t="s">
        <v>40</v>
      </c>
      <c r="K128" s="25" t="s">
        <v>40</v>
      </c>
      <c r="L128" s="25"/>
      <c r="M128" s="26" t="s">
        <v>174</v>
      </c>
      <c r="N128" s="25">
        <f>IF(M128="","",_xlfn.XLOOKUP(M128,'Distance List'!D:D,'Distance List'!G:G))</f>
        <v>10</v>
      </c>
      <c r="O128" s="25" t="s">
        <v>531</v>
      </c>
      <c r="P128" s="25"/>
      <c r="Q128" s="120" t="str">
        <f t="shared" si="3"/>
        <v>Y</v>
      </c>
      <c r="R128" s="9">
        <f>IF(Q128="Y",COUNTIF($A$2:A128,A128),1)</f>
        <v>1</v>
      </c>
    </row>
    <row r="129" spans="1:18">
      <c r="A129" s="30" t="s">
        <v>200</v>
      </c>
      <c r="B129" s="36">
        <v>45260</v>
      </c>
      <c r="C129" s="41" t="s">
        <v>532</v>
      </c>
      <c r="D129" s="37">
        <v>45267.770833333336</v>
      </c>
      <c r="E129" s="37" t="s">
        <v>63</v>
      </c>
      <c r="F129" s="30" t="s">
        <v>378</v>
      </c>
      <c r="G129" s="30" t="s">
        <v>533</v>
      </c>
      <c r="H129" s="25" t="str">
        <f t="shared" si="2"/>
        <v>Completed</v>
      </c>
      <c r="I129" s="25" t="s">
        <v>40</v>
      </c>
      <c r="J129" s="25" t="s">
        <v>40</v>
      </c>
      <c r="K129" s="25" t="s">
        <v>40</v>
      </c>
      <c r="L129" s="25">
        <v>21418</v>
      </c>
      <c r="M129" s="26" t="s">
        <v>380</v>
      </c>
      <c r="N129" s="25">
        <f>IF(M129="","",_xlfn.XLOOKUP(M129,'Distance List'!D:D,'Distance List'!G:G))</f>
        <v>51</v>
      </c>
      <c r="O129" s="25" t="s">
        <v>125</v>
      </c>
      <c r="P129" s="25"/>
      <c r="Q129" s="120" t="str">
        <f t="shared" si="3"/>
        <v>N</v>
      </c>
      <c r="R129" s="9">
        <f>IF(Q129="Y",COUNTIF($A$2:A129,A129),1)</f>
        <v>1</v>
      </c>
    </row>
    <row r="130" spans="1:18">
      <c r="A130" s="30" t="s">
        <v>200</v>
      </c>
      <c r="B130" s="36">
        <v>45261</v>
      </c>
      <c r="C130" s="41" t="s">
        <v>534</v>
      </c>
      <c r="D130" s="37">
        <v>45267.770833333336</v>
      </c>
      <c r="E130" s="37" t="s">
        <v>63</v>
      </c>
      <c r="F130" s="30" t="s">
        <v>378</v>
      </c>
      <c r="G130" s="30" t="s">
        <v>533</v>
      </c>
      <c r="H130" s="25" t="str">
        <f t="shared" ref="H130:H193" si="4">IF(AND(I130="",J130="",K130,""),"",IF(AND(I130="O",J130="",K130=""),"Picked",IF(AND(I130="O",J130="O",K130=""),"Shipped",IF(AND(I130="O",J130="O",K130="O"),"Completed",""))))</f>
        <v>Completed</v>
      </c>
      <c r="I130" s="25" t="s">
        <v>40</v>
      </c>
      <c r="J130" s="25" t="s">
        <v>40</v>
      </c>
      <c r="K130" s="25" t="s">
        <v>40</v>
      </c>
      <c r="L130" s="25"/>
      <c r="M130" s="26" t="s">
        <v>380</v>
      </c>
      <c r="N130" s="25">
        <f>IF(M130="","",_xlfn.XLOOKUP(M130,'Distance List'!D:D,'Distance List'!G:G))</f>
        <v>51</v>
      </c>
      <c r="O130" s="25" t="s">
        <v>125</v>
      </c>
      <c r="P130" s="25"/>
      <c r="Q130" s="120" t="str">
        <f t="shared" ref="Q130:Q193" si="5">IF(LEN(A130)=9,"Y","N")</f>
        <v>N</v>
      </c>
      <c r="R130" s="9">
        <f>IF(Q130="Y",COUNTIF($A$2:A130,A130),1)</f>
        <v>1</v>
      </c>
    </row>
    <row r="131" spans="1:18">
      <c r="A131" s="25">
        <v>399197228</v>
      </c>
      <c r="B131" s="28">
        <v>45267</v>
      </c>
      <c r="C131" s="26" t="s">
        <v>535</v>
      </c>
      <c r="D131" s="24">
        <v>45267.875</v>
      </c>
      <c r="E131" s="24" t="s">
        <v>63</v>
      </c>
      <c r="F131" s="25" t="s">
        <v>512</v>
      </c>
      <c r="G131" s="25" t="s">
        <v>513</v>
      </c>
      <c r="H131" s="25" t="str">
        <f t="shared" si="4"/>
        <v>Completed</v>
      </c>
      <c r="I131" s="25" t="s">
        <v>40</v>
      </c>
      <c r="J131" s="25" t="s">
        <v>40</v>
      </c>
      <c r="K131" s="25" t="s">
        <v>40</v>
      </c>
      <c r="L131" s="25"/>
      <c r="M131" s="26" t="s">
        <v>256</v>
      </c>
      <c r="N131" s="25">
        <f>IF(M131="","",_xlfn.XLOOKUP(M131,'Distance List'!D:D,'Distance List'!G:G))</f>
        <v>143</v>
      </c>
      <c r="O131" s="25" t="s">
        <v>536</v>
      </c>
      <c r="P131" s="25"/>
      <c r="Q131" s="120" t="str">
        <f t="shared" si="5"/>
        <v>Y</v>
      </c>
      <c r="R131" s="9">
        <f>IF(Q131="Y",COUNTIF($A$2:A131,A131),1)</f>
        <v>1</v>
      </c>
    </row>
    <row r="132" spans="1:18">
      <c r="A132" s="25" t="s">
        <v>136</v>
      </c>
      <c r="B132" s="28">
        <v>45267</v>
      </c>
      <c r="C132" s="26" t="s">
        <v>537</v>
      </c>
      <c r="D132" s="24">
        <v>45268.375</v>
      </c>
      <c r="E132" s="24" t="s">
        <v>37</v>
      </c>
      <c r="F132" s="25" t="s">
        <v>180</v>
      </c>
      <c r="G132" s="25" t="s">
        <v>538</v>
      </c>
      <c r="H132" s="25" t="str">
        <f t="shared" si="4"/>
        <v>Completed</v>
      </c>
      <c r="I132" s="25" t="s">
        <v>40</v>
      </c>
      <c r="J132" s="25" t="s">
        <v>40</v>
      </c>
      <c r="K132" s="25" t="s">
        <v>40</v>
      </c>
      <c r="L132" s="25"/>
      <c r="M132" s="26" t="s">
        <v>539</v>
      </c>
      <c r="N132" s="25">
        <f>IF(M132="","",_xlfn.XLOOKUP(M132,'Distance List'!D:D,'Distance List'!G:G))</f>
        <v>51</v>
      </c>
      <c r="O132" s="25" t="s">
        <v>540</v>
      </c>
      <c r="P132" s="25"/>
      <c r="Q132" s="120" t="str">
        <f t="shared" si="5"/>
        <v>N</v>
      </c>
      <c r="R132" s="9">
        <f>IF(Q132="Y",COUNTIF($A$2:A132,A132),1)</f>
        <v>1</v>
      </c>
    </row>
    <row r="133" spans="1:18">
      <c r="A133" s="25" t="s">
        <v>142</v>
      </c>
      <c r="B133" s="28">
        <v>45267</v>
      </c>
      <c r="C133" s="26" t="s">
        <v>541</v>
      </c>
      <c r="D133" s="24">
        <v>45268.375</v>
      </c>
      <c r="E133" s="24" t="s">
        <v>37</v>
      </c>
      <c r="F133" s="25" t="s">
        <v>197</v>
      </c>
      <c r="G133" s="25" t="s">
        <v>542</v>
      </c>
      <c r="H133" s="25" t="str">
        <f t="shared" si="4"/>
        <v>Completed</v>
      </c>
      <c r="I133" s="25" t="s">
        <v>40</v>
      </c>
      <c r="J133" s="25" t="s">
        <v>40</v>
      </c>
      <c r="K133" s="25" t="s">
        <v>40</v>
      </c>
      <c r="L133" s="25"/>
      <c r="M133" s="26" t="s">
        <v>103</v>
      </c>
      <c r="N133" s="25">
        <f>IF(M133="","",_xlfn.XLOOKUP(M133,'Distance List'!D:D,'Distance List'!G:G))</f>
        <v>60</v>
      </c>
      <c r="O133" s="25" t="s">
        <v>199</v>
      </c>
      <c r="P133" s="25"/>
      <c r="Q133" s="120" t="str">
        <f t="shared" si="5"/>
        <v>N</v>
      </c>
      <c r="R133" s="9">
        <f>IF(Q133="Y",COUNTIF($A$2:A133,A133),1)</f>
        <v>1</v>
      </c>
    </row>
    <row r="134" spans="1:18">
      <c r="A134" s="25" t="s">
        <v>61</v>
      </c>
      <c r="B134" s="28">
        <v>45264</v>
      </c>
      <c r="C134" s="26" t="s">
        <v>543</v>
      </c>
      <c r="D134" s="24">
        <v>45268.416666666664</v>
      </c>
      <c r="E134" s="24" t="s">
        <v>63</v>
      </c>
      <c r="F134" s="25" t="s">
        <v>202</v>
      </c>
      <c r="G134" s="25" t="s">
        <v>544</v>
      </c>
      <c r="H134" s="25" t="str">
        <f t="shared" si="4"/>
        <v>Completed</v>
      </c>
      <c r="I134" s="25" t="s">
        <v>40</v>
      </c>
      <c r="J134" s="25" t="s">
        <v>40</v>
      </c>
      <c r="K134" s="25" t="s">
        <v>40</v>
      </c>
      <c r="L134" s="25"/>
      <c r="M134" s="26" t="s">
        <v>545</v>
      </c>
      <c r="N134" s="25">
        <f>IF(M134="","",_xlfn.XLOOKUP(M134,'Distance List'!D:D,'Distance List'!G:G))</f>
        <v>9</v>
      </c>
      <c r="O134" s="25" t="s">
        <v>67</v>
      </c>
      <c r="P134" s="25"/>
      <c r="Q134" s="120" t="str">
        <f t="shared" si="5"/>
        <v>N</v>
      </c>
      <c r="R134" s="9">
        <f>IF(Q134="Y",COUNTIF($A$2:A134,A134),1)</f>
        <v>1</v>
      </c>
    </row>
    <row r="135" spans="1:18">
      <c r="A135" s="25" t="s">
        <v>151</v>
      </c>
      <c r="B135" s="28">
        <v>45267</v>
      </c>
      <c r="C135" s="26" t="s">
        <v>546</v>
      </c>
      <c r="D135" s="24">
        <v>45268.416666666664</v>
      </c>
      <c r="E135" s="24" t="s">
        <v>63</v>
      </c>
      <c r="F135" s="25" t="s">
        <v>332</v>
      </c>
      <c r="G135" s="25" t="s">
        <v>547</v>
      </c>
      <c r="H135" s="25" t="str">
        <f t="shared" si="4"/>
        <v>Completed</v>
      </c>
      <c r="I135" s="25" t="s">
        <v>40</v>
      </c>
      <c r="J135" s="25" t="s">
        <v>40</v>
      </c>
      <c r="K135" s="25" t="s">
        <v>40</v>
      </c>
      <c r="L135" s="25"/>
      <c r="M135" s="26" t="s">
        <v>155</v>
      </c>
      <c r="N135" s="25">
        <f>IF(M135="","",_xlfn.XLOOKUP(M135,'Distance List'!D:D,'Distance List'!G:G))</f>
        <v>11</v>
      </c>
      <c r="O135" s="25" t="s">
        <v>209</v>
      </c>
      <c r="P135" s="25"/>
      <c r="Q135" s="120" t="str">
        <f t="shared" si="5"/>
        <v>N</v>
      </c>
      <c r="R135" s="9">
        <f>IF(Q135="Y",COUNTIF($A$2:A135,A135),1)</f>
        <v>1</v>
      </c>
    </row>
    <row r="136" spans="1:18">
      <c r="A136" s="25">
        <v>399210767</v>
      </c>
      <c r="B136" s="28">
        <v>45267</v>
      </c>
      <c r="C136" s="26" t="s">
        <v>548</v>
      </c>
      <c r="D136" s="24">
        <v>45268.416666666664</v>
      </c>
      <c r="E136" s="24" t="s">
        <v>37</v>
      </c>
      <c r="F136" s="25" t="s">
        <v>549</v>
      </c>
      <c r="G136" s="25" t="s">
        <v>492</v>
      </c>
      <c r="H136" s="25" t="str">
        <f t="shared" si="4"/>
        <v>Completed</v>
      </c>
      <c r="I136" s="25" t="s">
        <v>40</v>
      </c>
      <c r="J136" s="25" t="s">
        <v>40</v>
      </c>
      <c r="K136" s="25" t="s">
        <v>40</v>
      </c>
      <c r="L136" s="25">
        <v>21948</v>
      </c>
      <c r="M136" s="26" t="s">
        <v>493</v>
      </c>
      <c r="N136" s="25">
        <v>31</v>
      </c>
      <c r="O136" s="25" t="s">
        <v>550</v>
      </c>
      <c r="P136" s="25"/>
      <c r="Q136" s="120" t="str">
        <f t="shared" si="5"/>
        <v>Y</v>
      </c>
      <c r="R136" s="9">
        <f>IF(Q136="Y",COUNTIF($A$2:A136,A136),1)</f>
        <v>1</v>
      </c>
    </row>
    <row r="137" spans="1:18">
      <c r="A137" s="25" t="s">
        <v>136</v>
      </c>
      <c r="B137" s="28">
        <v>45267</v>
      </c>
      <c r="C137" s="26" t="s">
        <v>551</v>
      </c>
      <c r="D137" s="24">
        <v>45268.416666666664</v>
      </c>
      <c r="E137" s="24" t="s">
        <v>37</v>
      </c>
      <c r="F137" s="25" t="s">
        <v>180</v>
      </c>
      <c r="G137" s="25" t="s">
        <v>552</v>
      </c>
      <c r="H137" s="25" t="str">
        <f t="shared" si="4"/>
        <v>Completed</v>
      </c>
      <c r="I137" s="25" t="s">
        <v>40</v>
      </c>
      <c r="J137" s="25" t="s">
        <v>40</v>
      </c>
      <c r="K137" s="25" t="s">
        <v>40</v>
      </c>
      <c r="L137" s="25"/>
      <c r="M137" s="25">
        <v>16675</v>
      </c>
      <c r="N137" s="25">
        <v>50</v>
      </c>
      <c r="O137" s="25" t="s">
        <v>553</v>
      </c>
      <c r="P137" s="25"/>
      <c r="Q137" s="120" t="str">
        <f t="shared" si="5"/>
        <v>N</v>
      </c>
      <c r="R137" s="9">
        <f>IF(Q137="Y",COUNTIF($A$2:A137,A137),1)</f>
        <v>1</v>
      </c>
    </row>
    <row r="138" spans="1:18">
      <c r="A138" s="25">
        <v>399215131</v>
      </c>
      <c r="B138" s="28">
        <v>45267</v>
      </c>
      <c r="C138" s="26" t="s">
        <v>554</v>
      </c>
      <c r="D138" s="24">
        <v>45268.4375</v>
      </c>
      <c r="E138" s="24" t="s">
        <v>63</v>
      </c>
      <c r="F138" s="25" t="s">
        <v>426</v>
      </c>
      <c r="G138" s="25" t="s">
        <v>555</v>
      </c>
      <c r="H138" s="25" t="str">
        <f t="shared" si="4"/>
        <v>Completed</v>
      </c>
      <c r="I138" s="25" t="s">
        <v>40</v>
      </c>
      <c r="J138" s="25" t="s">
        <v>40</v>
      </c>
      <c r="K138" s="25" t="s">
        <v>40</v>
      </c>
      <c r="L138" s="25"/>
      <c r="M138" s="26" t="s">
        <v>273</v>
      </c>
      <c r="N138" s="25">
        <f>IF(M138="","",_xlfn.XLOOKUP(M138,'Distance List'!D:D,'Distance List'!G:G))</f>
        <v>49</v>
      </c>
      <c r="O138" s="25" t="s">
        <v>463</v>
      </c>
      <c r="P138" s="25"/>
      <c r="Q138" s="120" t="str">
        <f t="shared" si="5"/>
        <v>Y</v>
      </c>
      <c r="R138" s="9">
        <f>IF(Q138="Y",COUNTIF($A$2:A138,A138),1)</f>
        <v>1</v>
      </c>
    </row>
    <row r="139" spans="1:18">
      <c r="A139" s="25">
        <v>399215631</v>
      </c>
      <c r="B139" s="28">
        <v>45267</v>
      </c>
      <c r="C139" s="26" t="s">
        <v>556</v>
      </c>
      <c r="D139" s="24">
        <v>45268.4375</v>
      </c>
      <c r="E139" s="24" t="s">
        <v>63</v>
      </c>
      <c r="F139" s="25" t="s">
        <v>51</v>
      </c>
      <c r="G139" s="25" t="s">
        <v>144</v>
      </c>
      <c r="H139" s="25" t="str">
        <f t="shared" si="4"/>
        <v>Completed</v>
      </c>
      <c r="I139" s="25" t="s">
        <v>40</v>
      </c>
      <c r="J139" s="25" t="s">
        <v>40</v>
      </c>
      <c r="K139" s="25" t="s">
        <v>40</v>
      </c>
      <c r="L139" s="25"/>
      <c r="M139" s="26" t="s">
        <v>130</v>
      </c>
      <c r="N139" s="25">
        <f>IF(M139="","",_xlfn.XLOOKUP(M139,'Distance List'!D:D,'Distance List'!G:G))</f>
        <v>26</v>
      </c>
      <c r="O139" s="25" t="s">
        <v>488</v>
      </c>
      <c r="P139" s="25"/>
      <c r="Q139" s="120" t="str">
        <f t="shared" si="5"/>
        <v>Y</v>
      </c>
      <c r="R139" s="9">
        <f>IF(Q139="Y",COUNTIF($A$2:A139,A139),1)</f>
        <v>1</v>
      </c>
    </row>
    <row r="140" spans="1:18">
      <c r="A140" s="25" t="s">
        <v>142</v>
      </c>
      <c r="B140" s="28">
        <v>45267</v>
      </c>
      <c r="C140" s="26" t="s">
        <v>557</v>
      </c>
      <c r="D140" s="24">
        <v>45268.458333333336</v>
      </c>
      <c r="E140" s="24" t="s">
        <v>63</v>
      </c>
      <c r="F140" s="25" t="s">
        <v>558</v>
      </c>
      <c r="G140" s="25" t="s">
        <v>559</v>
      </c>
      <c r="H140" s="25" t="str">
        <f t="shared" si="4"/>
        <v>Completed</v>
      </c>
      <c r="I140" s="25" t="s">
        <v>40</v>
      </c>
      <c r="J140" s="25" t="s">
        <v>40</v>
      </c>
      <c r="K140" s="25" t="s">
        <v>40</v>
      </c>
      <c r="L140" s="25"/>
      <c r="M140" s="26" t="s">
        <v>560</v>
      </c>
      <c r="N140" s="25">
        <f>IF(M140="","",_xlfn.XLOOKUP(M140,'Distance List'!D:D,'Distance List'!G:G))</f>
        <v>85</v>
      </c>
      <c r="O140" s="25" t="s">
        <v>421</v>
      </c>
      <c r="P140" s="25"/>
      <c r="Q140" s="120" t="str">
        <f t="shared" si="5"/>
        <v>N</v>
      </c>
      <c r="R140" s="9">
        <f>IF(Q140="Y",COUNTIF($A$2:A140,A140),1)</f>
        <v>1</v>
      </c>
    </row>
    <row r="141" spans="1:18">
      <c r="A141" s="25" t="s">
        <v>136</v>
      </c>
      <c r="B141" s="28">
        <v>45267</v>
      </c>
      <c r="C141" s="26" t="s">
        <v>561</v>
      </c>
      <c r="D141" s="24">
        <v>45268.5</v>
      </c>
      <c r="E141" s="24" t="s">
        <v>37</v>
      </c>
      <c r="F141" s="25" t="s">
        <v>56</v>
      </c>
      <c r="G141" s="27" t="s">
        <v>562</v>
      </c>
      <c r="H141" s="25" t="str">
        <f t="shared" si="4"/>
        <v>Completed</v>
      </c>
      <c r="I141" s="25" t="s">
        <v>40</v>
      </c>
      <c r="J141" s="25" t="s">
        <v>40</v>
      </c>
      <c r="K141" s="25" t="s">
        <v>40</v>
      </c>
      <c r="L141" s="25"/>
      <c r="M141" s="26" t="s">
        <v>103</v>
      </c>
      <c r="N141" s="25">
        <f>IF(M141="","",_xlfn.XLOOKUP(M141,'Distance List'!D:D,'Distance List'!G:G))</f>
        <v>60</v>
      </c>
      <c r="O141" s="25" t="s">
        <v>563</v>
      </c>
      <c r="P141" s="25"/>
      <c r="Q141" s="120" t="str">
        <f t="shared" si="5"/>
        <v>N</v>
      </c>
      <c r="R141" s="9">
        <f>IF(Q141="Y",COUNTIF($A$2:A141,A141),1)</f>
        <v>1</v>
      </c>
    </row>
    <row r="142" spans="1:18">
      <c r="A142" s="25" t="s">
        <v>151</v>
      </c>
      <c r="B142" s="28">
        <v>45267</v>
      </c>
      <c r="C142" s="26" t="s">
        <v>564</v>
      </c>
      <c r="D142" s="24">
        <v>45268.5</v>
      </c>
      <c r="E142" s="24" t="s">
        <v>37</v>
      </c>
      <c r="F142" s="25" t="s">
        <v>565</v>
      </c>
      <c r="G142" s="25" t="s">
        <v>566</v>
      </c>
      <c r="H142" s="25" t="str">
        <f t="shared" si="4"/>
        <v>Completed</v>
      </c>
      <c r="I142" s="25" t="s">
        <v>40</v>
      </c>
      <c r="J142" s="25" t="s">
        <v>40</v>
      </c>
      <c r="K142" s="25" t="s">
        <v>40</v>
      </c>
      <c r="L142" s="25">
        <v>21959</v>
      </c>
      <c r="M142" s="26" t="s">
        <v>567</v>
      </c>
      <c r="N142" s="25">
        <f>IF(M142="","",_xlfn.XLOOKUP(M142,'Distance List'!D:D,'Distance List'!G:G))</f>
        <v>19</v>
      </c>
      <c r="O142" s="25" t="s">
        <v>568</v>
      </c>
      <c r="P142" s="25"/>
      <c r="Q142" s="120" t="str">
        <f t="shared" si="5"/>
        <v>N</v>
      </c>
      <c r="R142" s="9">
        <f>IF(Q142="Y",COUNTIF($A$2:A142,A142),1)</f>
        <v>1</v>
      </c>
    </row>
    <row r="143" spans="1:18">
      <c r="A143" s="25">
        <v>399241317</v>
      </c>
      <c r="B143" s="28">
        <v>45268</v>
      </c>
      <c r="C143" s="26" t="s">
        <v>569</v>
      </c>
      <c r="D143" s="24">
        <v>45268.5625</v>
      </c>
      <c r="E143" s="24" t="s">
        <v>37</v>
      </c>
      <c r="F143" s="25" t="s">
        <v>197</v>
      </c>
      <c r="G143" s="25" t="s">
        <v>542</v>
      </c>
      <c r="H143" s="25" t="str">
        <f t="shared" si="4"/>
        <v>Completed</v>
      </c>
      <c r="I143" s="25" t="s">
        <v>40</v>
      </c>
      <c r="J143" s="25" t="s">
        <v>40</v>
      </c>
      <c r="K143" s="25" t="s">
        <v>40</v>
      </c>
      <c r="L143" s="25"/>
      <c r="M143" s="26" t="s">
        <v>103</v>
      </c>
      <c r="N143" s="25">
        <f>IF(M143="","",_xlfn.XLOOKUP(M143,'Distance List'!D:D,'Distance List'!G:G))</f>
        <v>60</v>
      </c>
      <c r="O143" s="25" t="s">
        <v>570</v>
      </c>
      <c r="P143" s="25"/>
      <c r="Q143" s="120" t="str">
        <f t="shared" si="5"/>
        <v>Y</v>
      </c>
      <c r="R143" s="9">
        <f>IF(Q143="Y",COUNTIF($A$2:A143,A143),1)</f>
        <v>1</v>
      </c>
    </row>
    <row r="144" spans="1:18">
      <c r="A144" s="25">
        <v>399241317</v>
      </c>
      <c r="B144" s="28">
        <v>45268</v>
      </c>
      <c r="C144" s="26" t="s">
        <v>571</v>
      </c>
      <c r="D144" s="24">
        <v>45268.583333333336</v>
      </c>
      <c r="E144" s="24" t="s">
        <v>37</v>
      </c>
      <c r="F144" s="25" t="s">
        <v>197</v>
      </c>
      <c r="G144" s="25" t="s">
        <v>542</v>
      </c>
      <c r="H144" s="25" t="str">
        <f t="shared" si="4"/>
        <v>Completed</v>
      </c>
      <c r="I144" s="25" t="s">
        <v>40</v>
      </c>
      <c r="J144" s="25" t="s">
        <v>40</v>
      </c>
      <c r="K144" s="25" t="s">
        <v>40</v>
      </c>
      <c r="L144" s="25"/>
      <c r="M144" s="26" t="s">
        <v>103</v>
      </c>
      <c r="N144" s="25">
        <f>IF(M144="","",_xlfn.XLOOKUP(M144,'Distance List'!D:D,'Distance List'!G:G))</f>
        <v>60</v>
      </c>
      <c r="O144" s="25" t="s">
        <v>572</v>
      </c>
      <c r="P144" s="25"/>
      <c r="Q144" s="120" t="str">
        <f t="shared" si="5"/>
        <v>Y</v>
      </c>
      <c r="R144" s="9">
        <f>IF(Q144="Y",COUNTIF($A$2:A144,A144),1)</f>
        <v>2</v>
      </c>
    </row>
    <row r="145" spans="1:18">
      <c r="A145" s="25">
        <v>399241317</v>
      </c>
      <c r="B145" s="28">
        <v>45268</v>
      </c>
      <c r="C145" s="26" t="s">
        <v>573</v>
      </c>
      <c r="D145" s="24">
        <v>45268.583333333336</v>
      </c>
      <c r="E145" s="24" t="s">
        <v>37</v>
      </c>
      <c r="F145" s="25" t="s">
        <v>197</v>
      </c>
      <c r="G145" s="25" t="s">
        <v>542</v>
      </c>
      <c r="H145" s="25" t="str">
        <f t="shared" si="4"/>
        <v>Completed</v>
      </c>
      <c r="I145" s="25" t="s">
        <v>40</v>
      </c>
      <c r="J145" s="25" t="s">
        <v>40</v>
      </c>
      <c r="K145" s="25" t="s">
        <v>40</v>
      </c>
      <c r="L145" s="25"/>
      <c r="M145" s="26" t="s">
        <v>103</v>
      </c>
      <c r="N145" s="25">
        <f>IF(M145="","",_xlfn.XLOOKUP(M145,'Distance List'!D:D,'Distance List'!G:G))</f>
        <v>60</v>
      </c>
      <c r="O145" s="25" t="s">
        <v>574</v>
      </c>
      <c r="P145" s="25"/>
      <c r="Q145" s="120" t="str">
        <f t="shared" si="5"/>
        <v>Y</v>
      </c>
      <c r="R145" s="9">
        <f>IF(Q145="Y",COUNTIF($A$2:A145,A145),1)</f>
        <v>3</v>
      </c>
    </row>
    <row r="146" spans="1:18">
      <c r="A146" s="25" t="s">
        <v>142</v>
      </c>
      <c r="B146" s="28">
        <v>45268</v>
      </c>
      <c r="C146" s="26" t="s">
        <v>575</v>
      </c>
      <c r="D146" s="24">
        <v>45268.611111111109</v>
      </c>
      <c r="E146" s="24" t="s">
        <v>37</v>
      </c>
      <c r="F146" s="25" t="s">
        <v>202</v>
      </c>
      <c r="G146" s="25" t="s">
        <v>576</v>
      </c>
      <c r="H146" s="25" t="str">
        <f t="shared" si="4"/>
        <v>Completed</v>
      </c>
      <c r="I146" s="25" t="s">
        <v>40</v>
      </c>
      <c r="J146" s="25" t="s">
        <v>40</v>
      </c>
      <c r="K146" s="25" t="s">
        <v>40</v>
      </c>
      <c r="L146" s="25"/>
      <c r="M146" s="26" t="s">
        <v>577</v>
      </c>
      <c r="N146" s="25">
        <f>IF(M146="","",_xlfn.XLOOKUP(M146,'Distance List'!D:D,'Distance List'!G:G))</f>
        <v>10</v>
      </c>
      <c r="O146" s="25" t="s">
        <v>578</v>
      </c>
      <c r="P146" s="25"/>
      <c r="Q146" s="120" t="str">
        <f t="shared" si="5"/>
        <v>N</v>
      </c>
      <c r="R146" s="9">
        <f>IF(Q146="Y",COUNTIF($A$2:A146,A146),1)</f>
        <v>1</v>
      </c>
    </row>
    <row r="147" spans="1:18">
      <c r="A147" s="25">
        <v>399255225</v>
      </c>
      <c r="B147" s="28">
        <v>45268</v>
      </c>
      <c r="C147" s="26" t="s">
        <v>579</v>
      </c>
      <c r="D147" s="24">
        <v>45268.645833333336</v>
      </c>
      <c r="E147" s="24" t="s">
        <v>37</v>
      </c>
      <c r="F147" s="25" t="s">
        <v>45</v>
      </c>
      <c r="G147" s="27" t="s">
        <v>580</v>
      </c>
      <c r="H147" s="25" t="str">
        <f t="shared" si="4"/>
        <v>Completed</v>
      </c>
      <c r="I147" s="25" t="s">
        <v>40</v>
      </c>
      <c r="J147" s="25" t="s">
        <v>40</v>
      </c>
      <c r="K147" s="25" t="s">
        <v>40</v>
      </c>
      <c r="L147" s="25"/>
      <c r="M147" s="26" t="s">
        <v>581</v>
      </c>
      <c r="N147" s="25">
        <v>39</v>
      </c>
      <c r="O147" s="25" t="s">
        <v>582</v>
      </c>
      <c r="P147" s="25"/>
      <c r="Q147" s="120" t="str">
        <f t="shared" si="5"/>
        <v>Y</v>
      </c>
      <c r="R147" s="9">
        <f>IF(Q147="Y",COUNTIF($A$2:A147,A147),1)</f>
        <v>1</v>
      </c>
    </row>
    <row r="148" spans="1:18">
      <c r="A148" s="25">
        <v>399205281</v>
      </c>
      <c r="B148" s="28">
        <v>45266</v>
      </c>
      <c r="C148" s="26" t="s">
        <v>583</v>
      </c>
      <c r="D148" s="24">
        <v>45268.708333333336</v>
      </c>
      <c r="E148" s="24" t="s">
        <v>63</v>
      </c>
      <c r="F148" s="25" t="s">
        <v>584</v>
      </c>
      <c r="G148" s="25" t="s">
        <v>585</v>
      </c>
      <c r="H148" s="25" t="str">
        <f t="shared" si="4"/>
        <v>Completed</v>
      </c>
      <c r="I148" s="25" t="s">
        <v>40</v>
      </c>
      <c r="J148" s="25" t="s">
        <v>40</v>
      </c>
      <c r="K148" s="25" t="s">
        <v>40</v>
      </c>
      <c r="L148" s="25"/>
      <c r="M148" s="26" t="s">
        <v>586</v>
      </c>
      <c r="N148" s="25">
        <f>IF(M148="","",_xlfn.XLOOKUP(M148,'Distance List'!D:D,'Distance List'!G:G))</f>
        <v>47</v>
      </c>
      <c r="O148" s="25" t="s">
        <v>165</v>
      </c>
      <c r="P148" s="25" t="s">
        <v>126</v>
      </c>
      <c r="Q148" s="120" t="str">
        <f t="shared" si="5"/>
        <v>Y</v>
      </c>
      <c r="R148" s="9">
        <f>IF(Q148="Y",COUNTIF($A$2:A148,A148),1)</f>
        <v>1</v>
      </c>
    </row>
    <row r="149" spans="1:18">
      <c r="A149" s="25" t="s">
        <v>587</v>
      </c>
      <c r="B149" s="28">
        <v>45268</v>
      </c>
      <c r="C149" s="26" t="s">
        <v>588</v>
      </c>
      <c r="D149" s="24">
        <v>45268.708333333336</v>
      </c>
      <c r="E149" s="24" t="s">
        <v>37</v>
      </c>
      <c r="F149" s="25" t="s">
        <v>70</v>
      </c>
      <c r="G149" s="25" t="s">
        <v>71</v>
      </c>
      <c r="H149" s="25" t="str">
        <f t="shared" si="4"/>
        <v>Completed</v>
      </c>
      <c r="I149" s="25" t="s">
        <v>40</v>
      </c>
      <c r="J149" s="25" t="s">
        <v>40</v>
      </c>
      <c r="K149" s="25" t="s">
        <v>40</v>
      </c>
      <c r="L149" s="25"/>
      <c r="M149" s="26" t="s">
        <v>589</v>
      </c>
      <c r="N149" s="25">
        <v>170</v>
      </c>
      <c r="O149" s="25" t="s">
        <v>590</v>
      </c>
      <c r="P149" s="25" t="s">
        <v>591</v>
      </c>
      <c r="Q149" s="120" t="str">
        <f t="shared" si="5"/>
        <v>N</v>
      </c>
      <c r="R149" s="9">
        <f>IF(Q149="Y",COUNTIF($A$2:A149,A149),1)</f>
        <v>1</v>
      </c>
    </row>
    <row r="150" spans="1:18">
      <c r="A150" s="25">
        <v>399295256</v>
      </c>
      <c r="B150" s="28">
        <v>45268</v>
      </c>
      <c r="C150" s="26" t="s">
        <v>592</v>
      </c>
      <c r="D150" s="24">
        <v>45268.729166666664</v>
      </c>
      <c r="E150" s="24" t="s">
        <v>63</v>
      </c>
      <c r="F150" s="25" t="s">
        <v>565</v>
      </c>
      <c r="G150" s="25" t="s">
        <v>593</v>
      </c>
      <c r="H150" s="25" t="str">
        <f t="shared" si="4"/>
        <v>Completed</v>
      </c>
      <c r="I150" s="25" t="s">
        <v>40</v>
      </c>
      <c r="J150" s="25" t="s">
        <v>40</v>
      </c>
      <c r="K150" s="25" t="s">
        <v>40</v>
      </c>
      <c r="L150" s="25"/>
      <c r="M150" s="26" t="s">
        <v>98</v>
      </c>
      <c r="N150" s="25">
        <f>IF(M150="","",_xlfn.XLOOKUP(M150,'Distance List'!D:D,'Distance List'!G:G))</f>
        <v>20</v>
      </c>
      <c r="O150" s="25" t="s">
        <v>99</v>
      </c>
      <c r="P150" s="25"/>
      <c r="Q150" s="120" t="str">
        <f t="shared" si="5"/>
        <v>Y</v>
      </c>
      <c r="R150" s="9">
        <f>IF(Q150="Y",COUNTIF($A$2:A150,A150),1)</f>
        <v>1</v>
      </c>
    </row>
    <row r="151" spans="1:18">
      <c r="A151" s="25">
        <v>399319940</v>
      </c>
      <c r="B151" s="28">
        <v>45268</v>
      </c>
      <c r="C151" s="26" t="s">
        <v>594</v>
      </c>
      <c r="D151" s="24">
        <v>45268.881944444445</v>
      </c>
      <c r="E151" s="24" t="s">
        <v>37</v>
      </c>
      <c r="F151" s="25" t="s">
        <v>433</v>
      </c>
      <c r="G151" s="25" t="s">
        <v>595</v>
      </c>
      <c r="H151" s="25" t="str">
        <f t="shared" si="4"/>
        <v>Completed</v>
      </c>
      <c r="I151" s="25" t="s">
        <v>40</v>
      </c>
      <c r="J151" s="25" t="s">
        <v>40</v>
      </c>
      <c r="K151" s="25" t="s">
        <v>40</v>
      </c>
      <c r="L151" s="25"/>
      <c r="M151" s="26" t="s">
        <v>375</v>
      </c>
      <c r="N151" s="25">
        <f>IF(M151="","",_xlfn.XLOOKUP(M151,'Distance List'!D:D,'Distance List'!G:G))</f>
        <v>16</v>
      </c>
      <c r="O151" s="25" t="s">
        <v>376</v>
      </c>
      <c r="P151" s="25"/>
      <c r="Q151" s="120" t="str">
        <f t="shared" si="5"/>
        <v>Y</v>
      </c>
      <c r="R151" s="9">
        <f>IF(Q151="Y",COUNTIF($A$2:A151,A151),1)</f>
        <v>1</v>
      </c>
    </row>
    <row r="152" spans="1:18">
      <c r="A152" s="25">
        <v>399313359</v>
      </c>
      <c r="B152" s="28">
        <v>45268</v>
      </c>
      <c r="C152" s="26" t="s">
        <v>596</v>
      </c>
      <c r="D152" s="24">
        <v>45269.416666666664</v>
      </c>
      <c r="E152" s="24" t="s">
        <v>63</v>
      </c>
      <c r="F152" s="25" t="s">
        <v>597</v>
      </c>
      <c r="G152" s="25" t="s">
        <v>598</v>
      </c>
      <c r="H152" s="25" t="str">
        <f t="shared" si="4"/>
        <v>Shipped</v>
      </c>
      <c r="I152" s="25" t="s">
        <v>40</v>
      </c>
      <c r="J152" s="25" t="s">
        <v>40</v>
      </c>
      <c r="K152" s="30"/>
      <c r="L152" s="25"/>
      <c r="M152" s="26" t="s">
        <v>599</v>
      </c>
      <c r="N152" s="25">
        <f>IF(M152="","",_xlfn.XLOOKUP(M152,'Distance List'!D:D,'Distance List'!G:G))</f>
        <v>51</v>
      </c>
      <c r="O152" s="25" t="s">
        <v>600</v>
      </c>
      <c r="P152" s="25"/>
      <c r="Q152" s="120" t="str">
        <f t="shared" si="5"/>
        <v>Y</v>
      </c>
      <c r="R152" s="9">
        <f>IF(Q152="Y",COUNTIF($A$2:A152,A152),1)</f>
        <v>1</v>
      </c>
    </row>
    <row r="153" spans="1:18">
      <c r="A153" s="25">
        <v>399313606</v>
      </c>
      <c r="B153" s="28">
        <v>45267</v>
      </c>
      <c r="C153" s="26" t="s">
        <v>601</v>
      </c>
      <c r="D153" s="24">
        <v>45269.458333333336</v>
      </c>
      <c r="E153" s="24" t="s">
        <v>63</v>
      </c>
      <c r="F153" s="25" t="s">
        <v>45</v>
      </c>
      <c r="G153" s="27" t="s">
        <v>602</v>
      </c>
      <c r="H153" s="25" t="str">
        <f t="shared" si="4"/>
        <v>Shipped</v>
      </c>
      <c r="I153" s="25" t="s">
        <v>40</v>
      </c>
      <c r="J153" s="25" t="s">
        <v>40</v>
      </c>
      <c r="K153" s="30"/>
      <c r="L153" s="25">
        <v>21922</v>
      </c>
      <c r="M153" s="26" t="s">
        <v>603</v>
      </c>
      <c r="N153" s="25">
        <f>IF(M153="","",_xlfn.XLOOKUP(M153,'Distance List'!D:D,'Distance List'!G:G))</f>
        <v>32</v>
      </c>
      <c r="O153" s="25" t="s">
        <v>316</v>
      </c>
      <c r="P153" s="25"/>
      <c r="Q153" s="120" t="str">
        <f t="shared" si="5"/>
        <v>Y</v>
      </c>
      <c r="R153" s="9">
        <f>IF(Q153="Y",COUNTIF($A$2:A153,A153),1)</f>
        <v>1</v>
      </c>
    </row>
    <row r="154" spans="1:18">
      <c r="A154" s="25" t="s">
        <v>279</v>
      </c>
      <c r="B154" s="28">
        <v>45267</v>
      </c>
      <c r="C154" s="26" t="s">
        <v>604</v>
      </c>
      <c r="D154" s="24">
        <v>45270.416666666664</v>
      </c>
      <c r="E154" s="24" t="s">
        <v>37</v>
      </c>
      <c r="F154" s="25" t="s">
        <v>406</v>
      </c>
      <c r="G154" s="25" t="s">
        <v>407</v>
      </c>
      <c r="H154" s="25" t="str">
        <f t="shared" si="4"/>
        <v>Shipped</v>
      </c>
      <c r="I154" s="25" t="s">
        <v>40</v>
      </c>
      <c r="J154" s="25" t="s">
        <v>40</v>
      </c>
      <c r="K154" s="30"/>
      <c r="L154" s="25"/>
      <c r="M154" s="26" t="s">
        <v>408</v>
      </c>
      <c r="N154" s="25">
        <v>189</v>
      </c>
      <c r="O154" s="25" t="s">
        <v>605</v>
      </c>
      <c r="P154" s="25"/>
      <c r="Q154" s="120" t="str">
        <f t="shared" si="5"/>
        <v>N</v>
      </c>
      <c r="R154" s="9">
        <f>IF(Q154="Y",COUNTIF($A$2:A154,A154),1)</f>
        <v>1</v>
      </c>
    </row>
    <row r="155" spans="1:18">
      <c r="A155" s="84">
        <v>399313722</v>
      </c>
      <c r="B155" s="28">
        <v>45264</v>
      </c>
      <c r="C155" s="26" t="s">
        <v>606</v>
      </c>
      <c r="D155" s="24">
        <v>45270.541666666664</v>
      </c>
      <c r="E155" s="24" t="s">
        <v>63</v>
      </c>
      <c r="F155" s="25" t="s">
        <v>426</v>
      </c>
      <c r="G155" s="84" t="s">
        <v>607</v>
      </c>
      <c r="H155" s="25" t="str">
        <f t="shared" si="4"/>
        <v>Picked</v>
      </c>
      <c r="I155" s="25" t="s">
        <v>40</v>
      </c>
      <c r="J155" s="25"/>
      <c r="K155" s="30"/>
      <c r="L155" s="25"/>
      <c r="M155" s="26" t="s">
        <v>608</v>
      </c>
      <c r="N155" s="25">
        <f>IF(M155="","",_xlfn.XLOOKUP(M155,'Distance List'!D:D,'Distance List'!G:G))</f>
        <v>44</v>
      </c>
      <c r="O155" s="25" t="s">
        <v>165</v>
      </c>
      <c r="P155" s="25"/>
      <c r="Q155" s="120" t="str">
        <f t="shared" si="5"/>
        <v>Y</v>
      </c>
      <c r="R155" s="9">
        <f>IF(Q155="Y",COUNTIF($A$2:A155,A155),1)</f>
        <v>1</v>
      </c>
    </row>
    <row r="156" spans="1:18">
      <c r="A156" s="84">
        <v>399313722</v>
      </c>
      <c r="B156" s="28">
        <v>45264</v>
      </c>
      <c r="C156" s="26" t="s">
        <v>609</v>
      </c>
      <c r="D156" s="24">
        <v>45270.541666666664</v>
      </c>
      <c r="E156" s="24" t="s">
        <v>63</v>
      </c>
      <c r="F156" s="25" t="s">
        <v>426</v>
      </c>
      <c r="G156" s="84" t="s">
        <v>607</v>
      </c>
      <c r="H156" s="25" t="str">
        <f t="shared" si="4"/>
        <v>Picked</v>
      </c>
      <c r="I156" s="25" t="s">
        <v>40</v>
      </c>
      <c r="J156" s="25"/>
      <c r="K156" s="30"/>
      <c r="L156" s="25"/>
      <c r="M156" s="26" t="s">
        <v>608</v>
      </c>
      <c r="N156" s="25">
        <f>IF(M156="","",_xlfn.XLOOKUP(M156,'Distance List'!D:D,'Distance List'!G:G))</f>
        <v>44</v>
      </c>
      <c r="O156" s="25" t="s">
        <v>165</v>
      </c>
      <c r="P156" s="25"/>
      <c r="Q156" s="120" t="str">
        <f t="shared" si="5"/>
        <v>Y</v>
      </c>
      <c r="R156" s="9">
        <f>IF(Q156="Y",COUNTIF($A$2:A156,A156),1)</f>
        <v>2</v>
      </c>
    </row>
    <row r="157" spans="1:18">
      <c r="A157" s="84">
        <v>399313722</v>
      </c>
      <c r="B157" s="28">
        <v>45268</v>
      </c>
      <c r="C157" s="26" t="s">
        <v>610</v>
      </c>
      <c r="D157" s="24">
        <v>45270.541666666664</v>
      </c>
      <c r="E157" s="24" t="s">
        <v>63</v>
      </c>
      <c r="F157" s="25" t="s">
        <v>96</v>
      </c>
      <c r="G157" s="25" t="s">
        <v>611</v>
      </c>
      <c r="H157" s="25" t="str">
        <f t="shared" si="4"/>
        <v>Picked</v>
      </c>
      <c r="I157" s="25" t="s">
        <v>40</v>
      </c>
      <c r="J157" s="25"/>
      <c r="K157" s="30"/>
      <c r="L157" s="25"/>
      <c r="M157" s="26" t="s">
        <v>612</v>
      </c>
      <c r="N157" s="25">
        <f>IF(M157="","",_xlfn.XLOOKUP(M157,'Distance List'!D:D,'Distance List'!G:G))</f>
        <v>16</v>
      </c>
      <c r="O157" s="25" t="s">
        <v>165</v>
      </c>
      <c r="P157" s="25" t="s">
        <v>613</v>
      </c>
      <c r="Q157" s="120" t="str">
        <f t="shared" si="5"/>
        <v>Y</v>
      </c>
      <c r="R157" s="9">
        <f>IF(Q157="Y",COUNTIF($A$2:A157,A157),1)</f>
        <v>3</v>
      </c>
    </row>
    <row r="158" spans="1:18">
      <c r="A158" s="25" t="s">
        <v>151</v>
      </c>
      <c r="B158" s="28">
        <v>45268</v>
      </c>
      <c r="C158" s="26" t="s">
        <v>614</v>
      </c>
      <c r="D158" s="24">
        <v>45271.416666666664</v>
      </c>
      <c r="E158" s="24" t="s">
        <v>37</v>
      </c>
      <c r="F158" s="25" t="s">
        <v>275</v>
      </c>
      <c r="G158" s="25" t="s">
        <v>615</v>
      </c>
      <c r="H158" s="25" t="str">
        <f t="shared" si="4"/>
        <v>Completed</v>
      </c>
      <c r="I158" s="25" t="s">
        <v>40</v>
      </c>
      <c r="J158" s="25" t="s">
        <v>40</v>
      </c>
      <c r="K158" s="25" t="s">
        <v>40</v>
      </c>
      <c r="L158" s="25"/>
      <c r="M158" s="26" t="s">
        <v>89</v>
      </c>
      <c r="N158" s="25">
        <f>IF(M158="","",_xlfn.XLOOKUP(M158,'Distance List'!D:D,'Distance List'!G:G))</f>
        <v>20</v>
      </c>
      <c r="O158" s="25" t="s">
        <v>616</v>
      </c>
      <c r="P158" s="25"/>
      <c r="Q158" s="120" t="str">
        <f t="shared" si="5"/>
        <v>N</v>
      </c>
      <c r="R158" s="9">
        <f>IF(Q158="Y",COUNTIF($A$2:A158,A158),1)</f>
        <v>1</v>
      </c>
    </row>
    <row r="159" spans="1:18">
      <c r="A159" s="25">
        <v>399315825</v>
      </c>
      <c r="B159" s="28">
        <v>45268</v>
      </c>
      <c r="C159" s="26" t="s">
        <v>617</v>
      </c>
      <c r="D159" s="24">
        <v>45271.416666666664</v>
      </c>
      <c r="E159" s="24" t="s">
        <v>63</v>
      </c>
      <c r="F159" s="25" t="s">
        <v>618</v>
      </c>
      <c r="G159" s="25" t="s">
        <v>619</v>
      </c>
      <c r="H159" s="25" t="str">
        <f t="shared" si="4"/>
        <v>Completed</v>
      </c>
      <c r="I159" s="25" t="s">
        <v>40</v>
      </c>
      <c r="J159" s="25" t="s">
        <v>40</v>
      </c>
      <c r="K159" s="25" t="s">
        <v>40</v>
      </c>
      <c r="L159" s="25"/>
      <c r="M159" s="26" t="s">
        <v>620</v>
      </c>
      <c r="N159" s="25">
        <v>166</v>
      </c>
      <c r="O159" s="25" t="s">
        <v>290</v>
      </c>
      <c r="P159" s="25"/>
      <c r="Q159" s="120" t="str">
        <f t="shared" si="5"/>
        <v>Y</v>
      </c>
      <c r="R159" s="9">
        <f>IF(Q159="Y",COUNTIF($A$2:A159,A159),1)</f>
        <v>1</v>
      </c>
    </row>
    <row r="160" spans="1:18">
      <c r="A160" s="25" t="s">
        <v>279</v>
      </c>
      <c r="B160" s="28">
        <v>45267</v>
      </c>
      <c r="C160" s="26" t="s">
        <v>621</v>
      </c>
      <c r="D160" s="24">
        <v>45271.416666666664</v>
      </c>
      <c r="E160" s="24" t="s">
        <v>63</v>
      </c>
      <c r="F160" s="25" t="s">
        <v>622</v>
      </c>
      <c r="G160" s="25" t="s">
        <v>623</v>
      </c>
      <c r="H160" s="25" t="str">
        <f t="shared" si="4"/>
        <v>Completed</v>
      </c>
      <c r="I160" s="25" t="s">
        <v>40</v>
      </c>
      <c r="J160" s="25" t="s">
        <v>40</v>
      </c>
      <c r="K160" s="25" t="s">
        <v>40</v>
      </c>
      <c r="L160" s="25">
        <v>21935</v>
      </c>
      <c r="M160" s="26" t="s">
        <v>624</v>
      </c>
      <c r="N160" s="25">
        <f>IF(M160="","",_xlfn.XLOOKUP(M160,'Distance List'!D:D,'Distance List'!G:G))</f>
        <v>322</v>
      </c>
      <c r="O160" s="25" t="s">
        <v>625</v>
      </c>
      <c r="P160" s="25" t="s">
        <v>285</v>
      </c>
      <c r="Q160" s="120" t="str">
        <f t="shared" si="5"/>
        <v>N</v>
      </c>
      <c r="R160" s="9">
        <f>IF(Q160="Y",COUNTIF($A$2:A160,A160),1)</f>
        <v>1</v>
      </c>
    </row>
    <row r="161" spans="1:18">
      <c r="A161" s="25" t="s">
        <v>626</v>
      </c>
      <c r="B161" s="28">
        <v>45268</v>
      </c>
      <c r="C161" s="26" t="s">
        <v>627</v>
      </c>
      <c r="D161" s="24">
        <v>45271.416666666664</v>
      </c>
      <c r="E161" s="24" t="s">
        <v>63</v>
      </c>
      <c r="F161" s="25" t="s">
        <v>628</v>
      </c>
      <c r="G161" s="27" t="s">
        <v>629</v>
      </c>
      <c r="H161" s="25" t="str">
        <f t="shared" si="4"/>
        <v>Completed</v>
      </c>
      <c r="I161" s="25" t="s">
        <v>40</v>
      </c>
      <c r="J161" s="25" t="s">
        <v>40</v>
      </c>
      <c r="K161" s="25" t="s">
        <v>40</v>
      </c>
      <c r="L161" s="25"/>
      <c r="M161" s="26" t="s">
        <v>630</v>
      </c>
      <c r="N161" s="25">
        <v>49</v>
      </c>
      <c r="O161" s="25" t="s">
        <v>631</v>
      </c>
      <c r="P161" s="25"/>
      <c r="Q161" s="120" t="str">
        <f t="shared" si="5"/>
        <v>N</v>
      </c>
      <c r="R161" s="9">
        <f>IF(Q161="Y",COUNTIF($A$2:A161,A161),1)</f>
        <v>1</v>
      </c>
    </row>
    <row r="162" spans="1:18">
      <c r="A162" s="25">
        <v>399315981</v>
      </c>
      <c r="B162" s="28">
        <v>45268</v>
      </c>
      <c r="C162" s="26" t="s">
        <v>632</v>
      </c>
      <c r="D162" s="24">
        <v>45271.416666666664</v>
      </c>
      <c r="E162" s="24" t="s">
        <v>37</v>
      </c>
      <c r="F162" s="25" t="s">
        <v>45</v>
      </c>
      <c r="G162" s="25" t="s">
        <v>633</v>
      </c>
      <c r="H162" s="25" t="str">
        <f t="shared" si="4"/>
        <v>Completed</v>
      </c>
      <c r="I162" s="25" t="s">
        <v>40</v>
      </c>
      <c r="J162" s="25" t="s">
        <v>40</v>
      </c>
      <c r="K162" s="25" t="s">
        <v>40</v>
      </c>
      <c r="L162" s="25"/>
      <c r="M162" s="26" t="s">
        <v>634</v>
      </c>
      <c r="N162" s="25">
        <f>IF(M162="","",_xlfn.XLOOKUP(M162,'Distance List'!D:D,'Distance List'!G:G))</f>
        <v>39</v>
      </c>
      <c r="O162" s="25" t="s">
        <v>635</v>
      </c>
      <c r="P162" s="25"/>
      <c r="Q162" s="120" t="str">
        <f t="shared" si="5"/>
        <v>Y</v>
      </c>
      <c r="R162" s="9">
        <f>IF(Q162="Y",COUNTIF($A$2:A162,A162),1)</f>
        <v>1</v>
      </c>
    </row>
    <row r="163" spans="1:18">
      <c r="A163" s="30" t="s">
        <v>142</v>
      </c>
      <c r="B163" s="28">
        <v>45268</v>
      </c>
      <c r="C163" s="26" t="s">
        <v>636</v>
      </c>
      <c r="D163" s="24">
        <v>45271.416666666664</v>
      </c>
      <c r="E163" s="24" t="s">
        <v>63</v>
      </c>
      <c r="F163" s="25" t="s">
        <v>270</v>
      </c>
      <c r="G163" s="30" t="s">
        <v>637</v>
      </c>
      <c r="H163" s="25" t="str">
        <f t="shared" si="4"/>
        <v>Completed</v>
      </c>
      <c r="I163" s="25" t="s">
        <v>40</v>
      </c>
      <c r="J163" s="25" t="s">
        <v>40</v>
      </c>
      <c r="K163" s="25" t="s">
        <v>40</v>
      </c>
      <c r="L163" s="25"/>
      <c r="M163" s="26" t="s">
        <v>474</v>
      </c>
      <c r="N163" s="25">
        <f>IF(M163="","",_xlfn.XLOOKUP(M163,'Distance List'!D:D,'Distance List'!G:G))</f>
        <v>44</v>
      </c>
      <c r="O163" s="25" t="s">
        <v>638</v>
      </c>
      <c r="P163" s="25" t="s">
        <v>126</v>
      </c>
      <c r="Q163" s="120" t="str">
        <f t="shared" si="5"/>
        <v>N</v>
      </c>
      <c r="R163" s="9">
        <f>IF(Q163="Y",COUNTIF($A$2:A163,A163),1)</f>
        <v>1</v>
      </c>
    </row>
    <row r="164" spans="1:18">
      <c r="A164" s="30" t="s">
        <v>142</v>
      </c>
      <c r="B164" s="28">
        <v>45268</v>
      </c>
      <c r="C164" s="26" t="s">
        <v>639</v>
      </c>
      <c r="D164" s="24">
        <v>45271.416666666664</v>
      </c>
      <c r="E164" s="24" t="s">
        <v>63</v>
      </c>
      <c r="F164" s="25" t="s">
        <v>270</v>
      </c>
      <c r="G164" s="30" t="s">
        <v>637</v>
      </c>
      <c r="H164" s="25" t="str">
        <f t="shared" si="4"/>
        <v>Completed</v>
      </c>
      <c r="I164" s="25" t="s">
        <v>40</v>
      </c>
      <c r="J164" s="25" t="s">
        <v>40</v>
      </c>
      <c r="K164" s="25" t="s">
        <v>40</v>
      </c>
      <c r="L164" s="25"/>
      <c r="M164" s="26" t="s">
        <v>474</v>
      </c>
      <c r="N164" s="25">
        <f>IF(M164="","",_xlfn.XLOOKUP(M164,'Distance List'!D:D,'Distance List'!G:G))</f>
        <v>44</v>
      </c>
      <c r="O164" s="25" t="s">
        <v>638</v>
      </c>
      <c r="P164" s="25" t="s">
        <v>126</v>
      </c>
      <c r="Q164" s="120" t="str">
        <f t="shared" si="5"/>
        <v>N</v>
      </c>
      <c r="R164" s="9">
        <f>IF(Q164="Y",COUNTIF($A$2:A164,A164),1)</f>
        <v>1</v>
      </c>
    </row>
    <row r="165" spans="1:18">
      <c r="A165" s="30" t="s">
        <v>142</v>
      </c>
      <c r="B165" s="28">
        <v>45268</v>
      </c>
      <c r="C165" s="26" t="s">
        <v>640</v>
      </c>
      <c r="D165" s="24">
        <v>45271.416666666664</v>
      </c>
      <c r="E165" s="24" t="s">
        <v>63</v>
      </c>
      <c r="F165" s="25" t="s">
        <v>270</v>
      </c>
      <c r="G165" s="30" t="s">
        <v>637</v>
      </c>
      <c r="H165" s="25" t="str">
        <f t="shared" si="4"/>
        <v>Completed</v>
      </c>
      <c r="I165" s="25" t="s">
        <v>40</v>
      </c>
      <c r="J165" s="25" t="s">
        <v>40</v>
      </c>
      <c r="K165" s="25" t="s">
        <v>40</v>
      </c>
      <c r="L165" s="25"/>
      <c r="M165" s="26" t="s">
        <v>474</v>
      </c>
      <c r="N165" s="25">
        <f>IF(M165="","",_xlfn.XLOOKUP(M165,'Distance List'!D:D,'Distance List'!G:G))</f>
        <v>44</v>
      </c>
      <c r="O165" s="25" t="s">
        <v>638</v>
      </c>
      <c r="P165" s="25" t="s">
        <v>126</v>
      </c>
      <c r="Q165" s="120" t="str">
        <f t="shared" si="5"/>
        <v>N</v>
      </c>
      <c r="R165" s="9">
        <f>IF(Q165="Y",COUNTIF($A$2:A165,A165),1)</f>
        <v>1</v>
      </c>
    </row>
    <row r="166" spans="1:18">
      <c r="A166" s="25" t="s">
        <v>151</v>
      </c>
      <c r="B166" s="28">
        <v>45268</v>
      </c>
      <c r="C166" s="26" t="s">
        <v>641</v>
      </c>
      <c r="D166" s="24">
        <v>45271.4375</v>
      </c>
      <c r="E166" s="24" t="s">
        <v>63</v>
      </c>
      <c r="F166" s="25" t="s">
        <v>38</v>
      </c>
      <c r="G166" s="25" t="s">
        <v>642</v>
      </c>
      <c r="H166" s="25" t="str">
        <f t="shared" si="4"/>
        <v>Completed</v>
      </c>
      <c r="I166" s="25" t="s">
        <v>40</v>
      </c>
      <c r="J166" s="25" t="s">
        <v>40</v>
      </c>
      <c r="K166" s="25" t="s">
        <v>40</v>
      </c>
      <c r="L166" s="25"/>
      <c r="M166" s="26" t="s">
        <v>643</v>
      </c>
      <c r="N166" s="25">
        <f>IF(M166="","",_xlfn.XLOOKUP(M166,'Distance List'!D:D,'Distance List'!G:G))</f>
        <v>22</v>
      </c>
      <c r="O166" s="25" t="s">
        <v>463</v>
      </c>
      <c r="P166" s="25"/>
      <c r="Q166" s="120" t="str">
        <f t="shared" si="5"/>
        <v>N</v>
      </c>
      <c r="R166" s="9">
        <f>IF(Q166="Y",COUNTIF($A$2:A166,A166),1)</f>
        <v>1</v>
      </c>
    </row>
    <row r="167" spans="1:18">
      <c r="A167" s="25" t="s">
        <v>142</v>
      </c>
      <c r="B167" s="28">
        <v>45266</v>
      </c>
      <c r="C167" s="26" t="s">
        <v>644</v>
      </c>
      <c r="D167" s="24">
        <v>45271.458333333336</v>
      </c>
      <c r="E167" s="24" t="s">
        <v>63</v>
      </c>
      <c r="F167" s="25" t="s">
        <v>270</v>
      </c>
      <c r="G167" s="30" t="s">
        <v>645</v>
      </c>
      <c r="H167" s="25" t="str">
        <f t="shared" si="4"/>
        <v>Completed</v>
      </c>
      <c r="I167" s="25" t="s">
        <v>40</v>
      </c>
      <c r="J167" s="25" t="s">
        <v>40</v>
      </c>
      <c r="K167" s="25" t="s">
        <v>40</v>
      </c>
      <c r="L167" s="25"/>
      <c r="M167" s="26" t="s">
        <v>273</v>
      </c>
      <c r="N167" s="25">
        <f>IF(M167="","",_xlfn.XLOOKUP(M167,'Distance List'!D:D,'Distance List'!G:G))</f>
        <v>49</v>
      </c>
      <c r="O167" s="25" t="s">
        <v>278</v>
      </c>
      <c r="P167" s="25"/>
      <c r="Q167" s="120" t="str">
        <f t="shared" si="5"/>
        <v>N</v>
      </c>
      <c r="R167" s="9">
        <f>IF(Q167="Y",COUNTIF($A$2:A167,A167),1)</f>
        <v>1</v>
      </c>
    </row>
    <row r="168" spans="1:18">
      <c r="A168" s="25">
        <v>399399402</v>
      </c>
      <c r="B168" s="28">
        <v>45271</v>
      </c>
      <c r="C168" s="26" t="s">
        <v>646</v>
      </c>
      <c r="D168" s="24">
        <v>45271.555555555555</v>
      </c>
      <c r="E168" s="24" t="s">
        <v>37</v>
      </c>
      <c r="F168" s="25" t="s">
        <v>391</v>
      </c>
      <c r="G168" s="25" t="s">
        <v>647</v>
      </c>
      <c r="H168" s="25" t="str">
        <f t="shared" si="4"/>
        <v>Completed</v>
      </c>
      <c r="I168" s="25" t="s">
        <v>40</v>
      </c>
      <c r="J168" s="25" t="s">
        <v>40</v>
      </c>
      <c r="K168" s="25" t="s">
        <v>40</v>
      </c>
      <c r="L168" s="25"/>
      <c r="M168" s="26" t="s">
        <v>648</v>
      </c>
      <c r="N168" s="25">
        <f>IF(M168="","",_xlfn.XLOOKUP(M168,'Distance List'!D:D,'Distance List'!G:G))</f>
        <v>42</v>
      </c>
      <c r="O168" s="25" t="s">
        <v>649</v>
      </c>
      <c r="P168" s="25"/>
      <c r="Q168" s="120" t="str">
        <f t="shared" si="5"/>
        <v>Y</v>
      </c>
      <c r="R168" s="9">
        <f>IF(Q168="Y",COUNTIF($A$2:A168,A168),1)</f>
        <v>1</v>
      </c>
    </row>
    <row r="169" spans="1:18">
      <c r="A169" s="25" t="s">
        <v>142</v>
      </c>
      <c r="B169" s="28">
        <v>45267</v>
      </c>
      <c r="C169" s="26" t="s">
        <v>650</v>
      </c>
      <c r="D169" s="24">
        <v>45271.583333333336</v>
      </c>
      <c r="E169" s="24" t="s">
        <v>63</v>
      </c>
      <c r="F169" s="25" t="s">
        <v>197</v>
      </c>
      <c r="G169" s="25" t="s">
        <v>651</v>
      </c>
      <c r="H169" s="25" t="str">
        <f t="shared" si="4"/>
        <v>Completed</v>
      </c>
      <c r="I169" s="25" t="s">
        <v>40</v>
      </c>
      <c r="J169" s="25" t="s">
        <v>40</v>
      </c>
      <c r="K169" s="25" t="s">
        <v>40</v>
      </c>
      <c r="L169" s="25"/>
      <c r="M169" s="26" t="s">
        <v>103</v>
      </c>
      <c r="N169" s="25">
        <f>IF(M169="","",_xlfn.XLOOKUP(M169,'Distance List'!D:D,'Distance List'!G:G))</f>
        <v>60</v>
      </c>
      <c r="O169" s="25" t="s">
        <v>241</v>
      </c>
      <c r="P169" s="25"/>
      <c r="Q169" s="120" t="str">
        <f t="shared" si="5"/>
        <v>N</v>
      </c>
      <c r="R169" s="9">
        <f>IF(Q169="Y",COUNTIF($A$2:A169,A169),1)</f>
        <v>1</v>
      </c>
    </row>
    <row r="170" spans="1:18">
      <c r="A170" s="25">
        <v>399316400</v>
      </c>
      <c r="B170" s="28">
        <v>45268</v>
      </c>
      <c r="C170" s="26" t="s">
        <v>652</v>
      </c>
      <c r="D170" s="24">
        <v>45271.583333333336</v>
      </c>
      <c r="E170" s="24" t="s">
        <v>63</v>
      </c>
      <c r="F170" s="25" t="s">
        <v>653</v>
      </c>
      <c r="G170" s="27" t="s">
        <v>654</v>
      </c>
      <c r="H170" s="25" t="str">
        <f t="shared" si="4"/>
        <v>Completed</v>
      </c>
      <c r="I170" s="25" t="s">
        <v>40</v>
      </c>
      <c r="J170" s="25" t="s">
        <v>40</v>
      </c>
      <c r="K170" s="25" t="s">
        <v>40</v>
      </c>
      <c r="L170" s="25"/>
      <c r="M170" s="26" t="s">
        <v>655</v>
      </c>
      <c r="N170" s="25">
        <f>IF(M170="","",_xlfn.XLOOKUP(M170,'Distance List'!D:D,'Distance List'!G:G))</f>
        <v>27</v>
      </c>
      <c r="O170" s="25" t="s">
        <v>125</v>
      </c>
      <c r="P170" s="25"/>
      <c r="Q170" s="120" t="str">
        <f t="shared" si="5"/>
        <v>Y</v>
      </c>
      <c r="R170" s="9">
        <f>IF(Q170="Y",COUNTIF($A$2:A170,A170),1)</f>
        <v>1</v>
      </c>
    </row>
    <row r="171" spans="1:18">
      <c r="A171" s="25">
        <v>399404976</v>
      </c>
      <c r="B171" s="28">
        <v>45271</v>
      </c>
      <c r="C171" s="26" t="s">
        <v>656</v>
      </c>
      <c r="D171" s="24">
        <v>45271.604166666664</v>
      </c>
      <c r="E171" s="24" t="s">
        <v>37</v>
      </c>
      <c r="F171" s="25" t="s">
        <v>426</v>
      </c>
      <c r="G171" s="25" t="s">
        <v>657</v>
      </c>
      <c r="H171" s="25" t="str">
        <f t="shared" si="4"/>
        <v>Completed</v>
      </c>
      <c r="I171" s="25" t="s">
        <v>40</v>
      </c>
      <c r="J171" s="25" t="s">
        <v>40</v>
      </c>
      <c r="K171" s="25" t="s">
        <v>40</v>
      </c>
      <c r="L171" s="25"/>
      <c r="M171" s="26" t="s">
        <v>474</v>
      </c>
      <c r="N171" s="25">
        <f>IF(M171="","",_xlfn.XLOOKUP(M171,'Distance List'!D:D,'Distance List'!G:G))</f>
        <v>44</v>
      </c>
      <c r="O171" s="25" t="s">
        <v>175</v>
      </c>
      <c r="P171" s="25"/>
      <c r="Q171" s="120" t="str">
        <f t="shared" si="5"/>
        <v>Y</v>
      </c>
      <c r="R171" s="9">
        <f>IF(Q171="Y",COUNTIF($A$2:A171,A171),1)</f>
        <v>1</v>
      </c>
    </row>
    <row r="172" spans="1:18">
      <c r="A172" s="25" t="s">
        <v>142</v>
      </c>
      <c r="B172" s="28">
        <v>45268</v>
      </c>
      <c r="C172" s="26" t="s">
        <v>658</v>
      </c>
      <c r="D172" s="24">
        <v>45271.625</v>
      </c>
      <c r="E172" s="24" t="s">
        <v>37</v>
      </c>
      <c r="F172" s="25" t="s">
        <v>180</v>
      </c>
      <c r="G172" s="25" t="s">
        <v>659</v>
      </c>
      <c r="H172" s="25" t="str">
        <f t="shared" si="4"/>
        <v>Completed</v>
      </c>
      <c r="I172" s="25" t="s">
        <v>40</v>
      </c>
      <c r="J172" s="25" t="s">
        <v>40</v>
      </c>
      <c r="K172" s="25" t="s">
        <v>40</v>
      </c>
      <c r="L172" s="25"/>
      <c r="M172" s="26" t="s">
        <v>182</v>
      </c>
      <c r="N172" s="25">
        <f>IF(M172="","",_xlfn.XLOOKUP(M172,'Distance List'!D:D,'Distance List'!G:G))</f>
        <v>51</v>
      </c>
      <c r="O172" s="25" t="s">
        <v>660</v>
      </c>
      <c r="P172" s="25"/>
      <c r="Q172" s="120" t="str">
        <f t="shared" si="5"/>
        <v>N</v>
      </c>
      <c r="R172" s="9">
        <f>IF(Q172="Y",COUNTIF($A$2:A172,A172),1)</f>
        <v>1</v>
      </c>
    </row>
    <row r="173" spans="1:18">
      <c r="A173" s="25" t="s">
        <v>142</v>
      </c>
      <c r="B173" s="28">
        <v>45267</v>
      </c>
      <c r="C173" s="26" t="s">
        <v>661</v>
      </c>
      <c r="D173" s="24">
        <v>45271.625</v>
      </c>
      <c r="E173" s="24" t="s">
        <v>662</v>
      </c>
      <c r="F173" s="25" t="s">
        <v>233</v>
      </c>
      <c r="G173" s="25" t="s">
        <v>663</v>
      </c>
      <c r="H173" s="25" t="str">
        <f t="shared" si="4"/>
        <v>Completed</v>
      </c>
      <c r="I173" s="25" t="s">
        <v>40</v>
      </c>
      <c r="J173" s="25" t="s">
        <v>40</v>
      </c>
      <c r="K173" s="25" t="s">
        <v>40</v>
      </c>
      <c r="L173" s="25"/>
      <c r="M173" s="26" t="s">
        <v>235</v>
      </c>
      <c r="N173" s="25">
        <f>IF(M173="","",_xlfn.XLOOKUP(M173,'Distance List'!D:D,'Distance List'!G:G))</f>
        <v>54</v>
      </c>
      <c r="O173" s="25" t="s">
        <v>664</v>
      </c>
      <c r="P173" s="25"/>
      <c r="Q173" s="120" t="str">
        <f t="shared" si="5"/>
        <v>N</v>
      </c>
      <c r="R173" s="9">
        <f>IF(Q173="Y",COUNTIF($A$2:A173,A173),1)</f>
        <v>1</v>
      </c>
    </row>
    <row r="174" spans="1:18">
      <c r="A174" s="25" t="s">
        <v>200</v>
      </c>
      <c r="B174" s="28">
        <v>45271</v>
      </c>
      <c r="C174" s="26" t="s">
        <v>665</v>
      </c>
      <c r="D174" s="24">
        <v>45271.680555555555</v>
      </c>
      <c r="E174" s="24" t="s">
        <v>37</v>
      </c>
      <c r="F174" s="25" t="s">
        <v>666</v>
      </c>
      <c r="G174" s="25" t="s">
        <v>667</v>
      </c>
      <c r="H174" s="25" t="str">
        <f t="shared" si="4"/>
        <v>Completed</v>
      </c>
      <c r="I174" s="25" t="s">
        <v>40</v>
      </c>
      <c r="J174" s="25" t="s">
        <v>40</v>
      </c>
      <c r="K174" s="25" t="s">
        <v>40</v>
      </c>
      <c r="L174" s="25"/>
      <c r="M174" s="26" t="s">
        <v>668</v>
      </c>
      <c r="N174" s="25">
        <f>IF(M174="","",_xlfn.XLOOKUP(M174,'Distance List'!D:D,'Distance List'!G:G))</f>
        <v>22</v>
      </c>
      <c r="O174" s="25" t="s">
        <v>669</v>
      </c>
      <c r="P174" s="25"/>
      <c r="Q174" s="120" t="str">
        <f t="shared" si="5"/>
        <v>N</v>
      </c>
      <c r="R174" s="9">
        <f>IF(Q174="Y",COUNTIF($A$2:A174,A174),1)</f>
        <v>1</v>
      </c>
    </row>
    <row r="175" spans="1:18">
      <c r="A175" s="25" t="s">
        <v>200</v>
      </c>
      <c r="B175" s="28">
        <v>45271</v>
      </c>
      <c r="C175" s="26" t="s">
        <v>670</v>
      </c>
      <c r="D175" s="24">
        <v>45271.708333333336</v>
      </c>
      <c r="E175" s="24" t="s">
        <v>63</v>
      </c>
      <c r="F175" s="25" t="s">
        <v>38</v>
      </c>
      <c r="G175" s="25" t="s">
        <v>671</v>
      </c>
      <c r="H175" s="25" t="str">
        <f t="shared" si="4"/>
        <v>Completed</v>
      </c>
      <c r="I175" s="25" t="s">
        <v>40</v>
      </c>
      <c r="J175" s="25" t="s">
        <v>40</v>
      </c>
      <c r="K175" s="25" t="s">
        <v>40</v>
      </c>
      <c r="L175" s="25"/>
      <c r="M175" s="26" t="s">
        <v>89</v>
      </c>
      <c r="N175" s="25">
        <f>IF(M175="","",_xlfn.XLOOKUP(M175,'Distance List'!D:D,'Distance List'!G:G))</f>
        <v>20</v>
      </c>
      <c r="O175" s="25" t="s">
        <v>125</v>
      </c>
      <c r="P175" s="25"/>
      <c r="Q175" s="120" t="str">
        <f t="shared" si="5"/>
        <v>N</v>
      </c>
      <c r="R175" s="9">
        <f>IF(Q175="Y",COUNTIF($A$2:A175,A175),1)</f>
        <v>1</v>
      </c>
    </row>
    <row r="176" spans="1:18">
      <c r="A176" s="25" t="s">
        <v>61</v>
      </c>
      <c r="B176" s="28">
        <v>45271</v>
      </c>
      <c r="C176" s="26" t="s">
        <v>672</v>
      </c>
      <c r="D176" s="24">
        <v>45271.722222222219</v>
      </c>
      <c r="E176" s="24" t="s">
        <v>37</v>
      </c>
      <c r="F176" s="25" t="s">
        <v>233</v>
      </c>
      <c r="G176" s="25" t="s">
        <v>673</v>
      </c>
      <c r="H176" s="25" t="str">
        <f t="shared" si="4"/>
        <v>Completed</v>
      </c>
      <c r="I176" s="25" t="s">
        <v>40</v>
      </c>
      <c r="J176" s="25" t="s">
        <v>40</v>
      </c>
      <c r="K176" s="25" t="s">
        <v>40</v>
      </c>
      <c r="L176" s="25"/>
      <c r="M176" s="26" t="s">
        <v>235</v>
      </c>
      <c r="N176" s="25">
        <f>IF(M176="","",_xlfn.XLOOKUP(M176,'Distance List'!D:D,'Distance List'!G:G))</f>
        <v>54</v>
      </c>
      <c r="O176" s="25" t="s">
        <v>674</v>
      </c>
      <c r="P176" s="25"/>
      <c r="Q176" s="120" t="str">
        <f t="shared" si="5"/>
        <v>N</v>
      </c>
      <c r="R176" s="9">
        <f>IF(Q176="Y",COUNTIF($A$2:A176,A176),1)</f>
        <v>1</v>
      </c>
    </row>
    <row r="177" spans="1:18">
      <c r="A177" s="25" t="s">
        <v>279</v>
      </c>
      <c r="B177" s="28">
        <v>45264</v>
      </c>
      <c r="C177" s="26" t="s">
        <v>675</v>
      </c>
      <c r="D177" s="24">
        <v>45272.020833333336</v>
      </c>
      <c r="E177" s="24" t="s">
        <v>63</v>
      </c>
      <c r="F177" s="25" t="s">
        <v>676</v>
      </c>
      <c r="G177" s="25" t="s">
        <v>677</v>
      </c>
      <c r="H177" s="25" t="str">
        <f t="shared" si="4"/>
        <v>Completed</v>
      </c>
      <c r="I177" s="25" t="s">
        <v>40</v>
      </c>
      <c r="J177" s="25" t="s">
        <v>40</v>
      </c>
      <c r="K177" s="25" t="s">
        <v>40</v>
      </c>
      <c r="L177" s="25"/>
      <c r="M177" s="26" t="s">
        <v>678</v>
      </c>
      <c r="N177" s="25">
        <f>IF(M177="","",_xlfn.XLOOKUP(M177,'Distance List'!D:D,'Distance List'!G:G))</f>
        <v>200</v>
      </c>
      <c r="O177" s="25" t="s">
        <v>679</v>
      </c>
      <c r="P177" s="25" t="s">
        <v>285</v>
      </c>
      <c r="Q177" s="120" t="str">
        <f t="shared" si="5"/>
        <v>N</v>
      </c>
      <c r="R177" s="9">
        <f>IF(Q177="Y",COUNTIF($A$2:A177,A177),1)</f>
        <v>1</v>
      </c>
    </row>
    <row r="178" spans="1:18">
      <c r="A178" s="25">
        <v>399460401</v>
      </c>
      <c r="B178" s="28">
        <v>45266</v>
      </c>
      <c r="C178" s="26" t="s">
        <v>680</v>
      </c>
      <c r="D178" s="24">
        <v>45272.291666666664</v>
      </c>
      <c r="E178" s="24" t="s">
        <v>63</v>
      </c>
      <c r="F178" s="25" t="s">
        <v>666</v>
      </c>
      <c r="G178" s="25" t="s">
        <v>681</v>
      </c>
      <c r="H178" s="25" t="str">
        <f t="shared" si="4"/>
        <v>Completed</v>
      </c>
      <c r="I178" s="25" t="s">
        <v>40</v>
      </c>
      <c r="J178" s="25" t="s">
        <v>40</v>
      </c>
      <c r="K178" s="25" t="s">
        <v>40</v>
      </c>
      <c r="L178" s="25"/>
      <c r="M178" s="26" t="s">
        <v>682</v>
      </c>
      <c r="N178" s="25">
        <v>26</v>
      </c>
      <c r="O178" s="25" t="s">
        <v>165</v>
      </c>
      <c r="P178" s="25"/>
      <c r="Q178" s="120" t="str">
        <f t="shared" si="5"/>
        <v>Y</v>
      </c>
      <c r="R178" s="9">
        <f>IF(Q178="Y",COUNTIF($A$2:A178,A178),1)</f>
        <v>1</v>
      </c>
    </row>
    <row r="179" spans="1:18">
      <c r="A179" s="25" t="s">
        <v>279</v>
      </c>
      <c r="B179" s="28">
        <v>45271</v>
      </c>
      <c r="C179" s="26" t="s">
        <v>683</v>
      </c>
      <c r="D179" s="24">
        <v>45272.354166666664</v>
      </c>
      <c r="E179" s="24" t="s">
        <v>63</v>
      </c>
      <c r="F179" s="25" t="s">
        <v>684</v>
      </c>
      <c r="G179" s="25" t="s">
        <v>685</v>
      </c>
      <c r="H179" s="25" t="str">
        <f t="shared" si="4"/>
        <v>Completed</v>
      </c>
      <c r="I179" s="25" t="s">
        <v>40</v>
      </c>
      <c r="J179" s="25" t="s">
        <v>40</v>
      </c>
      <c r="K179" s="25" t="s">
        <v>40</v>
      </c>
      <c r="L179" s="25"/>
      <c r="M179" s="26" t="s">
        <v>328</v>
      </c>
      <c r="N179" s="25">
        <f>IF(M179="","",_xlfn.XLOOKUP(M179,'Distance List'!D:D,'Distance List'!G:G))</f>
        <v>195</v>
      </c>
      <c r="O179" s="25" t="s">
        <v>686</v>
      </c>
      <c r="P179" s="25" t="s">
        <v>285</v>
      </c>
      <c r="Q179" s="120" t="str">
        <f t="shared" si="5"/>
        <v>N</v>
      </c>
      <c r="R179" s="9">
        <f>IF(Q179="Y",COUNTIF($A$2:A179,A179),1)</f>
        <v>1</v>
      </c>
    </row>
    <row r="180" spans="1:18">
      <c r="A180" s="25">
        <v>399472772</v>
      </c>
      <c r="B180" s="28">
        <v>45272</v>
      </c>
      <c r="C180" s="26" t="s">
        <v>687</v>
      </c>
      <c r="D180" s="24">
        <v>45272.375</v>
      </c>
      <c r="E180" s="24" t="s">
        <v>63</v>
      </c>
      <c r="F180" s="25" t="s">
        <v>688</v>
      </c>
      <c r="G180" s="25" t="s">
        <v>689</v>
      </c>
      <c r="H180" s="25" t="str">
        <f t="shared" si="4"/>
        <v>Completed</v>
      </c>
      <c r="I180" s="25" t="s">
        <v>40</v>
      </c>
      <c r="J180" s="25" t="s">
        <v>40</v>
      </c>
      <c r="K180" s="25" t="s">
        <v>40</v>
      </c>
      <c r="L180" s="25"/>
      <c r="M180" s="26" t="s">
        <v>225</v>
      </c>
      <c r="N180" s="25">
        <f>IF(M180="","",_xlfn.XLOOKUP(M180,'Distance List'!D:D,'Distance List'!G:G))</f>
        <v>42</v>
      </c>
      <c r="O180" s="25" t="s">
        <v>690</v>
      </c>
      <c r="P180" s="25"/>
      <c r="Q180" s="120" t="str">
        <f t="shared" si="5"/>
        <v>Y</v>
      </c>
      <c r="R180" s="9">
        <f>IF(Q180="Y",COUNTIF($A$2:A180,A180),1)</f>
        <v>1</v>
      </c>
    </row>
    <row r="181" spans="1:18">
      <c r="A181" s="25">
        <v>399438011</v>
      </c>
      <c r="B181" s="28">
        <v>45271</v>
      </c>
      <c r="C181" s="26" t="s">
        <v>691</v>
      </c>
      <c r="D181" s="24">
        <v>45272.416666666664</v>
      </c>
      <c r="E181" s="24" t="s">
        <v>63</v>
      </c>
      <c r="F181" s="25" t="s">
        <v>692</v>
      </c>
      <c r="G181" s="25" t="s">
        <v>693</v>
      </c>
      <c r="H181" s="25" t="str">
        <f t="shared" si="4"/>
        <v>Completed</v>
      </c>
      <c r="I181" s="25" t="s">
        <v>40</v>
      </c>
      <c r="J181" s="25" t="s">
        <v>40</v>
      </c>
      <c r="K181" s="25" t="s">
        <v>40</v>
      </c>
      <c r="L181" s="25"/>
      <c r="M181" s="26" t="s">
        <v>694</v>
      </c>
      <c r="N181" s="25">
        <f>IF(M181="","",_xlfn.XLOOKUP(M181,'Distance List'!D:D,'Distance List'!G:G))</f>
        <v>140</v>
      </c>
      <c r="O181" s="25" t="s">
        <v>290</v>
      </c>
      <c r="P181" s="25"/>
      <c r="Q181" s="120" t="str">
        <f t="shared" si="5"/>
        <v>Y</v>
      </c>
      <c r="R181" s="9">
        <f>IF(Q181="Y",COUNTIF($A$2:A181,A181),1)</f>
        <v>1</v>
      </c>
    </row>
    <row r="182" spans="1:18">
      <c r="A182" s="25">
        <v>399465422</v>
      </c>
      <c r="B182" s="28">
        <v>45271</v>
      </c>
      <c r="C182" s="26" t="s">
        <v>695</v>
      </c>
      <c r="D182" s="24">
        <v>45272.416666666664</v>
      </c>
      <c r="E182" s="24" t="s">
        <v>63</v>
      </c>
      <c r="F182" s="25" t="s">
        <v>696</v>
      </c>
      <c r="G182" s="25" t="s">
        <v>697</v>
      </c>
      <c r="H182" s="25" t="str">
        <f t="shared" si="4"/>
        <v>Completed</v>
      </c>
      <c r="I182" s="25" t="s">
        <v>40</v>
      </c>
      <c r="J182" s="25" t="s">
        <v>40</v>
      </c>
      <c r="K182" s="25" t="s">
        <v>40</v>
      </c>
      <c r="L182" s="25"/>
      <c r="M182" s="26" t="s">
        <v>698</v>
      </c>
      <c r="N182" s="25">
        <f>IF(M182="","",_xlfn.XLOOKUP(M182,'Distance List'!D:D,'Distance List'!G:G))</f>
        <v>38</v>
      </c>
      <c r="O182" s="25" t="s">
        <v>125</v>
      </c>
      <c r="P182" s="25"/>
      <c r="Q182" s="120" t="str">
        <f t="shared" si="5"/>
        <v>Y</v>
      </c>
      <c r="R182" s="9">
        <f>IF(Q182="Y",COUNTIF($A$2:A182,A182),1)</f>
        <v>1</v>
      </c>
    </row>
    <row r="183" spans="1:18">
      <c r="A183" s="25">
        <v>399465831</v>
      </c>
      <c r="B183" s="28">
        <v>45271</v>
      </c>
      <c r="C183" s="26" t="s">
        <v>699</v>
      </c>
      <c r="D183" s="24">
        <v>45272.416666666664</v>
      </c>
      <c r="E183" s="24" t="s">
        <v>63</v>
      </c>
      <c r="F183" s="25" t="s">
        <v>378</v>
      </c>
      <c r="G183" s="27" t="s">
        <v>700</v>
      </c>
      <c r="H183" s="25" t="str">
        <f t="shared" si="4"/>
        <v>Completed</v>
      </c>
      <c r="I183" s="25" t="s">
        <v>40</v>
      </c>
      <c r="J183" s="25" t="s">
        <v>40</v>
      </c>
      <c r="K183" s="25" t="s">
        <v>40</v>
      </c>
      <c r="L183" s="25"/>
      <c r="M183" s="74" t="s">
        <v>380</v>
      </c>
      <c r="N183" s="25">
        <f>IF(M183="","",_xlfn.XLOOKUP(M183,'Distance List'!D:D,'Distance List'!G:G))</f>
        <v>51</v>
      </c>
      <c r="O183" s="25" t="s">
        <v>510</v>
      </c>
      <c r="P183" s="25" t="s">
        <v>126</v>
      </c>
      <c r="Q183" s="120" t="str">
        <f t="shared" si="5"/>
        <v>Y</v>
      </c>
      <c r="R183" s="9">
        <f>IF(Q183="Y",COUNTIF($A$2:A183,A183),1)</f>
        <v>1</v>
      </c>
    </row>
    <row r="184" spans="1:18">
      <c r="A184" s="30" t="s">
        <v>136</v>
      </c>
      <c r="B184" s="36">
        <v>45271</v>
      </c>
      <c r="C184" s="41" t="s">
        <v>701</v>
      </c>
      <c r="D184" s="37">
        <v>45272.416666666664</v>
      </c>
      <c r="E184" s="37" t="s">
        <v>37</v>
      </c>
      <c r="F184" s="30" t="s">
        <v>197</v>
      </c>
      <c r="G184" s="30" t="s">
        <v>702</v>
      </c>
      <c r="H184" s="25" t="str">
        <f t="shared" si="4"/>
        <v>Completed</v>
      </c>
      <c r="I184" s="25" t="s">
        <v>40</v>
      </c>
      <c r="J184" s="25" t="s">
        <v>40</v>
      </c>
      <c r="K184" s="25" t="s">
        <v>40</v>
      </c>
      <c r="L184" s="25"/>
      <c r="M184" s="26" t="s">
        <v>103</v>
      </c>
      <c r="N184" s="25">
        <f>IF(M184="","",_xlfn.XLOOKUP(M184,'Distance List'!D:D,'Distance List'!G:G))</f>
        <v>60</v>
      </c>
      <c r="O184" s="25" t="s">
        <v>563</v>
      </c>
      <c r="P184" s="25"/>
      <c r="Q184" s="120" t="str">
        <f t="shared" si="5"/>
        <v>N</v>
      </c>
      <c r="R184" s="9">
        <f>IF(Q184="Y",COUNTIF($A$2:A184,A184),1)</f>
        <v>1</v>
      </c>
    </row>
    <row r="185" spans="1:18">
      <c r="A185" s="30" t="s">
        <v>136</v>
      </c>
      <c r="B185" s="36">
        <v>45271</v>
      </c>
      <c r="C185" s="41" t="s">
        <v>703</v>
      </c>
      <c r="D185" s="37">
        <v>45272.416666666664</v>
      </c>
      <c r="E185" s="37" t="s">
        <v>37</v>
      </c>
      <c r="F185" s="30" t="s">
        <v>197</v>
      </c>
      <c r="G185" s="30" t="s">
        <v>702</v>
      </c>
      <c r="H185" s="25" t="str">
        <f t="shared" si="4"/>
        <v>Completed</v>
      </c>
      <c r="I185" s="25" t="s">
        <v>40</v>
      </c>
      <c r="J185" s="25" t="s">
        <v>40</v>
      </c>
      <c r="K185" s="25" t="s">
        <v>40</v>
      </c>
      <c r="L185" s="25"/>
      <c r="M185" s="26" t="s">
        <v>103</v>
      </c>
      <c r="N185" s="25">
        <f>IF(M185="","",_xlfn.XLOOKUP(M185,'Distance List'!D:D,'Distance List'!G:G))</f>
        <v>60</v>
      </c>
      <c r="O185" s="25" t="s">
        <v>563</v>
      </c>
      <c r="P185" s="25"/>
      <c r="Q185" s="120" t="str">
        <f t="shared" si="5"/>
        <v>N</v>
      </c>
      <c r="R185" s="9">
        <f>IF(Q185="Y",COUNTIF($A$2:A185,A185),1)</f>
        <v>1</v>
      </c>
    </row>
    <row r="186" spans="1:18">
      <c r="A186" s="25" t="s">
        <v>142</v>
      </c>
      <c r="B186" s="28">
        <v>45271</v>
      </c>
      <c r="C186" s="26" t="s">
        <v>704</v>
      </c>
      <c r="D186" s="24">
        <v>45272.416666666664</v>
      </c>
      <c r="E186" s="24" t="s">
        <v>63</v>
      </c>
      <c r="F186" s="25" t="s">
        <v>705</v>
      </c>
      <c r="G186" s="25" t="s">
        <v>706</v>
      </c>
      <c r="H186" s="25" t="str">
        <f t="shared" si="4"/>
        <v>Completed</v>
      </c>
      <c r="I186" s="25" t="s">
        <v>40</v>
      </c>
      <c r="J186" s="25" t="s">
        <v>40</v>
      </c>
      <c r="K186" s="25" t="s">
        <v>40</v>
      </c>
      <c r="L186" s="25"/>
      <c r="M186" s="26" t="s">
        <v>707</v>
      </c>
      <c r="N186" s="25">
        <v>174</v>
      </c>
      <c r="O186" s="25" t="s">
        <v>394</v>
      </c>
      <c r="P186" s="25"/>
      <c r="Q186" s="120" t="str">
        <f t="shared" si="5"/>
        <v>N</v>
      </c>
      <c r="R186" s="9">
        <f>IF(Q186="Y",COUNTIF($A$2:A186,A186),1)</f>
        <v>1</v>
      </c>
    </row>
    <row r="187" spans="1:18">
      <c r="A187" s="25">
        <v>399466064</v>
      </c>
      <c r="B187" s="28">
        <v>45271</v>
      </c>
      <c r="C187" s="26" t="s">
        <v>708</v>
      </c>
      <c r="D187" s="24">
        <v>45272.416666666664</v>
      </c>
      <c r="E187" s="24" t="s">
        <v>37</v>
      </c>
      <c r="F187" s="25" t="s">
        <v>709</v>
      </c>
      <c r="G187" s="25" t="s">
        <v>710</v>
      </c>
      <c r="H187" s="25" t="str">
        <f t="shared" si="4"/>
        <v>Completed</v>
      </c>
      <c r="I187" s="25" t="s">
        <v>40</v>
      </c>
      <c r="J187" s="25" t="s">
        <v>40</v>
      </c>
      <c r="K187" s="25" t="s">
        <v>40</v>
      </c>
      <c r="L187" s="25"/>
      <c r="M187" s="26" t="s">
        <v>634</v>
      </c>
      <c r="N187" s="25">
        <f>IF(M187="","",_xlfn.XLOOKUP(M187,'Distance List'!D:D,'Distance List'!G:G))</f>
        <v>39</v>
      </c>
      <c r="O187" s="25" t="s">
        <v>711</v>
      </c>
      <c r="P187" s="25"/>
      <c r="Q187" s="120" t="str">
        <f t="shared" si="5"/>
        <v>Y</v>
      </c>
      <c r="R187" s="9">
        <f>IF(Q187="Y",COUNTIF($A$2:A187,A187),1)</f>
        <v>1</v>
      </c>
    </row>
    <row r="188" spans="1:18">
      <c r="A188" s="30">
        <v>399466288</v>
      </c>
      <c r="B188" s="36">
        <v>45271</v>
      </c>
      <c r="C188" s="41" t="s">
        <v>712</v>
      </c>
      <c r="D188" s="37">
        <v>45272.416666666664</v>
      </c>
      <c r="E188" s="37" t="s">
        <v>37</v>
      </c>
      <c r="F188" s="30" t="s">
        <v>709</v>
      </c>
      <c r="G188" s="38" t="s">
        <v>713</v>
      </c>
      <c r="H188" s="25" t="str">
        <f t="shared" si="4"/>
        <v>Completed</v>
      </c>
      <c r="I188" s="25" t="s">
        <v>40</v>
      </c>
      <c r="J188" s="25" t="s">
        <v>40</v>
      </c>
      <c r="K188" s="25" t="s">
        <v>40</v>
      </c>
      <c r="L188" s="25"/>
      <c r="M188" s="26" t="s">
        <v>221</v>
      </c>
      <c r="N188" s="25">
        <f>IF(M188="","",_xlfn.XLOOKUP(M188,'Distance List'!D:D,'Distance List'!G:G))</f>
        <v>37</v>
      </c>
      <c r="O188" s="25" t="s">
        <v>714</v>
      </c>
      <c r="P188" s="25"/>
      <c r="Q188" s="120" t="str">
        <f t="shared" si="5"/>
        <v>Y</v>
      </c>
      <c r="R188" s="9">
        <f>IF(Q188="Y",COUNTIF($A$2:A188,A188),1)</f>
        <v>1</v>
      </c>
    </row>
    <row r="189" spans="1:18">
      <c r="A189" s="30">
        <v>399466288</v>
      </c>
      <c r="B189" s="36">
        <v>45271</v>
      </c>
      <c r="C189" s="41" t="s">
        <v>715</v>
      </c>
      <c r="D189" s="37">
        <v>45272.416666666664</v>
      </c>
      <c r="E189" s="37" t="s">
        <v>37</v>
      </c>
      <c r="F189" s="30" t="s">
        <v>709</v>
      </c>
      <c r="G189" s="38" t="s">
        <v>713</v>
      </c>
      <c r="H189" s="25" t="str">
        <f t="shared" si="4"/>
        <v>Completed</v>
      </c>
      <c r="I189" s="25" t="s">
        <v>40</v>
      </c>
      <c r="J189" s="25" t="s">
        <v>40</v>
      </c>
      <c r="K189" s="25" t="s">
        <v>40</v>
      </c>
      <c r="L189" s="25"/>
      <c r="M189" s="26" t="s">
        <v>221</v>
      </c>
      <c r="N189" s="25">
        <f>IF(M189="","",_xlfn.XLOOKUP(M189,'Distance List'!D:D,'Distance List'!G:G))</f>
        <v>37</v>
      </c>
      <c r="O189" s="25" t="s">
        <v>714</v>
      </c>
      <c r="P189" s="25"/>
      <c r="Q189" s="120" t="str">
        <f t="shared" si="5"/>
        <v>Y</v>
      </c>
      <c r="R189" s="9">
        <f>IF(Q189="Y",COUNTIF($A$2:A189,A189),1)</f>
        <v>2</v>
      </c>
    </row>
    <row r="190" spans="1:18">
      <c r="A190" s="30">
        <v>399466288</v>
      </c>
      <c r="B190" s="36">
        <v>45271</v>
      </c>
      <c r="C190" s="41" t="s">
        <v>716</v>
      </c>
      <c r="D190" s="37">
        <v>45272.416666666664</v>
      </c>
      <c r="E190" s="37" t="s">
        <v>37</v>
      </c>
      <c r="F190" s="30" t="s">
        <v>709</v>
      </c>
      <c r="G190" s="38" t="s">
        <v>713</v>
      </c>
      <c r="H190" s="25" t="str">
        <f t="shared" si="4"/>
        <v>Completed</v>
      </c>
      <c r="I190" s="25" t="s">
        <v>40</v>
      </c>
      <c r="J190" s="25" t="s">
        <v>40</v>
      </c>
      <c r="K190" s="25" t="s">
        <v>40</v>
      </c>
      <c r="L190" s="25"/>
      <c r="M190" s="26" t="s">
        <v>221</v>
      </c>
      <c r="N190" s="25">
        <f>IF(M190="","",_xlfn.XLOOKUP(M190,'Distance List'!D:D,'Distance List'!G:G))</f>
        <v>37</v>
      </c>
      <c r="O190" s="25" t="s">
        <v>714</v>
      </c>
      <c r="P190" s="25"/>
      <c r="Q190" s="120" t="str">
        <f t="shared" si="5"/>
        <v>Y</v>
      </c>
      <c r="R190" s="9">
        <f>IF(Q190="Y",COUNTIF($A$2:A190,A190),1)</f>
        <v>3</v>
      </c>
    </row>
    <row r="191" spans="1:18">
      <c r="A191" s="25">
        <v>399466421</v>
      </c>
      <c r="B191" s="28">
        <v>45271</v>
      </c>
      <c r="C191" s="26" t="s">
        <v>717</v>
      </c>
      <c r="D191" s="24">
        <v>45272.416666666664</v>
      </c>
      <c r="E191" s="24" t="s">
        <v>63</v>
      </c>
      <c r="F191" s="25" t="s">
        <v>211</v>
      </c>
      <c r="G191" s="25" t="s">
        <v>718</v>
      </c>
      <c r="H191" s="25" t="str">
        <f t="shared" si="4"/>
        <v>Completed</v>
      </c>
      <c r="I191" s="25" t="s">
        <v>40</v>
      </c>
      <c r="J191" s="25" t="s">
        <v>40</v>
      </c>
      <c r="K191" s="25" t="s">
        <v>40</v>
      </c>
      <c r="L191" s="25"/>
      <c r="M191" s="26" t="s">
        <v>719</v>
      </c>
      <c r="N191" s="25">
        <f>IF(M191="","",_xlfn.XLOOKUP(M191,'Distance List'!D:D,'Distance List'!G:G))</f>
        <v>37</v>
      </c>
      <c r="O191" s="25" t="s">
        <v>67</v>
      </c>
      <c r="P191" s="25"/>
      <c r="Q191" s="120" t="str">
        <f t="shared" si="5"/>
        <v>Y</v>
      </c>
      <c r="R191" s="9">
        <f>IF(Q191="Y",COUNTIF($A$2:A191,A191),1)</f>
        <v>1</v>
      </c>
    </row>
    <row r="192" spans="1:18">
      <c r="A192" s="25">
        <v>399469066</v>
      </c>
      <c r="B192" s="28">
        <v>45271</v>
      </c>
      <c r="C192" s="26" t="s">
        <v>720</v>
      </c>
      <c r="D192" s="24">
        <v>45272.416666666664</v>
      </c>
      <c r="E192" s="24" t="s">
        <v>37</v>
      </c>
      <c r="F192" s="25" t="s">
        <v>721</v>
      </c>
      <c r="G192" s="25" t="s">
        <v>722</v>
      </c>
      <c r="H192" s="25" t="str">
        <f t="shared" si="4"/>
        <v>Completed</v>
      </c>
      <c r="I192" s="25" t="s">
        <v>40</v>
      </c>
      <c r="J192" s="25" t="s">
        <v>40</v>
      </c>
      <c r="K192" s="25" t="s">
        <v>40</v>
      </c>
      <c r="L192" s="25"/>
      <c r="M192" s="26" t="s">
        <v>723</v>
      </c>
      <c r="N192" s="25">
        <f>IF(M192="","",_xlfn.XLOOKUP(M192,'Distance List'!D:D,'Distance List'!G:G))</f>
        <v>37</v>
      </c>
      <c r="O192" s="25" t="s">
        <v>724</v>
      </c>
      <c r="P192" s="25"/>
      <c r="Q192" s="120" t="str">
        <f t="shared" si="5"/>
        <v>Y</v>
      </c>
      <c r="R192" s="9">
        <f>IF(Q192="Y",COUNTIF($A$2:A192,A192),1)</f>
        <v>1</v>
      </c>
    </row>
    <row r="193" spans="1:18">
      <c r="A193" s="25">
        <v>399463261</v>
      </c>
      <c r="B193" s="28">
        <v>45266</v>
      </c>
      <c r="C193" s="26" t="s">
        <v>725</v>
      </c>
      <c r="D193" s="24">
        <v>45272.458333333336</v>
      </c>
      <c r="E193" s="24" t="s">
        <v>63</v>
      </c>
      <c r="F193" s="25" t="s">
        <v>726</v>
      </c>
      <c r="G193" s="25" t="s">
        <v>727</v>
      </c>
      <c r="H193" s="25" t="str">
        <f t="shared" si="4"/>
        <v>Completed</v>
      </c>
      <c r="I193" s="25" t="s">
        <v>40</v>
      </c>
      <c r="J193" s="25" t="s">
        <v>40</v>
      </c>
      <c r="K193" s="25" t="s">
        <v>40</v>
      </c>
      <c r="L193" s="25">
        <v>21876</v>
      </c>
      <c r="M193" s="26" t="s">
        <v>728</v>
      </c>
      <c r="N193" s="25">
        <v>75</v>
      </c>
      <c r="O193" s="25" t="s">
        <v>79</v>
      </c>
      <c r="P193" s="25"/>
      <c r="Q193" s="120" t="str">
        <f t="shared" si="5"/>
        <v>Y</v>
      </c>
      <c r="R193" s="9">
        <f>IF(Q193="Y",COUNTIF($A$2:A193,A193),1)</f>
        <v>1</v>
      </c>
    </row>
    <row r="194" spans="1:18">
      <c r="A194" s="25" t="s">
        <v>142</v>
      </c>
      <c r="B194" s="28">
        <v>45271</v>
      </c>
      <c r="C194" s="26" t="s">
        <v>729</v>
      </c>
      <c r="D194" s="88">
        <v>45272.479166666664</v>
      </c>
      <c r="E194" s="24" t="s">
        <v>63</v>
      </c>
      <c r="F194" s="25" t="s">
        <v>313</v>
      </c>
      <c r="G194" s="25" t="s">
        <v>730</v>
      </c>
      <c r="H194" s="25" t="str">
        <f t="shared" ref="H194:H257" si="6">IF(AND(I194="",J194="",K194,""),"",IF(AND(I194="O",J194="",K194=""),"Picked",IF(AND(I194="O",J194="O",K194=""),"Shipped",IF(AND(I194="O",J194="O",K194="O"),"Completed",""))))</f>
        <v>Completed</v>
      </c>
      <c r="I194" s="25" t="s">
        <v>40</v>
      </c>
      <c r="J194" s="25" t="s">
        <v>40</v>
      </c>
      <c r="K194" s="25" t="s">
        <v>40</v>
      </c>
      <c r="L194" s="25"/>
      <c r="M194" s="26" t="s">
        <v>731</v>
      </c>
      <c r="N194" s="25">
        <f>IF(M194="","",_xlfn.XLOOKUP(M194,'Distance List'!D:D,'Distance List'!G:G))</f>
        <v>48</v>
      </c>
      <c r="O194" s="25" t="s">
        <v>320</v>
      </c>
      <c r="P194" s="25"/>
      <c r="Q194" s="120" t="str">
        <f t="shared" ref="Q194:Q257" si="7">IF(LEN(A194)=9,"Y","N")</f>
        <v>N</v>
      </c>
      <c r="R194" s="9">
        <f>IF(Q194="Y",COUNTIF($A$2:A194,A194),1)</f>
        <v>1</v>
      </c>
    </row>
    <row r="195" spans="1:18">
      <c r="A195" s="25" t="s">
        <v>279</v>
      </c>
      <c r="B195" s="28">
        <v>45271</v>
      </c>
      <c r="C195" s="26" t="s">
        <v>732</v>
      </c>
      <c r="D195" s="24">
        <v>45272.541666666664</v>
      </c>
      <c r="E195" s="24" t="s">
        <v>63</v>
      </c>
      <c r="F195" s="25" t="s">
        <v>733</v>
      </c>
      <c r="G195" s="25" t="s">
        <v>734</v>
      </c>
      <c r="H195" s="25" t="str">
        <f t="shared" si="6"/>
        <v>Completed</v>
      </c>
      <c r="I195" s="25" t="s">
        <v>40</v>
      </c>
      <c r="J195" s="25" t="s">
        <v>40</v>
      </c>
      <c r="K195" s="25" t="s">
        <v>40</v>
      </c>
      <c r="L195" s="25"/>
      <c r="M195" s="26" t="s">
        <v>298</v>
      </c>
      <c r="N195" s="25">
        <f>IF(M195="","",_xlfn.XLOOKUP(M195,'Distance List'!D:D,'Distance List'!G:G))</f>
        <v>130</v>
      </c>
      <c r="O195" s="25" t="s">
        <v>299</v>
      </c>
      <c r="P195" s="25" t="s">
        <v>285</v>
      </c>
      <c r="Q195" s="120" t="str">
        <f t="shared" si="7"/>
        <v>N</v>
      </c>
      <c r="R195" s="9">
        <f>IF(Q195="Y",COUNTIF($A$2:A195,A195),1)</f>
        <v>1</v>
      </c>
    </row>
    <row r="196" spans="1:18">
      <c r="A196" s="25">
        <v>399472615</v>
      </c>
      <c r="B196" s="28">
        <v>45271</v>
      </c>
      <c r="C196" s="26" t="s">
        <v>735</v>
      </c>
      <c r="D196" s="24">
        <v>45272.541666666664</v>
      </c>
      <c r="E196" s="24" t="s">
        <v>63</v>
      </c>
      <c r="F196" s="25" t="s">
        <v>500</v>
      </c>
      <c r="G196" s="25" t="s">
        <v>736</v>
      </c>
      <c r="H196" s="25" t="str">
        <f t="shared" si="6"/>
        <v>Completed</v>
      </c>
      <c r="I196" s="25" t="s">
        <v>40</v>
      </c>
      <c r="J196" s="25" t="s">
        <v>40</v>
      </c>
      <c r="K196" s="25" t="s">
        <v>40</v>
      </c>
      <c r="L196" s="25"/>
      <c r="M196" s="26" t="s">
        <v>737</v>
      </c>
      <c r="N196" s="25">
        <f>IF(M196="","",_xlfn.XLOOKUP(M196,'Distance List'!D:D,'Distance List'!G:G))</f>
        <v>16</v>
      </c>
      <c r="O196" s="25" t="s">
        <v>125</v>
      </c>
      <c r="P196" s="25"/>
      <c r="Q196" s="120" t="str">
        <f t="shared" si="7"/>
        <v>Y</v>
      </c>
      <c r="R196" s="9">
        <f>IF(Q196="Y",COUNTIF($A$2:A196,A196),1)</f>
        <v>1</v>
      </c>
    </row>
    <row r="197" spans="1:18">
      <c r="A197" s="30">
        <v>399499691</v>
      </c>
      <c r="B197" s="36">
        <v>45272</v>
      </c>
      <c r="C197" s="44" t="s">
        <v>738</v>
      </c>
      <c r="D197" s="37">
        <v>45272.541666666664</v>
      </c>
      <c r="E197" s="37" t="s">
        <v>37</v>
      </c>
      <c r="F197" s="30" t="s">
        <v>739</v>
      </c>
      <c r="G197" s="30" t="s">
        <v>173</v>
      </c>
      <c r="H197" s="25" t="str">
        <f t="shared" si="6"/>
        <v>Completed</v>
      </c>
      <c r="I197" s="25" t="s">
        <v>40</v>
      </c>
      <c r="J197" s="25" t="s">
        <v>40</v>
      </c>
      <c r="K197" s="25" t="s">
        <v>40</v>
      </c>
      <c r="L197" s="25"/>
      <c r="M197" s="26" t="s">
        <v>174</v>
      </c>
      <c r="N197" s="25">
        <f>IF(M197="","",_xlfn.XLOOKUP(M197,'Distance List'!D:D,'Distance List'!G:G))</f>
        <v>10</v>
      </c>
      <c r="O197" s="25" t="s">
        <v>175</v>
      </c>
      <c r="P197" s="25"/>
      <c r="Q197" s="120" t="str">
        <f t="shared" si="7"/>
        <v>Y</v>
      </c>
      <c r="R197" s="9">
        <f>IF(Q197="Y",COUNTIF($A$2:A197,A197),1)</f>
        <v>1</v>
      </c>
    </row>
    <row r="198" spans="1:18">
      <c r="A198" s="30">
        <v>399499691</v>
      </c>
      <c r="B198" s="36">
        <v>45272</v>
      </c>
      <c r="C198" s="41" t="s">
        <v>740</v>
      </c>
      <c r="D198" s="37">
        <v>45272.541666666664</v>
      </c>
      <c r="E198" s="37" t="s">
        <v>37</v>
      </c>
      <c r="F198" s="30" t="s">
        <v>739</v>
      </c>
      <c r="G198" s="30" t="s">
        <v>173</v>
      </c>
      <c r="H198" s="25" t="str">
        <f t="shared" si="6"/>
        <v>Completed</v>
      </c>
      <c r="I198" s="25" t="s">
        <v>40</v>
      </c>
      <c r="J198" s="25" t="s">
        <v>40</v>
      </c>
      <c r="K198" s="25" t="s">
        <v>40</v>
      </c>
      <c r="L198" s="25"/>
      <c r="M198" s="26" t="s">
        <v>174</v>
      </c>
      <c r="N198" s="25">
        <f>IF(M198="","",_xlfn.XLOOKUP(M198,'Distance List'!D:D,'Distance List'!G:G))</f>
        <v>10</v>
      </c>
      <c r="O198" s="25" t="s">
        <v>175</v>
      </c>
      <c r="P198" s="25"/>
      <c r="Q198" s="120" t="str">
        <f t="shared" si="7"/>
        <v>Y</v>
      </c>
      <c r="R198" s="9">
        <f>IF(Q198="Y",COUNTIF($A$2:A198,A198),1)</f>
        <v>2</v>
      </c>
    </row>
    <row r="199" spans="1:18">
      <c r="A199" s="30">
        <v>399499691</v>
      </c>
      <c r="B199" s="36">
        <v>45272</v>
      </c>
      <c r="C199" s="41" t="s">
        <v>741</v>
      </c>
      <c r="D199" s="37">
        <v>45272.541666666664</v>
      </c>
      <c r="E199" s="37" t="s">
        <v>37</v>
      </c>
      <c r="F199" s="30" t="s">
        <v>739</v>
      </c>
      <c r="G199" s="30" t="s">
        <v>173</v>
      </c>
      <c r="H199" s="25" t="str">
        <f t="shared" si="6"/>
        <v>Completed</v>
      </c>
      <c r="I199" s="25" t="s">
        <v>40</v>
      </c>
      <c r="J199" s="25" t="s">
        <v>40</v>
      </c>
      <c r="K199" s="25" t="s">
        <v>40</v>
      </c>
      <c r="L199" s="25"/>
      <c r="M199" s="26" t="s">
        <v>174</v>
      </c>
      <c r="N199" s="25">
        <f>IF(M199="","",_xlfn.XLOOKUP(M199,'Distance List'!D:D,'Distance List'!G:G))</f>
        <v>10</v>
      </c>
      <c r="O199" s="25" t="s">
        <v>175</v>
      </c>
      <c r="P199" s="25"/>
      <c r="Q199" s="120" t="str">
        <f t="shared" si="7"/>
        <v>Y</v>
      </c>
      <c r="R199" s="9">
        <f>IF(Q199="Y",COUNTIF($A$2:A199,A199),1)</f>
        <v>3</v>
      </c>
    </row>
    <row r="200" spans="1:18">
      <c r="A200" s="30">
        <v>399499691</v>
      </c>
      <c r="B200" s="36">
        <v>45272</v>
      </c>
      <c r="C200" s="41" t="s">
        <v>742</v>
      </c>
      <c r="D200" s="37">
        <v>45272.541666666664</v>
      </c>
      <c r="E200" s="37" t="s">
        <v>37</v>
      </c>
      <c r="F200" s="30" t="s">
        <v>739</v>
      </c>
      <c r="G200" s="30" t="s">
        <v>173</v>
      </c>
      <c r="H200" s="25" t="str">
        <f t="shared" si="6"/>
        <v>Completed</v>
      </c>
      <c r="I200" s="25" t="s">
        <v>40</v>
      </c>
      <c r="J200" s="25" t="s">
        <v>40</v>
      </c>
      <c r="K200" s="25" t="s">
        <v>40</v>
      </c>
      <c r="L200" s="25"/>
      <c r="M200" s="26" t="s">
        <v>174</v>
      </c>
      <c r="N200" s="25">
        <f>IF(M200="","",_xlfn.XLOOKUP(M200,'Distance List'!D:D,'Distance List'!G:G))</f>
        <v>10</v>
      </c>
      <c r="O200" s="25" t="s">
        <v>175</v>
      </c>
      <c r="P200" s="25"/>
      <c r="Q200" s="120" t="str">
        <f t="shared" si="7"/>
        <v>Y</v>
      </c>
      <c r="R200" s="9">
        <f>IF(Q200="Y",COUNTIF($A$2:A200,A200),1)</f>
        <v>4</v>
      </c>
    </row>
    <row r="201" spans="1:18">
      <c r="A201" s="30">
        <v>399499691</v>
      </c>
      <c r="B201" s="36">
        <v>45272</v>
      </c>
      <c r="C201" s="41" t="s">
        <v>743</v>
      </c>
      <c r="D201" s="37">
        <v>45272.541666666664</v>
      </c>
      <c r="E201" s="37" t="s">
        <v>37</v>
      </c>
      <c r="F201" s="30" t="s">
        <v>739</v>
      </c>
      <c r="G201" s="30" t="s">
        <v>173</v>
      </c>
      <c r="H201" s="25" t="str">
        <f t="shared" si="6"/>
        <v>Completed</v>
      </c>
      <c r="I201" s="25" t="s">
        <v>40</v>
      </c>
      <c r="J201" s="25" t="s">
        <v>40</v>
      </c>
      <c r="K201" s="25" t="s">
        <v>40</v>
      </c>
      <c r="L201" s="25"/>
      <c r="M201" s="26" t="s">
        <v>174</v>
      </c>
      <c r="N201" s="25">
        <f>IF(M201="","",_xlfn.XLOOKUP(M201,'Distance List'!D:D,'Distance List'!G:G))</f>
        <v>10</v>
      </c>
      <c r="O201" s="25" t="s">
        <v>175</v>
      </c>
      <c r="P201" s="25"/>
      <c r="Q201" s="120" t="str">
        <f t="shared" si="7"/>
        <v>Y</v>
      </c>
      <c r="R201" s="9">
        <f>IF(Q201="Y",COUNTIF($A$2:A201,A201),1)</f>
        <v>5</v>
      </c>
    </row>
    <row r="202" spans="1:18">
      <c r="A202" s="25">
        <v>399485525</v>
      </c>
      <c r="B202" s="28">
        <v>45272</v>
      </c>
      <c r="C202" s="26" t="s">
        <v>744</v>
      </c>
      <c r="D202" s="24">
        <v>45272.5625</v>
      </c>
      <c r="E202" s="24" t="s">
        <v>37</v>
      </c>
      <c r="F202" s="25" t="s">
        <v>197</v>
      </c>
      <c r="G202" s="25" t="s">
        <v>465</v>
      </c>
      <c r="H202" s="25" t="str">
        <f t="shared" si="6"/>
        <v>Completed</v>
      </c>
      <c r="I202" s="25" t="s">
        <v>40</v>
      </c>
      <c r="J202" s="25" t="s">
        <v>40</v>
      </c>
      <c r="K202" s="25" t="s">
        <v>40</v>
      </c>
      <c r="L202" s="25"/>
      <c r="M202" s="26" t="s">
        <v>103</v>
      </c>
      <c r="N202" s="25">
        <f>IF(M202="","",_xlfn.XLOOKUP(M202,'Distance List'!D:D,'Distance List'!G:G))</f>
        <v>60</v>
      </c>
      <c r="O202" s="25" t="s">
        <v>104</v>
      </c>
      <c r="P202" s="64"/>
      <c r="Q202" s="120" t="str">
        <f t="shared" si="7"/>
        <v>Y</v>
      </c>
      <c r="R202" s="9">
        <f>IF(Q202="Y",COUNTIF($A$2:A202,A202),1)</f>
        <v>1</v>
      </c>
    </row>
    <row r="203" spans="1:18">
      <c r="A203" s="25" t="s">
        <v>200</v>
      </c>
      <c r="B203" s="28">
        <v>45272</v>
      </c>
      <c r="C203" s="26" t="s">
        <v>745</v>
      </c>
      <c r="D203" s="24">
        <v>45272.583333333336</v>
      </c>
      <c r="E203" s="24" t="s">
        <v>63</v>
      </c>
      <c r="F203" s="25" t="s">
        <v>628</v>
      </c>
      <c r="G203" s="27" t="s">
        <v>746</v>
      </c>
      <c r="H203" s="25" t="str">
        <f t="shared" si="6"/>
        <v>Completed</v>
      </c>
      <c r="I203" s="25" t="s">
        <v>40</v>
      </c>
      <c r="J203" s="25" t="s">
        <v>40</v>
      </c>
      <c r="K203" s="25" t="s">
        <v>40</v>
      </c>
      <c r="L203" s="25"/>
      <c r="M203" s="26" t="s">
        <v>747</v>
      </c>
      <c r="N203" s="25">
        <f>IF(M203="","",_xlfn.XLOOKUP(M203,'Distance List'!D:D,'Distance List'!G:G))</f>
        <v>42</v>
      </c>
      <c r="O203" s="25" t="s">
        <v>394</v>
      </c>
      <c r="P203" s="25"/>
      <c r="Q203" s="120" t="str">
        <f t="shared" si="7"/>
        <v>N</v>
      </c>
      <c r="R203" s="9">
        <f>IF(Q203="Y",COUNTIF($A$2:A203,A203),1)</f>
        <v>1</v>
      </c>
    </row>
    <row r="204" spans="1:18">
      <c r="A204" s="25">
        <v>95446952995</v>
      </c>
      <c r="B204" s="28">
        <v>45272</v>
      </c>
      <c r="C204" s="26" t="s">
        <v>748</v>
      </c>
      <c r="D204" s="24">
        <v>45272.583333333336</v>
      </c>
      <c r="E204" s="37" t="s">
        <v>37</v>
      </c>
      <c r="F204" s="25" t="s">
        <v>426</v>
      </c>
      <c r="G204" s="25" t="s">
        <v>749</v>
      </c>
      <c r="H204" s="25" t="str">
        <f t="shared" si="6"/>
        <v>Completed</v>
      </c>
      <c r="I204" s="25" t="s">
        <v>40</v>
      </c>
      <c r="J204" s="25" t="s">
        <v>40</v>
      </c>
      <c r="K204" s="25" t="s">
        <v>40</v>
      </c>
      <c r="L204" s="25"/>
      <c r="M204" s="26" t="s">
        <v>750</v>
      </c>
      <c r="N204" s="25">
        <f>IF(M204="","",_xlfn.XLOOKUP(M204,'Distance List'!D:D,'Distance List'!G:G))</f>
        <v>43</v>
      </c>
      <c r="O204" s="25" t="s">
        <v>751</v>
      </c>
      <c r="P204" s="25"/>
      <c r="Q204" s="120" t="str">
        <f t="shared" si="7"/>
        <v>N</v>
      </c>
      <c r="R204" s="9">
        <f>IF(Q204="Y",COUNTIF($A$2:A204,A204),1)</f>
        <v>1</v>
      </c>
    </row>
    <row r="205" spans="1:18">
      <c r="A205" s="25" t="s">
        <v>142</v>
      </c>
      <c r="B205" s="28">
        <v>45271</v>
      </c>
      <c r="C205" s="26" t="s">
        <v>752</v>
      </c>
      <c r="D205" s="24">
        <v>45272.604166666664</v>
      </c>
      <c r="E205" s="24" t="s">
        <v>63</v>
      </c>
      <c r="F205" s="25" t="s">
        <v>753</v>
      </c>
      <c r="G205" s="25" t="s">
        <v>754</v>
      </c>
      <c r="H205" s="25" t="str">
        <f t="shared" si="6"/>
        <v>Completed</v>
      </c>
      <c r="I205" s="25" t="s">
        <v>40</v>
      </c>
      <c r="J205" s="25" t="s">
        <v>40</v>
      </c>
      <c r="K205" s="25" t="s">
        <v>40</v>
      </c>
      <c r="L205" s="25"/>
      <c r="M205" s="26" t="s">
        <v>149</v>
      </c>
      <c r="N205" s="25">
        <f>IF(M205="","",_xlfn.XLOOKUP(M205,'Distance List'!D:D,'Distance List'!G:G))</f>
        <v>63</v>
      </c>
      <c r="O205" s="25" t="s">
        <v>150</v>
      </c>
      <c r="P205" s="25"/>
      <c r="Q205" s="120" t="str">
        <f t="shared" si="7"/>
        <v>N</v>
      </c>
      <c r="R205" s="9">
        <f>IF(Q205="Y",COUNTIF($A$2:A205,A205),1)</f>
        <v>1</v>
      </c>
    </row>
    <row r="206" spans="1:18">
      <c r="A206" s="25" t="s">
        <v>279</v>
      </c>
      <c r="B206" s="28">
        <v>45271</v>
      </c>
      <c r="C206" s="26" t="s">
        <v>755</v>
      </c>
      <c r="D206" s="24">
        <v>45272.604166666664</v>
      </c>
      <c r="E206" s="24" t="s">
        <v>63</v>
      </c>
      <c r="F206" s="25" t="s">
        <v>756</v>
      </c>
      <c r="G206" s="25" t="s">
        <v>757</v>
      </c>
      <c r="H206" s="25" t="str">
        <f t="shared" si="6"/>
        <v>Completed</v>
      </c>
      <c r="I206" s="25" t="s">
        <v>40</v>
      </c>
      <c r="J206" s="25" t="s">
        <v>40</v>
      </c>
      <c r="K206" s="25" t="s">
        <v>40</v>
      </c>
      <c r="L206" s="25"/>
      <c r="M206" s="74" t="s">
        <v>758</v>
      </c>
      <c r="N206" s="25">
        <v>150</v>
      </c>
      <c r="O206" s="25" t="s">
        <v>679</v>
      </c>
      <c r="P206" s="25" t="s">
        <v>285</v>
      </c>
      <c r="Q206" s="120" t="str">
        <f t="shared" si="7"/>
        <v>N</v>
      </c>
      <c r="R206" s="9">
        <f>IF(Q206="Y",COUNTIF($A$2:A206,A206),1)</f>
        <v>1</v>
      </c>
    </row>
    <row r="207" spans="1:18">
      <c r="A207" s="25">
        <v>399515009</v>
      </c>
      <c r="B207" s="28">
        <v>45272</v>
      </c>
      <c r="C207" s="26" t="s">
        <v>759</v>
      </c>
      <c r="D207" s="24">
        <v>45272.625</v>
      </c>
      <c r="E207" s="24" t="s">
        <v>63</v>
      </c>
      <c r="F207" s="25" t="s">
        <v>666</v>
      </c>
      <c r="G207" s="25" t="s">
        <v>681</v>
      </c>
      <c r="H207" s="25" t="str">
        <f t="shared" si="6"/>
        <v>Completed</v>
      </c>
      <c r="I207" s="25" t="s">
        <v>40</v>
      </c>
      <c r="J207" s="25" t="s">
        <v>40</v>
      </c>
      <c r="K207" s="25" t="s">
        <v>40</v>
      </c>
      <c r="L207" s="25"/>
      <c r="M207" s="26" t="s">
        <v>682</v>
      </c>
      <c r="N207" s="25">
        <v>26</v>
      </c>
      <c r="O207" s="25" t="s">
        <v>760</v>
      </c>
      <c r="P207" s="25"/>
      <c r="Q207" s="120" t="str">
        <f t="shared" si="7"/>
        <v>Y</v>
      </c>
      <c r="R207" s="9">
        <f>IF(Q207="Y",COUNTIF($A$2:A207,A207),1)</f>
        <v>1</v>
      </c>
    </row>
    <row r="208" spans="1:18">
      <c r="A208" s="25">
        <v>399515515</v>
      </c>
      <c r="B208" s="28">
        <v>45272</v>
      </c>
      <c r="C208" s="26" t="s">
        <v>761</v>
      </c>
      <c r="D208" s="24">
        <v>45272.625</v>
      </c>
      <c r="E208" s="24" t="s">
        <v>63</v>
      </c>
      <c r="F208" s="25" t="s">
        <v>762</v>
      </c>
      <c r="G208" s="25" t="s">
        <v>763</v>
      </c>
      <c r="H208" s="25" t="str">
        <f t="shared" si="6"/>
        <v>Completed</v>
      </c>
      <c r="I208" s="25" t="s">
        <v>40</v>
      </c>
      <c r="J208" s="25" t="s">
        <v>40</v>
      </c>
      <c r="K208" s="25" t="s">
        <v>40</v>
      </c>
      <c r="L208" s="25"/>
      <c r="M208" s="26" t="s">
        <v>764</v>
      </c>
      <c r="N208" s="25">
        <f>IF(M208="","",_xlfn.XLOOKUP(M208,'Distance List'!D:D,'Distance List'!G:G))</f>
        <v>36</v>
      </c>
      <c r="O208" s="25" t="s">
        <v>765</v>
      </c>
      <c r="P208" s="25"/>
      <c r="Q208" s="120" t="str">
        <f t="shared" si="7"/>
        <v>Y</v>
      </c>
      <c r="R208" s="9">
        <f>IF(Q208="Y",COUNTIF($A$2:A208,A208),1)</f>
        <v>1</v>
      </c>
    </row>
    <row r="209" spans="1:18">
      <c r="A209" s="25">
        <v>399522081</v>
      </c>
      <c r="B209" s="28">
        <v>45272</v>
      </c>
      <c r="C209" s="26" t="s">
        <v>766</v>
      </c>
      <c r="D209" s="24">
        <v>45272.625</v>
      </c>
      <c r="E209" s="37" t="s">
        <v>37</v>
      </c>
      <c r="F209" s="25" t="s">
        <v>767</v>
      </c>
      <c r="G209" s="25" t="s">
        <v>768</v>
      </c>
      <c r="H209" s="25" t="str">
        <f t="shared" si="6"/>
        <v>Completed</v>
      </c>
      <c r="I209" s="25" t="s">
        <v>40</v>
      </c>
      <c r="J209" s="25" t="s">
        <v>40</v>
      </c>
      <c r="K209" s="25" t="s">
        <v>40</v>
      </c>
      <c r="L209" s="25"/>
      <c r="M209" s="26" t="s">
        <v>567</v>
      </c>
      <c r="N209" s="25">
        <f>IF(M209="","",_xlfn.XLOOKUP(M209,'Distance List'!D:D,'Distance List'!G:G))</f>
        <v>19</v>
      </c>
      <c r="O209" s="25" t="s">
        <v>568</v>
      </c>
      <c r="P209" s="25"/>
      <c r="Q209" s="120" t="str">
        <f t="shared" si="7"/>
        <v>Y</v>
      </c>
      <c r="R209" s="9">
        <f>IF(Q209="Y",COUNTIF($A$2:A209,A209),1)</f>
        <v>1</v>
      </c>
    </row>
    <row r="210" spans="1:18">
      <c r="A210" s="25" t="s">
        <v>61</v>
      </c>
      <c r="B210" s="28">
        <v>45272</v>
      </c>
      <c r="C210" s="26" t="s">
        <v>769</v>
      </c>
      <c r="D210" s="24">
        <v>45272.652777777781</v>
      </c>
      <c r="E210" s="37" t="s">
        <v>37</v>
      </c>
      <c r="F210" s="25" t="s">
        <v>211</v>
      </c>
      <c r="G210" s="25" t="s">
        <v>770</v>
      </c>
      <c r="H210" s="25" t="str">
        <f t="shared" si="6"/>
        <v>Completed</v>
      </c>
      <c r="I210" s="25" t="s">
        <v>40</v>
      </c>
      <c r="J210" s="25" t="s">
        <v>40</v>
      </c>
      <c r="K210" s="25" t="s">
        <v>40</v>
      </c>
      <c r="L210" s="25"/>
      <c r="M210" s="26" t="s">
        <v>424</v>
      </c>
      <c r="N210" s="25">
        <f>IF(M210="","",_xlfn.XLOOKUP(M210,'Distance List'!D:D,'Distance List'!G:G))</f>
        <v>40</v>
      </c>
      <c r="O210" s="25" t="s">
        <v>771</v>
      </c>
      <c r="P210" s="25"/>
      <c r="Q210" s="120" t="str">
        <f t="shared" si="7"/>
        <v>N</v>
      </c>
      <c r="R210" s="9">
        <f>IF(Q210="Y",COUNTIF($A$2:A210,A210),1)</f>
        <v>1</v>
      </c>
    </row>
    <row r="211" spans="1:18">
      <c r="A211" s="25">
        <v>399528315</v>
      </c>
      <c r="B211" s="28">
        <v>45272</v>
      </c>
      <c r="C211" s="26" t="s">
        <v>772</v>
      </c>
      <c r="D211" s="24">
        <v>45272.6875</v>
      </c>
      <c r="E211" s="37" t="s">
        <v>37</v>
      </c>
      <c r="F211" s="25" t="s">
        <v>426</v>
      </c>
      <c r="G211" s="25" t="s">
        <v>773</v>
      </c>
      <c r="H211" s="25" t="str">
        <f t="shared" si="6"/>
        <v>Completed</v>
      </c>
      <c r="I211" s="25" t="s">
        <v>40</v>
      </c>
      <c r="J211" s="25" t="s">
        <v>40</v>
      </c>
      <c r="K211" s="25" t="s">
        <v>40</v>
      </c>
      <c r="L211" s="25"/>
      <c r="M211" s="26" t="s">
        <v>273</v>
      </c>
      <c r="N211" s="25">
        <f>IF(M211="","",_xlfn.XLOOKUP(M211,'Distance List'!D:D,'Distance List'!G:G))</f>
        <v>49</v>
      </c>
      <c r="O211" s="25" t="s">
        <v>774</v>
      </c>
      <c r="P211" s="31"/>
      <c r="Q211" s="120" t="str">
        <f t="shared" si="7"/>
        <v>Y</v>
      </c>
      <c r="R211" s="9">
        <f>IF(Q211="Y",COUNTIF($A$2:A211,A211),1)</f>
        <v>1</v>
      </c>
    </row>
    <row r="212" spans="1:18">
      <c r="A212" s="25">
        <v>399533959</v>
      </c>
      <c r="B212" s="28">
        <v>45272</v>
      </c>
      <c r="C212" s="26" t="s">
        <v>775</v>
      </c>
      <c r="D212" s="24">
        <v>45272.6875</v>
      </c>
      <c r="E212" s="24" t="s">
        <v>37</v>
      </c>
      <c r="F212" s="30" t="s">
        <v>739</v>
      </c>
      <c r="G212" s="30" t="s">
        <v>173</v>
      </c>
      <c r="H212" s="25" t="str">
        <f t="shared" si="6"/>
        <v>Completed</v>
      </c>
      <c r="I212" s="25" t="s">
        <v>40</v>
      </c>
      <c r="J212" s="25" t="s">
        <v>40</v>
      </c>
      <c r="K212" s="25" t="s">
        <v>40</v>
      </c>
      <c r="L212" s="25"/>
      <c r="M212" s="26" t="s">
        <v>174</v>
      </c>
      <c r="N212" s="25">
        <f>IF(M212="","",_xlfn.XLOOKUP(M212,'Distance List'!D:D,'Distance List'!G:G))</f>
        <v>10</v>
      </c>
      <c r="O212" s="25" t="s">
        <v>776</v>
      </c>
      <c r="P212" s="25"/>
      <c r="Q212" s="120" t="str">
        <f t="shared" si="7"/>
        <v>Y</v>
      </c>
      <c r="R212" s="9">
        <f>IF(Q212="Y",COUNTIF($A$2:A212,A212),1)</f>
        <v>1</v>
      </c>
    </row>
    <row r="213" spans="1:18">
      <c r="A213" s="30" t="s">
        <v>626</v>
      </c>
      <c r="B213" s="36">
        <v>45271</v>
      </c>
      <c r="C213" s="89" t="s">
        <v>777</v>
      </c>
      <c r="D213" s="37">
        <v>45272.708333333336</v>
      </c>
      <c r="E213" s="37" t="s">
        <v>37</v>
      </c>
      <c r="F213" s="30" t="s">
        <v>778</v>
      </c>
      <c r="G213" s="30" t="s">
        <v>779</v>
      </c>
      <c r="H213" s="25" t="str">
        <f t="shared" si="6"/>
        <v>Completed</v>
      </c>
      <c r="I213" s="25" t="s">
        <v>40</v>
      </c>
      <c r="J213" s="25" t="s">
        <v>40</v>
      </c>
      <c r="K213" s="25" t="s">
        <v>40</v>
      </c>
      <c r="L213" s="25"/>
      <c r="M213" s="26" t="s">
        <v>341</v>
      </c>
      <c r="N213" s="25">
        <f>IF(M213="","",_xlfn.XLOOKUP(M213,'Distance List'!D:D,'Distance List'!G:G))</f>
        <v>93</v>
      </c>
      <c r="O213" s="25" t="s">
        <v>342</v>
      </c>
      <c r="P213" s="25"/>
      <c r="Q213" s="120" t="str">
        <f t="shared" si="7"/>
        <v>N</v>
      </c>
      <c r="R213" s="9">
        <f>IF(Q213="Y",COUNTIF($A$2:A213,A213),1)</f>
        <v>1</v>
      </c>
    </row>
    <row r="214" spans="1:18">
      <c r="A214" s="30" t="s">
        <v>626</v>
      </c>
      <c r="B214" s="36">
        <v>45271</v>
      </c>
      <c r="C214" s="41" t="s">
        <v>780</v>
      </c>
      <c r="D214" s="37">
        <v>45272.708333333336</v>
      </c>
      <c r="E214" s="37" t="s">
        <v>37</v>
      </c>
      <c r="F214" s="30" t="s">
        <v>778</v>
      </c>
      <c r="G214" s="30" t="s">
        <v>779</v>
      </c>
      <c r="H214" s="25" t="str">
        <f t="shared" si="6"/>
        <v>Completed</v>
      </c>
      <c r="I214" s="25" t="s">
        <v>40</v>
      </c>
      <c r="J214" s="25" t="s">
        <v>40</v>
      </c>
      <c r="K214" s="25" t="s">
        <v>40</v>
      </c>
      <c r="L214" s="25"/>
      <c r="M214" s="26" t="s">
        <v>341</v>
      </c>
      <c r="N214" s="25">
        <f>IF(M214="","",_xlfn.XLOOKUP(M214,'Distance List'!D:D,'Distance List'!G:G))</f>
        <v>93</v>
      </c>
      <c r="O214" s="25" t="s">
        <v>342</v>
      </c>
      <c r="P214" s="25"/>
      <c r="Q214" s="120" t="str">
        <f t="shared" si="7"/>
        <v>N</v>
      </c>
      <c r="R214" s="9">
        <f>IF(Q214="Y",COUNTIF($A$2:A214,A214),1)</f>
        <v>1</v>
      </c>
    </row>
    <row r="215" spans="1:18">
      <c r="A215" s="30" t="s">
        <v>626</v>
      </c>
      <c r="B215" s="36">
        <v>45271</v>
      </c>
      <c r="C215" s="41" t="s">
        <v>781</v>
      </c>
      <c r="D215" s="37">
        <v>45272.708333333336</v>
      </c>
      <c r="E215" s="37" t="s">
        <v>37</v>
      </c>
      <c r="F215" s="30" t="s">
        <v>778</v>
      </c>
      <c r="G215" s="30" t="s">
        <v>779</v>
      </c>
      <c r="H215" s="25" t="str">
        <f t="shared" si="6"/>
        <v>Completed</v>
      </c>
      <c r="I215" s="25" t="s">
        <v>40</v>
      </c>
      <c r="J215" s="25" t="s">
        <v>40</v>
      </c>
      <c r="K215" s="25" t="s">
        <v>40</v>
      </c>
      <c r="L215" s="25"/>
      <c r="M215" s="26" t="s">
        <v>341</v>
      </c>
      <c r="N215" s="25">
        <f>IF(M215="","",_xlfn.XLOOKUP(M215,'Distance List'!D:D,'Distance List'!G:G))</f>
        <v>93</v>
      </c>
      <c r="O215" s="25" t="s">
        <v>342</v>
      </c>
      <c r="P215" s="25"/>
      <c r="Q215" s="120" t="str">
        <f t="shared" si="7"/>
        <v>N</v>
      </c>
      <c r="R215" s="9">
        <f>IF(Q215="Y",COUNTIF($A$2:A215,A215),1)</f>
        <v>1</v>
      </c>
    </row>
    <row r="216" spans="1:18">
      <c r="A216" s="25" t="s">
        <v>200</v>
      </c>
      <c r="B216" s="28">
        <v>45271</v>
      </c>
      <c r="C216" s="26" t="s">
        <v>782</v>
      </c>
      <c r="D216" s="24">
        <v>45272.708333333336</v>
      </c>
      <c r="E216" s="24" t="s">
        <v>63</v>
      </c>
      <c r="F216" s="25" t="s">
        <v>783</v>
      </c>
      <c r="G216" s="25" t="s">
        <v>784</v>
      </c>
      <c r="H216" s="25" t="str">
        <f t="shared" si="6"/>
        <v>Completed</v>
      </c>
      <c r="I216" s="25" t="s">
        <v>40</v>
      </c>
      <c r="J216" s="25" t="s">
        <v>40</v>
      </c>
      <c r="K216" s="25" t="s">
        <v>40</v>
      </c>
      <c r="L216" s="25"/>
      <c r="M216" s="26" t="s">
        <v>785</v>
      </c>
      <c r="N216" s="25">
        <f>IF(M216="","",_xlfn.XLOOKUP(M216,'Distance List'!D:D,'Distance List'!G:G))</f>
        <v>35</v>
      </c>
      <c r="O216" s="25" t="s">
        <v>786</v>
      </c>
      <c r="P216" s="25"/>
      <c r="Q216" s="120" t="str">
        <f t="shared" si="7"/>
        <v>N</v>
      </c>
      <c r="R216" s="9">
        <f>IF(Q216="Y",COUNTIF($A$2:A216,A216),1)</f>
        <v>1</v>
      </c>
    </row>
    <row r="217" spans="1:18">
      <c r="A217" s="25" t="s">
        <v>61</v>
      </c>
      <c r="B217" s="28">
        <v>45272</v>
      </c>
      <c r="C217" s="26" t="s">
        <v>787</v>
      </c>
      <c r="D217" s="24">
        <v>45272.708333333336</v>
      </c>
      <c r="E217" s="37" t="s">
        <v>358</v>
      </c>
      <c r="F217" s="25" t="s">
        <v>788</v>
      </c>
      <c r="G217" s="25" t="s">
        <v>789</v>
      </c>
      <c r="H217" s="25" t="str">
        <f t="shared" si="6"/>
        <v>Completed</v>
      </c>
      <c r="I217" s="25" t="s">
        <v>40</v>
      </c>
      <c r="J217" s="25" t="s">
        <v>40</v>
      </c>
      <c r="K217" s="25" t="s">
        <v>40</v>
      </c>
      <c r="L217" s="25"/>
      <c r="M217" s="26" t="s">
        <v>458</v>
      </c>
      <c r="N217" s="25">
        <f>IF(M217="","",_xlfn.XLOOKUP(M217,'Distance List'!D:D,'Distance List'!G:G))</f>
        <v>39</v>
      </c>
      <c r="O217" s="25" t="s">
        <v>790</v>
      </c>
      <c r="P217" s="25"/>
      <c r="Q217" s="120" t="str">
        <f t="shared" si="7"/>
        <v>N</v>
      </c>
      <c r="R217" s="9">
        <f>IF(Q217="Y",COUNTIF($A$2:A217,A217),1)</f>
        <v>1</v>
      </c>
    </row>
    <row r="218" spans="1:18">
      <c r="A218" s="25">
        <v>399542096</v>
      </c>
      <c r="B218" s="28">
        <v>45272</v>
      </c>
      <c r="C218" s="26" t="s">
        <v>791</v>
      </c>
      <c r="D218" s="24">
        <v>45272.708333333336</v>
      </c>
      <c r="E218" s="24" t="s">
        <v>63</v>
      </c>
      <c r="F218" s="25" t="s">
        <v>721</v>
      </c>
      <c r="G218" s="25" t="s">
        <v>763</v>
      </c>
      <c r="H218" s="25" t="str">
        <f t="shared" si="6"/>
        <v>Completed</v>
      </c>
      <c r="I218" s="25" t="s">
        <v>40</v>
      </c>
      <c r="J218" s="25" t="s">
        <v>40</v>
      </c>
      <c r="K218" s="25" t="s">
        <v>40</v>
      </c>
      <c r="L218" s="25">
        <v>22248</v>
      </c>
      <c r="M218" s="26" t="s">
        <v>764</v>
      </c>
      <c r="N218" s="25">
        <f>IF(M218="","",_xlfn.XLOOKUP(M218,'Distance List'!D:D,'Distance List'!G:G))</f>
        <v>36</v>
      </c>
      <c r="O218" s="25" t="s">
        <v>792</v>
      </c>
      <c r="P218" s="25"/>
      <c r="Q218" s="120" t="str">
        <f t="shared" si="7"/>
        <v>Y</v>
      </c>
      <c r="R218" s="9">
        <f>IF(Q218="Y",COUNTIF($A$2:A218,A218),1)</f>
        <v>1</v>
      </c>
    </row>
    <row r="219" spans="1:18">
      <c r="A219" s="25">
        <v>399569676</v>
      </c>
      <c r="B219" s="28">
        <v>45272</v>
      </c>
      <c r="C219" s="26" t="s">
        <v>793</v>
      </c>
      <c r="D219" s="24">
        <v>45272.854166666664</v>
      </c>
      <c r="E219" s="24" t="s">
        <v>63</v>
      </c>
      <c r="F219" s="25" t="s">
        <v>366</v>
      </c>
      <c r="G219" s="25" t="s">
        <v>794</v>
      </c>
      <c r="H219" s="25" t="str">
        <f t="shared" si="6"/>
        <v>Completed</v>
      </c>
      <c r="I219" s="25" t="s">
        <v>40</v>
      </c>
      <c r="J219" s="25" t="s">
        <v>40</v>
      </c>
      <c r="K219" s="25" t="s">
        <v>40</v>
      </c>
      <c r="L219" s="25"/>
      <c r="M219" s="26" t="s">
        <v>487</v>
      </c>
      <c r="N219" s="25">
        <f>IF(M219="","",_xlfn.XLOOKUP(M219,'Distance List'!D:D,'Distance List'!G:G))</f>
        <v>35</v>
      </c>
      <c r="O219" s="25" t="s">
        <v>165</v>
      </c>
      <c r="P219" s="25" t="s">
        <v>126</v>
      </c>
      <c r="Q219" s="120" t="str">
        <f t="shared" si="7"/>
        <v>Y</v>
      </c>
      <c r="R219" s="9">
        <f>IF(Q219="Y",COUNTIF($A$2:A219,A219),1)</f>
        <v>1</v>
      </c>
    </row>
    <row r="220" spans="1:18">
      <c r="A220" s="25" t="s">
        <v>795</v>
      </c>
      <c r="B220" s="28">
        <v>45272</v>
      </c>
      <c r="C220" s="26" t="s">
        <v>796</v>
      </c>
      <c r="D220" s="24">
        <v>45273.354166666664</v>
      </c>
      <c r="E220" s="24" t="s">
        <v>63</v>
      </c>
      <c r="F220" s="25" t="s">
        <v>797</v>
      </c>
      <c r="G220" s="25" t="s">
        <v>798</v>
      </c>
      <c r="H220" s="25" t="str">
        <f t="shared" si="6"/>
        <v>Completed</v>
      </c>
      <c r="I220" s="25" t="s">
        <v>40</v>
      </c>
      <c r="J220" s="25" t="s">
        <v>40</v>
      </c>
      <c r="K220" s="25" t="s">
        <v>40</v>
      </c>
      <c r="L220" s="25"/>
      <c r="M220" s="26" t="s">
        <v>799</v>
      </c>
      <c r="N220" s="25">
        <f>IF(M220="","",_xlfn.XLOOKUP(M220,'Distance List'!D:D,'Distance List'!G:G))</f>
        <v>341</v>
      </c>
      <c r="O220" s="25" t="s">
        <v>795</v>
      </c>
      <c r="P220" s="25" t="s">
        <v>800</v>
      </c>
      <c r="Q220" s="120" t="str">
        <f t="shared" si="7"/>
        <v>N</v>
      </c>
      <c r="R220" s="9">
        <f>IF(Q220="Y",COUNTIF($A$2:A220,A220),1)</f>
        <v>1</v>
      </c>
    </row>
    <row r="221" spans="1:18">
      <c r="A221" s="25" t="s">
        <v>136</v>
      </c>
      <c r="B221" s="28">
        <v>45272</v>
      </c>
      <c r="C221" s="26" t="s">
        <v>801</v>
      </c>
      <c r="D221" s="24">
        <v>45273.375</v>
      </c>
      <c r="E221" s="24" t="s">
        <v>37</v>
      </c>
      <c r="F221" s="25" t="s">
        <v>197</v>
      </c>
      <c r="G221" s="25" t="s">
        <v>802</v>
      </c>
      <c r="H221" s="25" t="str">
        <f t="shared" si="6"/>
        <v>Completed</v>
      </c>
      <c r="I221" s="25" t="s">
        <v>40</v>
      </c>
      <c r="J221" s="25" t="s">
        <v>40</v>
      </c>
      <c r="K221" s="25" t="s">
        <v>40</v>
      </c>
      <c r="L221" s="25"/>
      <c r="M221" s="26" t="s">
        <v>103</v>
      </c>
      <c r="N221" s="25">
        <f>IF(M221="","",_xlfn.XLOOKUP(M221,'Distance List'!D:D,'Distance List'!G:G))</f>
        <v>60</v>
      </c>
      <c r="O221" s="25" t="s">
        <v>104</v>
      </c>
      <c r="P221" s="25"/>
      <c r="Q221" s="120" t="str">
        <f t="shared" si="7"/>
        <v>N</v>
      </c>
      <c r="R221" s="9">
        <f>IF(Q221="Y",COUNTIF($A$2:A221,A221),1)</f>
        <v>1</v>
      </c>
    </row>
    <row r="222" spans="1:18">
      <c r="A222" s="25">
        <v>399569195</v>
      </c>
      <c r="B222" s="28">
        <v>45271</v>
      </c>
      <c r="C222" s="26" t="s">
        <v>803</v>
      </c>
      <c r="D222" s="24">
        <v>45273.416666666664</v>
      </c>
      <c r="E222" s="24" t="s">
        <v>63</v>
      </c>
      <c r="F222" s="25" t="s">
        <v>804</v>
      </c>
      <c r="G222" s="25" t="s">
        <v>805</v>
      </c>
      <c r="H222" s="25" t="str">
        <f t="shared" si="6"/>
        <v>Completed</v>
      </c>
      <c r="I222" s="25" t="s">
        <v>40</v>
      </c>
      <c r="J222" s="25" t="s">
        <v>40</v>
      </c>
      <c r="K222" s="25" t="s">
        <v>40</v>
      </c>
      <c r="L222" s="25"/>
      <c r="M222" s="25">
        <v>17400</v>
      </c>
      <c r="N222" s="25">
        <v>105</v>
      </c>
      <c r="O222" s="25" t="s">
        <v>320</v>
      </c>
      <c r="P222" s="25"/>
      <c r="Q222" s="120" t="str">
        <f t="shared" si="7"/>
        <v>Y</v>
      </c>
      <c r="R222" s="9">
        <f>IF(Q222="Y",COUNTIF($A$2:A222,A222),1)</f>
        <v>1</v>
      </c>
    </row>
    <row r="223" spans="1:18">
      <c r="A223" s="25">
        <v>399571971</v>
      </c>
      <c r="B223" s="28">
        <v>45272</v>
      </c>
      <c r="C223" s="26" t="s">
        <v>806</v>
      </c>
      <c r="D223" s="24">
        <v>45273.416666666664</v>
      </c>
      <c r="E223" s="24" t="s">
        <v>37</v>
      </c>
      <c r="F223" s="25" t="s">
        <v>807</v>
      </c>
      <c r="G223" s="25" t="s">
        <v>808</v>
      </c>
      <c r="H223" s="25" t="str">
        <f t="shared" si="6"/>
        <v>Completed</v>
      </c>
      <c r="I223" s="25" t="s">
        <v>40</v>
      </c>
      <c r="J223" s="25" t="s">
        <v>40</v>
      </c>
      <c r="K223" s="25" t="s">
        <v>40</v>
      </c>
      <c r="L223" s="25"/>
      <c r="M223" s="26" t="s">
        <v>809</v>
      </c>
      <c r="N223" s="25">
        <f>IF(M223="","",_xlfn.XLOOKUP(M223,'Distance List'!D:D,'Distance List'!G:G))</f>
        <v>49</v>
      </c>
      <c r="O223" s="25" t="s">
        <v>810</v>
      </c>
      <c r="P223" s="25"/>
      <c r="Q223" s="120" t="str">
        <f t="shared" si="7"/>
        <v>Y</v>
      </c>
      <c r="R223" s="9">
        <f>IF(Q223="Y",COUNTIF($A$2:A223,A223),1)</f>
        <v>1</v>
      </c>
    </row>
    <row r="224" spans="1:18">
      <c r="A224" s="30" t="s">
        <v>136</v>
      </c>
      <c r="B224" s="36">
        <v>45272</v>
      </c>
      <c r="C224" s="41" t="s">
        <v>811</v>
      </c>
      <c r="D224" s="37">
        <v>45273.416666666664</v>
      </c>
      <c r="E224" s="37" t="s">
        <v>37</v>
      </c>
      <c r="F224" s="30" t="s">
        <v>180</v>
      </c>
      <c r="G224" s="30" t="s">
        <v>552</v>
      </c>
      <c r="H224" s="25" t="str">
        <f t="shared" si="6"/>
        <v>Completed</v>
      </c>
      <c r="I224" s="25" t="s">
        <v>40</v>
      </c>
      <c r="J224" s="25" t="s">
        <v>40</v>
      </c>
      <c r="K224" s="25" t="s">
        <v>40</v>
      </c>
      <c r="L224" s="25"/>
      <c r="M224" s="26" t="s">
        <v>140</v>
      </c>
      <c r="N224" s="25">
        <f>IF(M224="","",_xlfn.XLOOKUP(M224,'Distance List'!D:D,'Distance List'!G:G))</f>
        <v>50</v>
      </c>
      <c r="O224" s="25" t="s">
        <v>812</v>
      </c>
      <c r="P224" s="25"/>
      <c r="Q224" s="120" t="str">
        <f t="shared" si="7"/>
        <v>N</v>
      </c>
      <c r="R224" s="9">
        <f>IF(Q224="Y",COUNTIF($A$2:A224,A224),1)</f>
        <v>1</v>
      </c>
    </row>
    <row r="225" spans="1:18">
      <c r="A225" s="30" t="s">
        <v>136</v>
      </c>
      <c r="B225" s="36">
        <v>45272</v>
      </c>
      <c r="C225" s="41" t="s">
        <v>813</v>
      </c>
      <c r="D225" s="37">
        <v>45273.416666666664</v>
      </c>
      <c r="E225" s="37" t="s">
        <v>37</v>
      </c>
      <c r="F225" s="30" t="s">
        <v>180</v>
      </c>
      <c r="G225" s="30" t="s">
        <v>552</v>
      </c>
      <c r="H225" s="25" t="str">
        <f t="shared" si="6"/>
        <v>Completed</v>
      </c>
      <c r="I225" s="25" t="s">
        <v>40</v>
      </c>
      <c r="J225" s="25" t="s">
        <v>40</v>
      </c>
      <c r="K225" s="25" t="s">
        <v>40</v>
      </c>
      <c r="L225" s="25"/>
      <c r="M225" s="26" t="s">
        <v>140</v>
      </c>
      <c r="N225" s="25">
        <f>IF(M225="","",_xlfn.XLOOKUP(M225,'Distance List'!D:D,'Distance List'!G:G))</f>
        <v>50</v>
      </c>
      <c r="O225" s="25" t="s">
        <v>812</v>
      </c>
      <c r="P225" s="25"/>
      <c r="Q225" s="120" t="str">
        <f t="shared" si="7"/>
        <v>N</v>
      </c>
      <c r="R225" s="9">
        <f>IF(Q225="Y",COUNTIF($A$2:A225,A225),1)</f>
        <v>1</v>
      </c>
    </row>
    <row r="226" spans="1:18">
      <c r="A226" s="25" t="s">
        <v>142</v>
      </c>
      <c r="B226" s="28">
        <v>45272</v>
      </c>
      <c r="C226" s="26" t="s">
        <v>814</v>
      </c>
      <c r="D226" s="24">
        <v>45273.416666666664</v>
      </c>
      <c r="E226" s="24" t="s">
        <v>37</v>
      </c>
      <c r="F226" s="25" t="s">
        <v>426</v>
      </c>
      <c r="G226" s="25" t="s">
        <v>815</v>
      </c>
      <c r="H226" s="25" t="str">
        <f t="shared" si="6"/>
        <v>Completed</v>
      </c>
      <c r="I226" s="25" t="s">
        <v>40</v>
      </c>
      <c r="J226" s="25" t="s">
        <v>40</v>
      </c>
      <c r="K226" s="25" t="s">
        <v>40</v>
      </c>
      <c r="L226" s="25"/>
      <c r="M226" s="26" t="s">
        <v>816</v>
      </c>
      <c r="N226" s="25">
        <v>43</v>
      </c>
      <c r="O226" s="25" t="s">
        <v>817</v>
      </c>
      <c r="P226" s="25"/>
      <c r="Q226" s="120" t="str">
        <f t="shared" si="7"/>
        <v>N</v>
      </c>
      <c r="R226" s="9">
        <f>IF(Q226="Y",COUNTIF($A$2:A226,A226),1)</f>
        <v>1</v>
      </c>
    </row>
    <row r="227" spans="1:18">
      <c r="A227" s="25">
        <v>399568887</v>
      </c>
      <c r="B227" s="28">
        <v>45272</v>
      </c>
      <c r="C227" s="26" t="s">
        <v>818</v>
      </c>
      <c r="D227" s="24">
        <v>45273.416666666664</v>
      </c>
      <c r="E227" s="24" t="s">
        <v>63</v>
      </c>
      <c r="F227" s="25" t="s">
        <v>618</v>
      </c>
      <c r="G227" s="25" t="s">
        <v>819</v>
      </c>
      <c r="H227" s="25" t="str">
        <f t="shared" si="6"/>
        <v>Completed</v>
      </c>
      <c r="I227" s="25" t="s">
        <v>40</v>
      </c>
      <c r="J227" s="25" t="s">
        <v>40</v>
      </c>
      <c r="K227" s="25" t="s">
        <v>40</v>
      </c>
      <c r="L227" s="25"/>
      <c r="M227" s="26" t="s">
        <v>820</v>
      </c>
      <c r="N227" s="25">
        <v>165</v>
      </c>
      <c r="O227" s="25" t="s">
        <v>290</v>
      </c>
      <c r="P227" s="25"/>
      <c r="Q227" s="120" t="str">
        <f t="shared" si="7"/>
        <v>Y</v>
      </c>
      <c r="R227" s="9">
        <f>IF(Q227="Y",COUNTIF($A$2:A227,A227),1)</f>
        <v>1</v>
      </c>
    </row>
    <row r="228" spans="1:18">
      <c r="A228" s="25">
        <v>399573023</v>
      </c>
      <c r="B228" s="28">
        <v>45272</v>
      </c>
      <c r="C228" s="26" t="s">
        <v>821</v>
      </c>
      <c r="D228" s="24">
        <v>45273.416666666664</v>
      </c>
      <c r="E228" s="24" t="s">
        <v>63</v>
      </c>
      <c r="F228" s="25" t="s">
        <v>788</v>
      </c>
      <c r="G228" s="25" t="s">
        <v>822</v>
      </c>
      <c r="H228" s="25" t="str">
        <f t="shared" si="6"/>
        <v>Completed</v>
      </c>
      <c r="I228" s="25" t="s">
        <v>40</v>
      </c>
      <c r="J228" s="25" t="s">
        <v>40</v>
      </c>
      <c r="K228" s="25" t="s">
        <v>40</v>
      </c>
      <c r="L228" s="25"/>
      <c r="M228" s="26" t="s">
        <v>823</v>
      </c>
      <c r="N228" s="25">
        <f>IF(M228="","",_xlfn.XLOOKUP(M228,'Distance List'!D:D,'Distance List'!G:G))</f>
        <v>37</v>
      </c>
      <c r="O228" s="25" t="s">
        <v>394</v>
      </c>
      <c r="P228" s="25"/>
      <c r="Q228" s="120" t="str">
        <f t="shared" si="7"/>
        <v>Y</v>
      </c>
      <c r="R228" s="9">
        <f>IF(Q228="Y",COUNTIF($A$2:A228,A228),1)</f>
        <v>1</v>
      </c>
    </row>
    <row r="229" spans="1:18">
      <c r="A229" s="30" t="s">
        <v>142</v>
      </c>
      <c r="B229" s="28">
        <v>45271</v>
      </c>
      <c r="C229" s="26" t="s">
        <v>824</v>
      </c>
      <c r="D229" s="24">
        <v>45273.541666666664</v>
      </c>
      <c r="E229" s="24" t="s">
        <v>63</v>
      </c>
      <c r="F229" s="25" t="s">
        <v>825</v>
      </c>
      <c r="G229" s="30" t="s">
        <v>826</v>
      </c>
      <c r="H229" s="25" t="str">
        <f t="shared" si="6"/>
        <v>Completed</v>
      </c>
      <c r="I229" s="25" t="s">
        <v>40</v>
      </c>
      <c r="J229" s="25" t="s">
        <v>40</v>
      </c>
      <c r="K229" s="25" t="s">
        <v>40</v>
      </c>
      <c r="L229" s="25"/>
      <c r="M229" s="26" t="s">
        <v>178</v>
      </c>
      <c r="N229" s="25">
        <f>IF(M229="","",_xlfn.XLOOKUP(M229,'Distance List'!D:D,'Distance List'!G:G))</f>
        <v>39</v>
      </c>
      <c r="O229" s="25" t="s">
        <v>463</v>
      </c>
      <c r="P229" s="25"/>
      <c r="Q229" s="120" t="str">
        <f t="shared" si="7"/>
        <v>N</v>
      </c>
      <c r="R229" s="9">
        <f>IF(Q229="Y",COUNTIF($A$2:A229,A229),1)</f>
        <v>1</v>
      </c>
    </row>
    <row r="230" spans="1:18">
      <c r="A230" s="30" t="s">
        <v>142</v>
      </c>
      <c r="B230" s="28">
        <v>45272</v>
      </c>
      <c r="C230" s="26" t="s">
        <v>827</v>
      </c>
      <c r="D230" s="24">
        <v>45273.541666666664</v>
      </c>
      <c r="E230" s="24" t="s">
        <v>63</v>
      </c>
      <c r="F230" s="25" t="s">
        <v>825</v>
      </c>
      <c r="G230" s="30" t="s">
        <v>826</v>
      </c>
      <c r="H230" s="25" t="str">
        <f t="shared" si="6"/>
        <v>Completed</v>
      </c>
      <c r="I230" s="25" t="s">
        <v>40</v>
      </c>
      <c r="J230" s="25" t="s">
        <v>40</v>
      </c>
      <c r="K230" s="25" t="s">
        <v>40</v>
      </c>
      <c r="L230" s="25"/>
      <c r="M230" s="26" t="s">
        <v>178</v>
      </c>
      <c r="N230" s="25">
        <f>IF(M230="","",_xlfn.XLOOKUP(M230,'Distance List'!D:D,'Distance List'!G:G))</f>
        <v>39</v>
      </c>
      <c r="O230" s="25" t="s">
        <v>463</v>
      </c>
      <c r="P230" s="25"/>
      <c r="Q230" s="120" t="str">
        <f t="shared" si="7"/>
        <v>N</v>
      </c>
      <c r="R230" s="9">
        <f>IF(Q230="Y",COUNTIF($A$2:A230,A230),1)</f>
        <v>1</v>
      </c>
    </row>
    <row r="231" spans="1:18">
      <c r="A231" s="25">
        <v>399573092</v>
      </c>
      <c r="B231" s="28">
        <v>45272</v>
      </c>
      <c r="C231" s="26" t="s">
        <v>828</v>
      </c>
      <c r="D231" s="24">
        <v>45273.541666666664</v>
      </c>
      <c r="E231" s="24" t="s">
        <v>37</v>
      </c>
      <c r="F231" s="25" t="s">
        <v>45</v>
      </c>
      <c r="G231" s="25" t="s">
        <v>829</v>
      </c>
      <c r="H231" s="25" t="str">
        <f t="shared" si="6"/>
        <v>Completed</v>
      </c>
      <c r="I231" s="25" t="s">
        <v>40</v>
      </c>
      <c r="J231" s="25" t="s">
        <v>40</v>
      </c>
      <c r="K231" s="25" t="s">
        <v>40</v>
      </c>
      <c r="L231" s="25"/>
      <c r="M231" s="26" t="s">
        <v>830</v>
      </c>
      <c r="N231" s="25">
        <f>IF(M231="","",_xlfn.XLOOKUP(M231,'Distance List'!D:D,'Distance List'!G:G))</f>
        <v>40</v>
      </c>
      <c r="O231" s="25" t="s">
        <v>831</v>
      </c>
      <c r="P231" s="25"/>
      <c r="Q231" s="120" t="str">
        <f t="shared" si="7"/>
        <v>Y</v>
      </c>
      <c r="R231" s="9">
        <f>IF(Q231="Y",COUNTIF($A$2:A231,A231),1)</f>
        <v>1</v>
      </c>
    </row>
    <row r="232" spans="1:18">
      <c r="A232" s="25">
        <v>399573140</v>
      </c>
      <c r="B232" s="28">
        <v>45272</v>
      </c>
      <c r="C232" s="26" t="s">
        <v>832</v>
      </c>
      <c r="D232" s="24">
        <v>45273.541666666664</v>
      </c>
      <c r="E232" s="24" t="s">
        <v>63</v>
      </c>
      <c r="F232" s="25" t="s">
        <v>45</v>
      </c>
      <c r="G232" s="25" t="s">
        <v>833</v>
      </c>
      <c r="H232" s="25" t="str">
        <f t="shared" si="6"/>
        <v>Completed</v>
      </c>
      <c r="I232" s="25" t="s">
        <v>40</v>
      </c>
      <c r="J232" s="25" t="s">
        <v>40</v>
      </c>
      <c r="K232" s="25" t="s">
        <v>40</v>
      </c>
      <c r="L232" s="25"/>
      <c r="M232" s="26" t="s">
        <v>393</v>
      </c>
      <c r="N232" s="25">
        <f>IF(M232="","",_xlfn.XLOOKUP(M232,'Distance List'!D:D,'Distance List'!G:G))</f>
        <v>31</v>
      </c>
      <c r="O232" s="25" t="s">
        <v>209</v>
      </c>
      <c r="P232" s="25"/>
      <c r="Q232" s="120" t="str">
        <f t="shared" si="7"/>
        <v>Y</v>
      </c>
      <c r="R232" s="9">
        <f>IF(Q232="Y",COUNTIF($A$2:A232,A232),1)</f>
        <v>1</v>
      </c>
    </row>
    <row r="233" spans="1:18">
      <c r="A233" s="25">
        <v>399575361</v>
      </c>
      <c r="B233" s="28">
        <v>45272</v>
      </c>
      <c r="C233" s="26" t="s">
        <v>834</v>
      </c>
      <c r="D233" s="24">
        <v>45273.541666666664</v>
      </c>
      <c r="E233" s="24" t="s">
        <v>63</v>
      </c>
      <c r="F233" s="25" t="s">
        <v>180</v>
      </c>
      <c r="G233" s="25" t="s">
        <v>835</v>
      </c>
      <c r="H233" s="25" t="str">
        <f t="shared" si="6"/>
        <v>Completed</v>
      </c>
      <c r="I233" s="25" t="s">
        <v>40</v>
      </c>
      <c r="J233" s="25" t="s">
        <v>40</v>
      </c>
      <c r="K233" s="25" t="s">
        <v>40</v>
      </c>
      <c r="L233" s="25"/>
      <c r="M233" s="26" t="s">
        <v>412</v>
      </c>
      <c r="N233" s="25">
        <f>IF(M233="","",_xlfn.XLOOKUP(M233,'Distance List'!D:D,'Distance List'!G:G))</f>
        <v>46</v>
      </c>
      <c r="O233" s="25" t="s">
        <v>836</v>
      </c>
      <c r="P233" s="25"/>
      <c r="Q233" s="120" t="str">
        <f t="shared" si="7"/>
        <v>Y</v>
      </c>
      <c r="R233" s="9">
        <f>IF(Q233="Y",COUNTIF($A$2:A233,A233),1)</f>
        <v>1</v>
      </c>
    </row>
    <row r="234" spans="1:18">
      <c r="A234" s="25">
        <v>399603311</v>
      </c>
      <c r="B234" s="28">
        <v>45273</v>
      </c>
      <c r="C234" s="26" t="s">
        <v>837</v>
      </c>
      <c r="D234" s="24">
        <v>45273.5625</v>
      </c>
      <c r="E234" s="24" t="s">
        <v>63</v>
      </c>
      <c r="F234" s="25" t="s">
        <v>202</v>
      </c>
      <c r="G234" s="25" t="s">
        <v>838</v>
      </c>
      <c r="H234" s="25" t="str">
        <f t="shared" si="6"/>
        <v>Completed</v>
      </c>
      <c r="I234" s="25" t="s">
        <v>40</v>
      </c>
      <c r="J234" s="25" t="s">
        <v>40</v>
      </c>
      <c r="K234" s="25" t="s">
        <v>40</v>
      </c>
      <c r="L234" s="25">
        <v>22325</v>
      </c>
      <c r="M234" s="26" t="s">
        <v>66</v>
      </c>
      <c r="N234" s="25">
        <f>IF(M234="","",_xlfn.XLOOKUP(M234,'Distance List'!D:D,'Distance List'!G:G))</f>
        <v>9</v>
      </c>
      <c r="O234" s="25" t="s">
        <v>145</v>
      </c>
      <c r="P234" s="25"/>
      <c r="Q234" s="120" t="str">
        <f t="shared" si="7"/>
        <v>Y</v>
      </c>
      <c r="R234" s="9">
        <f>IF(Q234="Y",COUNTIF($A$2:A234,A234),1)</f>
        <v>1</v>
      </c>
    </row>
    <row r="235" spans="1:18">
      <c r="A235" s="25">
        <v>399614834</v>
      </c>
      <c r="B235" s="28">
        <v>45273</v>
      </c>
      <c r="C235" s="26" t="s">
        <v>839</v>
      </c>
      <c r="D235" s="24">
        <v>45273.576388888891</v>
      </c>
      <c r="E235" s="24" t="s">
        <v>37</v>
      </c>
      <c r="F235" s="25" t="s">
        <v>840</v>
      </c>
      <c r="G235" s="25" t="s">
        <v>841</v>
      </c>
      <c r="H235" s="25" t="str">
        <f t="shared" si="6"/>
        <v>Completed</v>
      </c>
      <c r="I235" s="25" t="s">
        <v>40</v>
      </c>
      <c r="J235" s="25" t="s">
        <v>40</v>
      </c>
      <c r="K235" s="25" t="s">
        <v>40</v>
      </c>
      <c r="L235" s="25"/>
      <c r="M235" s="26" t="s">
        <v>159</v>
      </c>
      <c r="N235" s="25">
        <f>IF(M235="","",_xlfn.XLOOKUP(M235,'Distance List'!D:D,'Distance List'!G:G))</f>
        <v>10</v>
      </c>
      <c r="O235" s="25" t="s">
        <v>842</v>
      </c>
      <c r="P235" s="25"/>
      <c r="Q235" s="120" t="str">
        <f t="shared" si="7"/>
        <v>Y</v>
      </c>
      <c r="R235" s="9">
        <f>IF(Q235="Y",COUNTIF($A$2:A235,A235),1)</f>
        <v>1</v>
      </c>
    </row>
    <row r="236" spans="1:18">
      <c r="A236" s="25">
        <v>399573197</v>
      </c>
      <c r="B236" s="28">
        <v>45271</v>
      </c>
      <c r="C236" s="26" t="s">
        <v>843</v>
      </c>
      <c r="D236" s="24">
        <v>45273.583333333336</v>
      </c>
      <c r="E236" s="24" t="s">
        <v>63</v>
      </c>
      <c r="F236" s="25" t="s">
        <v>211</v>
      </c>
      <c r="G236" s="25" t="s">
        <v>844</v>
      </c>
      <c r="H236" s="25" t="str">
        <f t="shared" si="6"/>
        <v>Completed</v>
      </c>
      <c r="I236" s="25" t="s">
        <v>40</v>
      </c>
      <c r="J236" s="25" t="s">
        <v>40</v>
      </c>
      <c r="K236" s="25" t="s">
        <v>40</v>
      </c>
      <c r="L236" s="25"/>
      <c r="M236" s="26" t="s">
        <v>845</v>
      </c>
      <c r="N236" s="25">
        <f>IF(M236="","",_xlfn.XLOOKUP(M236,'Distance List'!D:D,'Distance List'!G:G))</f>
        <v>29</v>
      </c>
      <c r="O236" s="25" t="s">
        <v>85</v>
      </c>
      <c r="P236" s="25"/>
      <c r="Q236" s="120" t="str">
        <f t="shared" si="7"/>
        <v>Y</v>
      </c>
      <c r="R236" s="9">
        <f>IF(Q236="Y",COUNTIF($A$2:A236,A236),1)</f>
        <v>1</v>
      </c>
    </row>
    <row r="237" spans="1:18">
      <c r="A237" s="25" t="s">
        <v>200</v>
      </c>
      <c r="B237" s="28">
        <v>45272</v>
      </c>
      <c r="C237" s="26" t="s">
        <v>846</v>
      </c>
      <c r="D237" s="24">
        <v>45273.583333333336</v>
      </c>
      <c r="E237" s="37" t="s">
        <v>37</v>
      </c>
      <c r="F237" s="25" t="s">
        <v>426</v>
      </c>
      <c r="G237" s="25" t="s">
        <v>847</v>
      </c>
      <c r="H237" s="25" t="str">
        <f t="shared" si="6"/>
        <v>Completed</v>
      </c>
      <c r="I237" s="25" t="s">
        <v>40</v>
      </c>
      <c r="J237" s="25" t="s">
        <v>40</v>
      </c>
      <c r="K237" s="25" t="s">
        <v>40</v>
      </c>
      <c r="L237" s="25"/>
      <c r="M237" s="26" t="s">
        <v>474</v>
      </c>
      <c r="N237" s="25">
        <f>IF(M237="","",_xlfn.XLOOKUP(M237,'Distance List'!D:D,'Distance List'!G:G))</f>
        <v>44</v>
      </c>
      <c r="O237" s="25" t="s">
        <v>848</v>
      </c>
      <c r="P237" s="25"/>
      <c r="Q237" s="120" t="str">
        <f t="shared" si="7"/>
        <v>N</v>
      </c>
      <c r="R237" s="9">
        <f>IF(Q237="Y",COUNTIF($A$2:A237,A237),1)</f>
        <v>1</v>
      </c>
    </row>
    <row r="238" spans="1:18">
      <c r="A238" s="25" t="s">
        <v>279</v>
      </c>
      <c r="B238" s="28">
        <v>45272</v>
      </c>
      <c r="C238" s="26" t="s">
        <v>849</v>
      </c>
      <c r="D238" s="24">
        <v>45273.583333333336</v>
      </c>
      <c r="E238" s="24" t="s">
        <v>63</v>
      </c>
      <c r="F238" s="25" t="s">
        <v>326</v>
      </c>
      <c r="G238" s="25" t="s">
        <v>850</v>
      </c>
      <c r="H238" s="25" t="str">
        <f t="shared" si="6"/>
        <v>Completed</v>
      </c>
      <c r="I238" s="25" t="s">
        <v>40</v>
      </c>
      <c r="J238" s="25" t="s">
        <v>40</v>
      </c>
      <c r="K238" s="25" t="s">
        <v>40</v>
      </c>
      <c r="L238" s="25"/>
      <c r="M238" s="26" t="s">
        <v>851</v>
      </c>
      <c r="N238" s="25">
        <f>IF(M238="","",_xlfn.XLOOKUP(M238,'Distance List'!D:D,'Distance List'!G:G))</f>
        <v>190</v>
      </c>
      <c r="O238" s="25" t="s">
        <v>679</v>
      </c>
      <c r="P238" s="25" t="s">
        <v>285</v>
      </c>
      <c r="Q238" s="120" t="str">
        <f t="shared" si="7"/>
        <v>N</v>
      </c>
      <c r="R238" s="9">
        <f>IF(Q238="Y",COUNTIF($A$2:A238,A238),1)</f>
        <v>1</v>
      </c>
    </row>
    <row r="239" spans="1:18">
      <c r="A239" s="25" t="s">
        <v>142</v>
      </c>
      <c r="B239" s="28">
        <v>45272</v>
      </c>
      <c r="C239" s="26" t="s">
        <v>852</v>
      </c>
      <c r="D239" s="24">
        <v>45273.583333333336</v>
      </c>
      <c r="E239" s="24" t="s">
        <v>63</v>
      </c>
      <c r="F239" s="25" t="s">
        <v>853</v>
      </c>
      <c r="G239" s="25" t="s">
        <v>854</v>
      </c>
      <c r="H239" s="25" t="str">
        <f t="shared" si="6"/>
        <v>Completed</v>
      </c>
      <c r="I239" s="25" t="s">
        <v>40</v>
      </c>
      <c r="J239" s="25" t="s">
        <v>40</v>
      </c>
      <c r="K239" s="25" t="s">
        <v>40</v>
      </c>
      <c r="L239" s="25"/>
      <c r="M239" s="26" t="s">
        <v>253</v>
      </c>
      <c r="N239" s="25">
        <f>IF(M239="","",_xlfn.XLOOKUP(M239,'Distance List'!D:D,'Distance List'!G:G))</f>
        <v>22</v>
      </c>
      <c r="O239" s="25" t="s">
        <v>254</v>
      </c>
      <c r="P239" s="25"/>
      <c r="Q239" s="120" t="str">
        <f t="shared" si="7"/>
        <v>N</v>
      </c>
      <c r="R239" s="9">
        <f>IF(Q239="Y",COUNTIF($A$2:A239,A239),1)</f>
        <v>1</v>
      </c>
    </row>
    <row r="240" spans="1:18">
      <c r="A240" s="25">
        <v>399624517</v>
      </c>
      <c r="B240" s="28">
        <v>45273</v>
      </c>
      <c r="C240" s="26" t="s">
        <v>855</v>
      </c>
      <c r="D240" s="24">
        <v>45273.618055555555</v>
      </c>
      <c r="E240" s="24" t="s">
        <v>63</v>
      </c>
      <c r="F240" s="25" t="s">
        <v>404</v>
      </c>
      <c r="G240" s="25" t="s">
        <v>173</v>
      </c>
      <c r="H240" s="25" t="str">
        <f t="shared" si="6"/>
        <v>Completed</v>
      </c>
      <c r="I240" s="25" t="s">
        <v>40</v>
      </c>
      <c r="J240" s="25" t="s">
        <v>40</v>
      </c>
      <c r="K240" s="25" t="s">
        <v>40</v>
      </c>
      <c r="L240" s="25">
        <v>22368</v>
      </c>
      <c r="M240" s="26" t="s">
        <v>174</v>
      </c>
      <c r="N240" s="25">
        <f>IF(M240="","",_xlfn.XLOOKUP(M240,'Distance List'!D:D,'Distance List'!G:G))</f>
        <v>10</v>
      </c>
      <c r="O240" s="25" t="s">
        <v>856</v>
      </c>
      <c r="P240" s="25"/>
      <c r="Q240" s="120" t="str">
        <f t="shared" si="7"/>
        <v>Y</v>
      </c>
      <c r="R240" s="9">
        <f>IF(Q240="Y",COUNTIF($A$2:A240,A240),1)</f>
        <v>1</v>
      </c>
    </row>
    <row r="241" spans="1:18">
      <c r="A241" s="30" t="s">
        <v>200</v>
      </c>
      <c r="B241" s="36">
        <v>45272</v>
      </c>
      <c r="C241" s="41" t="s">
        <v>857</v>
      </c>
      <c r="D241" s="37">
        <v>45273.625</v>
      </c>
      <c r="E241" s="37" t="s">
        <v>63</v>
      </c>
      <c r="F241" s="30" t="s">
        <v>426</v>
      </c>
      <c r="G241" s="30" t="s">
        <v>858</v>
      </c>
      <c r="H241" s="25" t="str">
        <f t="shared" si="6"/>
        <v>Completed</v>
      </c>
      <c r="I241" s="25" t="s">
        <v>40</v>
      </c>
      <c r="J241" s="25" t="s">
        <v>40</v>
      </c>
      <c r="K241" s="25" t="s">
        <v>40</v>
      </c>
      <c r="L241" s="25"/>
      <c r="M241" s="74" t="s">
        <v>273</v>
      </c>
      <c r="N241" s="25">
        <f>IF(M241="","",_xlfn.XLOOKUP(M241,'Distance List'!D:D,'Distance List'!G:G))</f>
        <v>49</v>
      </c>
      <c r="O241" s="25" t="s">
        <v>183</v>
      </c>
      <c r="P241" s="25"/>
      <c r="Q241" s="120" t="str">
        <f t="shared" si="7"/>
        <v>N</v>
      </c>
      <c r="R241" s="9">
        <f>IF(Q241="Y",COUNTIF($A$2:A241,A241),1)</f>
        <v>1</v>
      </c>
    </row>
    <row r="242" spans="1:18">
      <c r="A242" s="30" t="s">
        <v>200</v>
      </c>
      <c r="B242" s="36">
        <v>45272</v>
      </c>
      <c r="C242" s="41" t="s">
        <v>859</v>
      </c>
      <c r="D242" s="37">
        <v>45273.625</v>
      </c>
      <c r="E242" s="37" t="s">
        <v>63</v>
      </c>
      <c r="F242" s="30" t="s">
        <v>860</v>
      </c>
      <c r="G242" s="30" t="s">
        <v>861</v>
      </c>
      <c r="H242" s="25" t="str">
        <f t="shared" si="6"/>
        <v>Completed</v>
      </c>
      <c r="I242" s="25" t="s">
        <v>40</v>
      </c>
      <c r="J242" s="25" t="s">
        <v>40</v>
      </c>
      <c r="K242" s="25" t="s">
        <v>40</v>
      </c>
      <c r="L242" s="25"/>
      <c r="M242" s="74" t="s">
        <v>273</v>
      </c>
      <c r="N242" s="25">
        <f>IF(M242="","",_xlfn.XLOOKUP(M242,'Distance List'!D:D,'Distance List'!G:G))</f>
        <v>49</v>
      </c>
      <c r="O242" s="25" t="s">
        <v>183</v>
      </c>
      <c r="P242" s="25"/>
      <c r="Q242" s="120" t="str">
        <f t="shared" si="7"/>
        <v>N</v>
      </c>
      <c r="R242" s="9">
        <f>IF(Q242="Y",COUNTIF($A$2:A242,A242),1)</f>
        <v>1</v>
      </c>
    </row>
    <row r="243" spans="1:18">
      <c r="A243" s="25">
        <v>399607017</v>
      </c>
      <c r="B243" s="28">
        <v>45273</v>
      </c>
      <c r="C243" s="26" t="s">
        <v>862</v>
      </c>
      <c r="D243" s="24">
        <v>45273.625</v>
      </c>
      <c r="E243" s="24" t="s">
        <v>63</v>
      </c>
      <c r="F243" s="25" t="s">
        <v>38</v>
      </c>
      <c r="G243" s="25" t="s">
        <v>863</v>
      </c>
      <c r="H243" s="25" t="str">
        <f t="shared" si="6"/>
        <v>Completed</v>
      </c>
      <c r="I243" s="25" t="s">
        <v>40</v>
      </c>
      <c r="J243" s="25" t="s">
        <v>40</v>
      </c>
      <c r="K243" s="25" t="s">
        <v>40</v>
      </c>
      <c r="L243" s="25"/>
      <c r="M243" s="26" t="s">
        <v>864</v>
      </c>
      <c r="N243" s="25">
        <f>IF(M243="","",_xlfn.XLOOKUP(M243,'Distance List'!D:D,'Distance List'!G:G))</f>
        <v>20</v>
      </c>
      <c r="O243" s="25" t="s">
        <v>214</v>
      </c>
      <c r="P243" s="25"/>
      <c r="Q243" s="120" t="str">
        <f t="shared" si="7"/>
        <v>Y</v>
      </c>
      <c r="R243" s="9">
        <f>IF(Q243="Y",COUNTIF($A$2:A243,A243),1)</f>
        <v>1</v>
      </c>
    </row>
    <row r="244" spans="1:18">
      <c r="A244" s="30">
        <v>399593915</v>
      </c>
      <c r="B244" s="36">
        <v>45272</v>
      </c>
      <c r="C244" s="41" t="s">
        <v>865</v>
      </c>
      <c r="D244" s="37">
        <v>45273.708333333336</v>
      </c>
      <c r="E244" s="37" t="s">
        <v>358</v>
      </c>
      <c r="F244" s="30" t="s">
        <v>197</v>
      </c>
      <c r="G244" s="30" t="s">
        <v>866</v>
      </c>
      <c r="H244" s="30" t="str">
        <f t="shared" si="6"/>
        <v>Completed</v>
      </c>
      <c r="I244" s="30" t="s">
        <v>40</v>
      </c>
      <c r="J244" s="30" t="s">
        <v>40</v>
      </c>
      <c r="K244" s="30" t="s">
        <v>40</v>
      </c>
      <c r="L244" s="30"/>
      <c r="M244" s="41" t="s">
        <v>103</v>
      </c>
      <c r="N244" s="30">
        <f>IF(M244="","",_xlfn.XLOOKUP(M244,'Distance List'!D:D,'Distance List'!G:G))</f>
        <v>60</v>
      </c>
      <c r="O244" s="30" t="s">
        <v>867</v>
      </c>
      <c r="P244" s="30" t="s">
        <v>868</v>
      </c>
      <c r="Q244" s="120" t="str">
        <f t="shared" si="7"/>
        <v>Y</v>
      </c>
      <c r="R244" s="9">
        <f>IF(Q244="Y",COUNTIF($A$2:A244,A244),1)</f>
        <v>1</v>
      </c>
    </row>
    <row r="245" spans="1:18">
      <c r="A245" s="30">
        <v>399593915</v>
      </c>
      <c r="B245" s="36">
        <v>45272</v>
      </c>
      <c r="C245" s="41" t="s">
        <v>869</v>
      </c>
      <c r="D245" s="37">
        <v>45273.708333333336</v>
      </c>
      <c r="E245" s="37" t="s">
        <v>358</v>
      </c>
      <c r="F245" s="30" t="s">
        <v>197</v>
      </c>
      <c r="G245" s="30" t="s">
        <v>866</v>
      </c>
      <c r="H245" s="30" t="str">
        <f t="shared" si="6"/>
        <v>Completed</v>
      </c>
      <c r="I245" s="30" t="s">
        <v>40</v>
      </c>
      <c r="J245" s="30" t="s">
        <v>40</v>
      </c>
      <c r="K245" s="30" t="s">
        <v>40</v>
      </c>
      <c r="L245" s="30"/>
      <c r="M245" s="41" t="s">
        <v>103</v>
      </c>
      <c r="N245" s="30">
        <v>148</v>
      </c>
      <c r="O245" s="30" t="s">
        <v>867</v>
      </c>
      <c r="P245" s="30"/>
      <c r="Q245" s="120" t="str">
        <f t="shared" si="7"/>
        <v>Y</v>
      </c>
      <c r="R245" s="9">
        <f>IF(Q245="Y",COUNTIF($A$2:A245,A245),1)</f>
        <v>2</v>
      </c>
    </row>
    <row r="246" spans="1:18">
      <c r="A246" s="25" t="s">
        <v>200</v>
      </c>
      <c r="B246" s="28">
        <v>45273</v>
      </c>
      <c r="C246" s="26" t="s">
        <v>870</v>
      </c>
      <c r="D246" s="24">
        <v>45273.708333333336</v>
      </c>
      <c r="E246" s="24" t="s">
        <v>63</v>
      </c>
      <c r="F246" s="25" t="s">
        <v>38</v>
      </c>
      <c r="G246" s="25" t="s">
        <v>671</v>
      </c>
      <c r="H246" s="25" t="str">
        <f t="shared" si="6"/>
        <v>Completed</v>
      </c>
      <c r="I246" s="25" t="s">
        <v>40</v>
      </c>
      <c r="J246" s="25" t="s">
        <v>40</v>
      </c>
      <c r="K246" s="25" t="s">
        <v>40</v>
      </c>
      <c r="L246" s="25"/>
      <c r="M246" s="26" t="s">
        <v>89</v>
      </c>
      <c r="N246" s="25">
        <f>IF(M246="","",_xlfn.XLOOKUP(M246,'Distance List'!D:D,'Distance List'!G:G))</f>
        <v>20</v>
      </c>
      <c r="O246" s="25" t="s">
        <v>478</v>
      </c>
      <c r="P246" s="25"/>
      <c r="Q246" s="120" t="str">
        <f t="shared" si="7"/>
        <v>N</v>
      </c>
      <c r="R246" s="9">
        <f>IF(Q246="Y",COUNTIF($A$2:A246,A246),1)</f>
        <v>1</v>
      </c>
    </row>
    <row r="247" spans="1:18">
      <c r="A247" s="25">
        <v>399640063</v>
      </c>
      <c r="B247" s="28">
        <v>45273</v>
      </c>
      <c r="C247" s="26" t="s">
        <v>871</v>
      </c>
      <c r="D247" s="37">
        <v>45273.708333333336</v>
      </c>
      <c r="E247" s="24" t="s">
        <v>63</v>
      </c>
      <c r="F247" s="25" t="s">
        <v>426</v>
      </c>
      <c r="G247" s="25" t="s">
        <v>872</v>
      </c>
      <c r="H247" s="25" t="str">
        <f t="shared" si="6"/>
        <v>Completed</v>
      </c>
      <c r="I247" s="25" t="s">
        <v>40</v>
      </c>
      <c r="J247" s="25" t="s">
        <v>40</v>
      </c>
      <c r="K247" s="25" t="s">
        <v>40</v>
      </c>
      <c r="L247" s="25"/>
      <c r="M247" s="26" t="s">
        <v>527</v>
      </c>
      <c r="N247" s="25">
        <f>IF(M247="","",_xlfn.XLOOKUP(M247,'Distance List'!D:D,'Distance List'!G:G))</f>
        <v>46</v>
      </c>
      <c r="O247" s="25" t="s">
        <v>786</v>
      </c>
      <c r="P247" s="25"/>
      <c r="Q247" s="120" t="str">
        <f t="shared" si="7"/>
        <v>Y</v>
      </c>
      <c r="R247" s="9">
        <f>IF(Q247="Y",COUNTIF($A$2:A247,A247),1)</f>
        <v>1</v>
      </c>
    </row>
    <row r="248" spans="1:18">
      <c r="A248" s="25">
        <v>399640264</v>
      </c>
      <c r="B248" s="28">
        <v>45273</v>
      </c>
      <c r="C248" s="26" t="s">
        <v>873</v>
      </c>
      <c r="D248" s="37">
        <v>45273.708333333336</v>
      </c>
      <c r="E248" s="24" t="s">
        <v>63</v>
      </c>
      <c r="F248" s="25" t="s">
        <v>426</v>
      </c>
      <c r="G248" s="25" t="s">
        <v>874</v>
      </c>
      <c r="H248" s="25" t="str">
        <f t="shared" si="6"/>
        <v>Completed</v>
      </c>
      <c r="I248" s="25" t="s">
        <v>40</v>
      </c>
      <c r="J248" s="25" t="s">
        <v>40</v>
      </c>
      <c r="K248" s="25" t="s">
        <v>40</v>
      </c>
      <c r="L248" s="25"/>
      <c r="M248" s="26" t="s">
        <v>875</v>
      </c>
      <c r="N248" s="25">
        <f>IF(M248="","",_xlfn.XLOOKUP(M248,'Distance List'!D:D,'Distance List'!G:G))</f>
        <v>46</v>
      </c>
      <c r="O248" s="27" t="s">
        <v>876</v>
      </c>
      <c r="P248" s="25"/>
      <c r="Q248" s="120" t="str">
        <f t="shared" si="7"/>
        <v>Y</v>
      </c>
      <c r="R248" s="9">
        <f>IF(Q248="Y",COUNTIF($A$2:A248,A248),1)</f>
        <v>1</v>
      </c>
    </row>
    <row r="249" spans="1:18">
      <c r="A249" s="25" t="s">
        <v>200</v>
      </c>
      <c r="B249" s="28">
        <v>45272</v>
      </c>
      <c r="C249" s="26" t="s">
        <v>877</v>
      </c>
      <c r="D249" s="24">
        <v>45273.75</v>
      </c>
      <c r="E249" s="24" t="s">
        <v>63</v>
      </c>
      <c r="F249" s="25" t="s">
        <v>38</v>
      </c>
      <c r="G249" s="27" t="s">
        <v>878</v>
      </c>
      <c r="H249" s="25" t="str">
        <f t="shared" si="6"/>
        <v>Completed</v>
      </c>
      <c r="I249" s="25" t="s">
        <v>40</v>
      </c>
      <c r="J249" s="25" t="s">
        <v>40</v>
      </c>
      <c r="K249" s="25" t="s">
        <v>40</v>
      </c>
      <c r="L249" s="25">
        <v>22197</v>
      </c>
      <c r="M249" s="26" t="s">
        <v>89</v>
      </c>
      <c r="N249" s="25">
        <f>IF(M249="","",_xlfn.XLOOKUP(M249,'Distance List'!D:D,'Distance List'!G:G))</f>
        <v>20</v>
      </c>
      <c r="O249" s="25" t="s">
        <v>879</v>
      </c>
      <c r="P249" s="25"/>
      <c r="Q249" s="120" t="str">
        <f t="shared" si="7"/>
        <v>N</v>
      </c>
      <c r="R249" s="9">
        <f>IF(Q249="Y",COUNTIF($A$2:A249,A249),1)</f>
        <v>1</v>
      </c>
    </row>
    <row r="250" spans="1:18">
      <c r="A250" s="25">
        <v>399614118</v>
      </c>
      <c r="B250" s="28">
        <v>45273</v>
      </c>
      <c r="C250" s="26" t="s">
        <v>880</v>
      </c>
      <c r="D250" s="24">
        <v>45273.75</v>
      </c>
      <c r="E250" s="24" t="s">
        <v>37</v>
      </c>
      <c r="F250" s="25" t="s">
        <v>881</v>
      </c>
      <c r="G250" s="25" t="s">
        <v>882</v>
      </c>
      <c r="H250" s="25" t="str">
        <f t="shared" si="6"/>
        <v>Completed</v>
      </c>
      <c r="I250" s="25" t="s">
        <v>40</v>
      </c>
      <c r="J250" s="25" t="s">
        <v>40</v>
      </c>
      <c r="K250" s="25" t="s">
        <v>40</v>
      </c>
      <c r="L250" s="25"/>
      <c r="M250" s="26" t="s">
        <v>883</v>
      </c>
      <c r="N250" s="25">
        <f>IF(M250="","",_xlfn.XLOOKUP(M250,'Distance List'!D:D,'Distance List'!G:G))</f>
        <v>186</v>
      </c>
      <c r="O250" s="25" t="s">
        <v>884</v>
      </c>
      <c r="P250" s="25"/>
      <c r="Q250" s="120" t="str">
        <f t="shared" si="7"/>
        <v>Y</v>
      </c>
      <c r="R250" s="9">
        <f>IF(Q250="Y",COUNTIF($A$2:A250,A250),1)</f>
        <v>1</v>
      </c>
    </row>
    <row r="251" spans="1:18">
      <c r="A251" s="25">
        <v>399651187</v>
      </c>
      <c r="B251" s="28">
        <v>45273</v>
      </c>
      <c r="C251" s="26" t="s">
        <v>885</v>
      </c>
      <c r="D251" s="24">
        <v>45273.75</v>
      </c>
      <c r="E251" s="24" t="s">
        <v>63</v>
      </c>
      <c r="F251" s="25" t="s">
        <v>45</v>
      </c>
      <c r="G251" s="25" t="s">
        <v>886</v>
      </c>
      <c r="H251" s="25" t="str">
        <f t="shared" si="6"/>
        <v>Completed</v>
      </c>
      <c r="I251" s="25" t="s">
        <v>40</v>
      </c>
      <c r="J251" s="25" t="s">
        <v>40</v>
      </c>
      <c r="K251" s="25" t="s">
        <v>40</v>
      </c>
      <c r="L251" s="25"/>
      <c r="M251" s="26" t="s">
        <v>225</v>
      </c>
      <c r="N251" s="25">
        <f>IF(M251="","",_xlfn.XLOOKUP(M251,'Distance List'!D:D,'Distance List'!G:G))</f>
        <v>42</v>
      </c>
      <c r="O251" s="25" t="s">
        <v>887</v>
      </c>
      <c r="P251" s="25"/>
      <c r="Q251" s="120" t="str">
        <f t="shared" si="7"/>
        <v>Y</v>
      </c>
      <c r="R251" s="9">
        <f>IF(Q251="Y",COUNTIF($A$2:A251,A251),1)</f>
        <v>1</v>
      </c>
    </row>
    <row r="252" spans="1:18">
      <c r="A252" s="25">
        <v>399651187</v>
      </c>
      <c r="B252" s="28">
        <v>45273</v>
      </c>
      <c r="C252" s="26" t="s">
        <v>888</v>
      </c>
      <c r="D252" s="24">
        <v>45273.75</v>
      </c>
      <c r="E252" s="24" t="s">
        <v>63</v>
      </c>
      <c r="F252" s="25" t="s">
        <v>45</v>
      </c>
      <c r="G252" s="25" t="s">
        <v>889</v>
      </c>
      <c r="H252" s="25" t="str">
        <f t="shared" si="6"/>
        <v>Completed</v>
      </c>
      <c r="I252" s="25" t="s">
        <v>40</v>
      </c>
      <c r="J252" s="25" t="s">
        <v>40</v>
      </c>
      <c r="K252" s="25" t="s">
        <v>40</v>
      </c>
      <c r="L252" s="25"/>
      <c r="M252" s="26" t="s">
        <v>225</v>
      </c>
      <c r="N252" s="25">
        <f>IF(M252="","",_xlfn.XLOOKUP(M252,'Distance List'!D:D,'Distance List'!G:G))</f>
        <v>42</v>
      </c>
      <c r="O252" s="25" t="s">
        <v>890</v>
      </c>
      <c r="P252" s="25"/>
      <c r="Q252" s="120" t="str">
        <f t="shared" si="7"/>
        <v>Y</v>
      </c>
      <c r="R252" s="9">
        <f>IF(Q252="Y",COUNTIF($A$2:A252,A252),1)</f>
        <v>2</v>
      </c>
    </row>
    <row r="253" spans="1:18">
      <c r="A253" s="25">
        <v>399673122</v>
      </c>
      <c r="B253" s="28">
        <v>45273</v>
      </c>
      <c r="C253" s="26" t="s">
        <v>891</v>
      </c>
      <c r="D253" s="24">
        <v>45273.993055555555</v>
      </c>
      <c r="E253" s="24" t="s">
        <v>63</v>
      </c>
      <c r="F253" s="25" t="s">
        <v>688</v>
      </c>
      <c r="G253" s="25" t="s">
        <v>892</v>
      </c>
      <c r="H253" s="25" t="str">
        <f t="shared" si="6"/>
        <v>Completed</v>
      </c>
      <c r="I253" s="25" t="s">
        <v>40</v>
      </c>
      <c r="J253" s="25" t="s">
        <v>40</v>
      </c>
      <c r="K253" s="25" t="s">
        <v>40</v>
      </c>
      <c r="L253" s="25"/>
      <c r="M253" s="26" t="s">
        <v>225</v>
      </c>
      <c r="N253" s="25">
        <f>IF(M253="","",_xlfn.XLOOKUP(M253,'Distance List'!D:D,'Distance List'!G:G))</f>
        <v>42</v>
      </c>
      <c r="O253" s="25" t="s">
        <v>165</v>
      </c>
      <c r="P253" s="25"/>
      <c r="Q253" s="120" t="str">
        <f t="shared" si="7"/>
        <v>Y</v>
      </c>
      <c r="R253" s="9">
        <f>IF(Q253="Y",COUNTIF($A$2:A253,A253),1)</f>
        <v>1</v>
      </c>
    </row>
    <row r="254" spans="1:18">
      <c r="A254" s="25">
        <v>399674172</v>
      </c>
      <c r="B254" s="28">
        <v>45273</v>
      </c>
      <c r="C254" s="26" t="s">
        <v>893</v>
      </c>
      <c r="D254" s="24">
        <v>45274.125</v>
      </c>
      <c r="E254" s="24" t="s">
        <v>63</v>
      </c>
      <c r="F254" s="25" t="s">
        <v>688</v>
      </c>
      <c r="G254" s="25" t="s">
        <v>892</v>
      </c>
      <c r="H254" s="25" t="str">
        <f t="shared" si="6"/>
        <v>Completed</v>
      </c>
      <c r="I254" s="25" t="s">
        <v>40</v>
      </c>
      <c r="J254" s="25" t="s">
        <v>40</v>
      </c>
      <c r="K254" s="25" t="s">
        <v>40</v>
      </c>
      <c r="L254" s="25"/>
      <c r="M254" s="26" t="s">
        <v>225</v>
      </c>
      <c r="N254" s="25">
        <f>IF(M254="","",_xlfn.XLOOKUP(M254,'Distance List'!D:D,'Distance List'!G:G))</f>
        <v>42</v>
      </c>
      <c r="O254" s="25" t="s">
        <v>165</v>
      </c>
      <c r="P254" s="25"/>
      <c r="Q254" s="120" t="str">
        <f t="shared" si="7"/>
        <v>Y</v>
      </c>
      <c r="R254" s="9">
        <f>IF(Q254="Y",COUNTIF($A$2:A254,A254),1)</f>
        <v>1</v>
      </c>
    </row>
    <row r="255" spans="1:18">
      <c r="A255" s="25" t="s">
        <v>136</v>
      </c>
      <c r="B255" s="28">
        <v>45273</v>
      </c>
      <c r="C255" s="26" t="s">
        <v>894</v>
      </c>
      <c r="D255" s="24">
        <v>45274.375</v>
      </c>
      <c r="E255" s="24" t="s">
        <v>37</v>
      </c>
      <c r="F255" s="25" t="s">
        <v>197</v>
      </c>
      <c r="G255" s="25" t="s">
        <v>465</v>
      </c>
      <c r="H255" s="25" t="str">
        <f t="shared" si="6"/>
        <v>Completed</v>
      </c>
      <c r="I255" s="25" t="s">
        <v>40</v>
      </c>
      <c r="J255" s="25" t="s">
        <v>40</v>
      </c>
      <c r="K255" s="25" t="s">
        <v>40</v>
      </c>
      <c r="L255" s="25"/>
      <c r="M255" s="26" t="s">
        <v>103</v>
      </c>
      <c r="N255" s="25">
        <f>IF(M255="","",_xlfn.XLOOKUP(M255,'Distance List'!D:D,'Distance List'!G:G))</f>
        <v>60</v>
      </c>
      <c r="O255" s="25" t="s">
        <v>104</v>
      </c>
      <c r="P255" s="25"/>
      <c r="Q255" s="120" t="str">
        <f t="shared" si="7"/>
        <v>N</v>
      </c>
      <c r="R255" s="9">
        <f>IF(Q255="Y",COUNTIF($A$2:A255,A255),1)</f>
        <v>1</v>
      </c>
    </row>
    <row r="256" spans="1:18">
      <c r="A256" s="25">
        <v>399669060</v>
      </c>
      <c r="B256" s="28">
        <v>45273</v>
      </c>
      <c r="C256" s="26" t="s">
        <v>895</v>
      </c>
      <c r="D256" s="24">
        <v>45274.416666666664</v>
      </c>
      <c r="E256" s="24" t="s">
        <v>63</v>
      </c>
      <c r="F256" s="25" t="s">
        <v>896</v>
      </c>
      <c r="G256" s="25" t="s">
        <v>897</v>
      </c>
      <c r="H256" s="25" t="str">
        <f t="shared" si="6"/>
        <v>Completed</v>
      </c>
      <c r="I256" s="25" t="s">
        <v>40</v>
      </c>
      <c r="J256" s="25" t="s">
        <v>40</v>
      </c>
      <c r="K256" s="25" t="s">
        <v>40</v>
      </c>
      <c r="L256" s="25"/>
      <c r="M256" s="26" t="s">
        <v>898</v>
      </c>
      <c r="N256" s="25">
        <f>IF(M256="","",_xlfn.XLOOKUP(M256,'Distance List'!D:D,'Distance List'!G:G))</f>
        <v>14</v>
      </c>
      <c r="O256" s="25" t="s">
        <v>899</v>
      </c>
      <c r="P256" s="25"/>
      <c r="Q256" s="120" t="str">
        <f t="shared" si="7"/>
        <v>Y</v>
      </c>
      <c r="R256" s="9">
        <f>IF(Q256="Y",COUNTIF($A$2:A256,A256),1)</f>
        <v>1</v>
      </c>
    </row>
    <row r="257" spans="1:18">
      <c r="A257" s="25">
        <v>399668972</v>
      </c>
      <c r="B257" s="28">
        <v>45272</v>
      </c>
      <c r="C257" s="26" t="s">
        <v>900</v>
      </c>
      <c r="D257" s="24">
        <v>45274.416666666664</v>
      </c>
      <c r="E257" s="24" t="s">
        <v>63</v>
      </c>
      <c r="F257" s="25" t="s">
        <v>313</v>
      </c>
      <c r="G257" s="25" t="s">
        <v>901</v>
      </c>
      <c r="H257" s="25" t="str">
        <f t="shared" si="6"/>
        <v>Completed</v>
      </c>
      <c r="I257" s="25" t="s">
        <v>40</v>
      </c>
      <c r="J257" s="25" t="s">
        <v>40</v>
      </c>
      <c r="K257" s="25" t="s">
        <v>40</v>
      </c>
      <c r="L257" s="25"/>
      <c r="M257" s="26" t="s">
        <v>78</v>
      </c>
      <c r="N257" s="25">
        <v>44</v>
      </c>
      <c r="O257" s="25" t="s">
        <v>320</v>
      </c>
      <c r="P257" s="25"/>
      <c r="Q257" s="120" t="str">
        <f t="shared" si="7"/>
        <v>Y</v>
      </c>
      <c r="R257" s="9">
        <f>IF(Q257="Y",COUNTIF($A$2:A257,A257),1)</f>
        <v>1</v>
      </c>
    </row>
    <row r="258" spans="1:18">
      <c r="A258" s="25" t="s">
        <v>61</v>
      </c>
      <c r="B258" s="28">
        <v>45273</v>
      </c>
      <c r="C258" s="26" t="s">
        <v>902</v>
      </c>
      <c r="D258" s="24">
        <v>45274.416666666664</v>
      </c>
      <c r="E258" s="24" t="s">
        <v>37</v>
      </c>
      <c r="F258" s="27" t="s">
        <v>202</v>
      </c>
      <c r="G258" s="25" t="s">
        <v>903</v>
      </c>
      <c r="H258" s="25" t="str">
        <f t="shared" ref="H258:H321" si="8">IF(AND(I258="",J258="",K258,""),"",IF(AND(I258="O",J258="",K258=""),"Picked",IF(AND(I258="O",J258="O",K258=""),"Shipped",IF(AND(I258="O",J258="O",K258="O"),"Completed",""))))</f>
        <v>Completed</v>
      </c>
      <c r="I258" s="25" t="s">
        <v>40</v>
      </c>
      <c r="J258" s="25" t="s">
        <v>40</v>
      </c>
      <c r="K258" s="25" t="s">
        <v>40</v>
      </c>
      <c r="L258" s="25"/>
      <c r="M258" s="26" t="s">
        <v>159</v>
      </c>
      <c r="N258" s="25">
        <f>IF(M258="","",_xlfn.XLOOKUP(M258,'Distance List'!D:D,'Distance List'!G:G))</f>
        <v>10</v>
      </c>
      <c r="O258" s="25" t="s">
        <v>904</v>
      </c>
      <c r="P258" s="25"/>
      <c r="Q258" s="120" t="str">
        <f t="shared" ref="Q258:Q321" si="9">IF(LEN(A258)=9,"Y","N")</f>
        <v>N</v>
      </c>
      <c r="R258" s="9">
        <f>IF(Q258="Y",COUNTIF($A$2:A258,A258),1)</f>
        <v>1</v>
      </c>
    </row>
    <row r="259" spans="1:18">
      <c r="A259" s="25" t="s">
        <v>142</v>
      </c>
      <c r="B259" s="28">
        <v>45273</v>
      </c>
      <c r="C259" s="26" t="s">
        <v>905</v>
      </c>
      <c r="D259" s="24">
        <v>45274.416666666664</v>
      </c>
      <c r="E259" s="24" t="s">
        <v>63</v>
      </c>
      <c r="F259" s="25" t="s">
        <v>762</v>
      </c>
      <c r="G259" s="27" t="s">
        <v>906</v>
      </c>
      <c r="H259" s="25" t="str">
        <f t="shared" si="8"/>
        <v>Completed</v>
      </c>
      <c r="I259" s="25" t="s">
        <v>40</v>
      </c>
      <c r="J259" s="25" t="s">
        <v>40</v>
      </c>
      <c r="K259" s="25" t="s">
        <v>40</v>
      </c>
      <c r="L259" s="25"/>
      <c r="M259" s="26" t="s">
        <v>764</v>
      </c>
      <c r="N259" s="25">
        <f>IF(M259="","",_xlfn.XLOOKUP(M259,'Distance List'!D:D,'Distance List'!G:G))</f>
        <v>36</v>
      </c>
      <c r="O259" s="25" t="s">
        <v>792</v>
      </c>
      <c r="P259" s="25"/>
      <c r="Q259" s="120" t="str">
        <f t="shared" si="9"/>
        <v>N</v>
      </c>
      <c r="R259" s="9">
        <f>IF(Q259="Y",COUNTIF($A$2:A259,A259),1)</f>
        <v>1</v>
      </c>
    </row>
    <row r="260" spans="1:18">
      <c r="A260" s="25">
        <v>399669179</v>
      </c>
      <c r="B260" s="28">
        <v>45273</v>
      </c>
      <c r="C260" s="26" t="s">
        <v>907</v>
      </c>
      <c r="D260" s="24">
        <v>45274.4375</v>
      </c>
      <c r="E260" s="24" t="s">
        <v>63</v>
      </c>
      <c r="F260" s="25" t="s">
        <v>366</v>
      </c>
      <c r="G260" s="25" t="s">
        <v>908</v>
      </c>
      <c r="H260" s="25" t="str">
        <f t="shared" si="8"/>
        <v>Completed</v>
      </c>
      <c r="I260" s="25" t="s">
        <v>40</v>
      </c>
      <c r="J260" s="25" t="s">
        <v>40</v>
      </c>
      <c r="K260" s="25" t="s">
        <v>40</v>
      </c>
      <c r="L260" s="25"/>
      <c r="M260" s="26" t="s">
        <v>368</v>
      </c>
      <c r="N260" s="25">
        <f>IF(M260="","",_xlfn.XLOOKUP(M260,'Distance List'!D:D,'Distance List'!G:G))</f>
        <v>31</v>
      </c>
      <c r="O260" s="25" t="s">
        <v>394</v>
      </c>
      <c r="P260" s="25" t="s">
        <v>126</v>
      </c>
      <c r="Q260" s="120" t="str">
        <f t="shared" si="9"/>
        <v>Y</v>
      </c>
      <c r="R260" s="9">
        <f>IF(Q260="Y",COUNTIF($A$2:A260,A260),1)</f>
        <v>1</v>
      </c>
    </row>
    <row r="261" spans="1:18">
      <c r="A261" s="25" t="s">
        <v>80</v>
      </c>
      <c r="B261" s="28">
        <v>45273</v>
      </c>
      <c r="C261" s="26" t="s">
        <v>909</v>
      </c>
      <c r="D261" s="24">
        <v>45274.4375</v>
      </c>
      <c r="E261" s="24" t="s">
        <v>63</v>
      </c>
      <c r="F261" s="25" t="s">
        <v>167</v>
      </c>
      <c r="G261" s="25" t="s">
        <v>910</v>
      </c>
      <c r="H261" s="25" t="str">
        <f t="shared" si="8"/>
        <v>Completed</v>
      </c>
      <c r="I261" s="25" t="s">
        <v>40</v>
      </c>
      <c r="J261" s="25" t="s">
        <v>40</v>
      </c>
      <c r="K261" s="25" t="s">
        <v>40</v>
      </c>
      <c r="L261" s="25"/>
      <c r="M261" s="26" t="s">
        <v>911</v>
      </c>
      <c r="N261" s="25">
        <f>IF(M261="","",_xlfn.XLOOKUP(M261,'Distance List'!D:D,'Distance List'!G:G))</f>
        <v>31</v>
      </c>
      <c r="O261" s="25" t="s">
        <v>912</v>
      </c>
      <c r="P261" s="25"/>
      <c r="Q261" s="120" t="str">
        <f t="shared" si="9"/>
        <v>N</v>
      </c>
      <c r="R261" s="9">
        <f>IF(Q261="Y",COUNTIF($A$2:A261,A261),1)</f>
        <v>1</v>
      </c>
    </row>
    <row r="262" spans="1:18">
      <c r="A262" s="25" t="s">
        <v>142</v>
      </c>
      <c r="B262" s="28">
        <v>45273</v>
      </c>
      <c r="C262" s="26" t="s">
        <v>913</v>
      </c>
      <c r="D262" s="24">
        <v>45274.458333333336</v>
      </c>
      <c r="E262" s="24" t="s">
        <v>37</v>
      </c>
      <c r="F262" s="25" t="s">
        <v>45</v>
      </c>
      <c r="G262" s="25" t="s">
        <v>914</v>
      </c>
      <c r="H262" s="25" t="str">
        <f t="shared" si="8"/>
        <v>Completed</v>
      </c>
      <c r="I262" s="25" t="s">
        <v>40</v>
      </c>
      <c r="J262" s="25" t="s">
        <v>40</v>
      </c>
      <c r="K262" s="25" t="s">
        <v>40</v>
      </c>
      <c r="L262" s="25"/>
      <c r="M262" s="26" t="s">
        <v>225</v>
      </c>
      <c r="N262" s="25">
        <f>IF(M262="","",_xlfn.XLOOKUP(M262,'Distance List'!D:D,'Distance List'!G:G))</f>
        <v>42</v>
      </c>
      <c r="O262" s="25" t="s">
        <v>915</v>
      </c>
      <c r="P262" s="25"/>
      <c r="Q262" s="120" t="str">
        <f t="shared" si="9"/>
        <v>N</v>
      </c>
      <c r="R262" s="9">
        <f>IF(Q262="Y",COUNTIF($A$2:A262,A262),1)</f>
        <v>1</v>
      </c>
    </row>
    <row r="263" spans="1:18">
      <c r="A263" s="25" t="s">
        <v>61</v>
      </c>
      <c r="B263" s="28">
        <v>45273</v>
      </c>
      <c r="C263" s="26" t="s">
        <v>916</v>
      </c>
      <c r="D263" s="24">
        <v>45274.5</v>
      </c>
      <c r="E263" s="24" t="s">
        <v>37</v>
      </c>
      <c r="F263" s="27" t="s">
        <v>202</v>
      </c>
      <c r="G263" s="25" t="s">
        <v>903</v>
      </c>
      <c r="H263" s="25" t="str">
        <f t="shared" si="8"/>
        <v>Completed</v>
      </c>
      <c r="I263" s="25" t="s">
        <v>40</v>
      </c>
      <c r="J263" s="25" t="s">
        <v>40</v>
      </c>
      <c r="K263" s="25" t="s">
        <v>40</v>
      </c>
      <c r="L263" s="25"/>
      <c r="M263" s="26" t="s">
        <v>159</v>
      </c>
      <c r="N263" s="25">
        <f>IF(M263="","",_xlfn.XLOOKUP(M263,'Distance List'!D:D,'Distance List'!G:G))</f>
        <v>10</v>
      </c>
      <c r="O263" s="25" t="s">
        <v>204</v>
      </c>
      <c r="P263" s="25"/>
      <c r="Q263" s="120" t="str">
        <f t="shared" si="9"/>
        <v>N</v>
      </c>
      <c r="R263" s="9">
        <f>IF(Q263="Y",COUNTIF($A$2:A263,A263),1)</f>
        <v>1</v>
      </c>
    </row>
    <row r="264" spans="1:18">
      <c r="A264" s="25">
        <v>399695232</v>
      </c>
      <c r="B264" s="28">
        <v>45274</v>
      </c>
      <c r="C264" s="26" t="s">
        <v>917</v>
      </c>
      <c r="D264" s="24">
        <v>45274.541666666664</v>
      </c>
      <c r="E264" s="24" t="s">
        <v>37</v>
      </c>
      <c r="F264" s="25" t="s">
        <v>709</v>
      </c>
      <c r="G264" s="25" t="s">
        <v>914</v>
      </c>
      <c r="H264" s="25" t="str">
        <f t="shared" si="8"/>
        <v>Completed</v>
      </c>
      <c r="I264" s="25" t="s">
        <v>40</v>
      </c>
      <c r="J264" s="25" t="s">
        <v>40</v>
      </c>
      <c r="K264" s="25" t="s">
        <v>40</v>
      </c>
      <c r="L264" s="25"/>
      <c r="M264" s="26" t="s">
        <v>225</v>
      </c>
      <c r="N264" s="25">
        <f>IF(M264="","",_xlfn.XLOOKUP(M264,'Distance List'!D:D,'Distance List'!G:G))</f>
        <v>42</v>
      </c>
      <c r="O264" s="25" t="s">
        <v>918</v>
      </c>
      <c r="P264" s="25"/>
      <c r="Q264" s="120" t="str">
        <f t="shared" si="9"/>
        <v>Y</v>
      </c>
      <c r="R264" s="9">
        <f>IF(Q264="Y",COUNTIF($A$2:A264,A264),1)</f>
        <v>1</v>
      </c>
    </row>
    <row r="265" spans="1:18">
      <c r="A265" s="25" t="s">
        <v>142</v>
      </c>
      <c r="B265" s="28">
        <v>45273</v>
      </c>
      <c r="C265" s="26" t="s">
        <v>919</v>
      </c>
      <c r="D265" s="24">
        <v>45274.583333333336</v>
      </c>
      <c r="E265" s="24" t="s">
        <v>63</v>
      </c>
      <c r="F265" s="25" t="s">
        <v>788</v>
      </c>
      <c r="G265" s="25" t="s">
        <v>920</v>
      </c>
      <c r="H265" s="25" t="str">
        <f t="shared" si="8"/>
        <v>Completed</v>
      </c>
      <c r="I265" s="25" t="s">
        <v>40</v>
      </c>
      <c r="J265" s="25" t="s">
        <v>40</v>
      </c>
      <c r="K265" s="25" t="s">
        <v>40</v>
      </c>
      <c r="L265" s="25"/>
      <c r="M265" s="26" t="s">
        <v>424</v>
      </c>
      <c r="N265" s="25">
        <f>IF(M265="","",_xlfn.XLOOKUP(M265,'Distance List'!D:D,'Distance List'!G:G))</f>
        <v>40</v>
      </c>
      <c r="O265" s="25" t="s">
        <v>921</v>
      </c>
      <c r="P265" s="25"/>
      <c r="Q265" s="120" t="str">
        <f t="shared" si="9"/>
        <v>N</v>
      </c>
      <c r="R265" s="9">
        <f>IF(Q265="Y",COUNTIF($A$2:A265,A265),1)</f>
        <v>1</v>
      </c>
    </row>
    <row r="266" spans="1:18">
      <c r="A266" s="25">
        <v>399711842</v>
      </c>
      <c r="B266" s="28">
        <v>45274</v>
      </c>
      <c r="C266" s="26" t="s">
        <v>922</v>
      </c>
      <c r="D266" s="24">
        <v>45274.604166666664</v>
      </c>
      <c r="E266" s="24" t="s">
        <v>63</v>
      </c>
      <c r="F266" s="25" t="s">
        <v>45</v>
      </c>
      <c r="G266" s="25" t="s">
        <v>923</v>
      </c>
      <c r="H266" s="25" t="str">
        <f t="shared" si="8"/>
        <v>Completed</v>
      </c>
      <c r="I266" s="25" t="s">
        <v>40</v>
      </c>
      <c r="J266" s="25" t="s">
        <v>40</v>
      </c>
      <c r="K266" s="25" t="s">
        <v>40</v>
      </c>
      <c r="L266" s="25"/>
      <c r="M266" s="26" t="s">
        <v>225</v>
      </c>
      <c r="N266" s="25">
        <f>IF(M266="","",_xlfn.XLOOKUP(M266,'Distance List'!D:D,'Distance List'!G:G))</f>
        <v>42</v>
      </c>
      <c r="O266" s="25" t="s">
        <v>924</v>
      </c>
      <c r="P266" s="25"/>
      <c r="Q266" s="120" t="str">
        <f t="shared" si="9"/>
        <v>Y</v>
      </c>
      <c r="R266" s="9">
        <f>IF(Q266="Y",COUNTIF($A$2:A266,A266),1)</f>
        <v>1</v>
      </c>
    </row>
    <row r="267" spans="1:18">
      <c r="A267" s="25" t="s">
        <v>142</v>
      </c>
      <c r="B267" s="28">
        <v>45273</v>
      </c>
      <c r="C267" s="26" t="s">
        <v>925</v>
      </c>
      <c r="D267" s="24">
        <v>45274.625</v>
      </c>
      <c r="E267" s="24" t="s">
        <v>37</v>
      </c>
      <c r="F267" s="25" t="s">
        <v>788</v>
      </c>
      <c r="G267" s="25" t="s">
        <v>926</v>
      </c>
      <c r="H267" s="25" t="str">
        <f t="shared" si="8"/>
        <v>Completed</v>
      </c>
      <c r="I267" s="25" t="s">
        <v>40</v>
      </c>
      <c r="J267" s="25" t="s">
        <v>40</v>
      </c>
      <c r="K267" s="25" t="s">
        <v>40</v>
      </c>
      <c r="L267" s="25"/>
      <c r="M267" s="26" t="s">
        <v>927</v>
      </c>
      <c r="N267" s="25">
        <f>IF(M267="","",_xlfn.XLOOKUP(M267,'Distance List'!D:D,'Distance List'!G:G))</f>
        <v>39</v>
      </c>
      <c r="O267" s="25" t="s">
        <v>928</v>
      </c>
      <c r="P267" s="25"/>
      <c r="Q267" s="120" t="str">
        <f t="shared" si="9"/>
        <v>N</v>
      </c>
      <c r="R267" s="9">
        <f>IF(Q267="Y",COUNTIF($A$2:A267,A267),1)</f>
        <v>1</v>
      </c>
    </row>
    <row r="268" spans="1:18">
      <c r="A268" s="25">
        <v>399724924</v>
      </c>
      <c r="B268" s="28">
        <v>45274</v>
      </c>
      <c r="C268" s="26" t="s">
        <v>929</v>
      </c>
      <c r="D268" s="24">
        <v>45274.638888888891</v>
      </c>
      <c r="E268" s="24" t="s">
        <v>37</v>
      </c>
      <c r="F268" s="25" t="s">
        <v>840</v>
      </c>
      <c r="G268" s="25" t="s">
        <v>930</v>
      </c>
      <c r="H268" s="25" t="str">
        <f t="shared" si="8"/>
        <v>Completed</v>
      </c>
      <c r="I268" s="25" t="s">
        <v>40</v>
      </c>
      <c r="J268" s="25" t="s">
        <v>40</v>
      </c>
      <c r="K268" s="25" t="s">
        <v>40</v>
      </c>
      <c r="L268" s="25"/>
      <c r="M268" s="26" t="s">
        <v>931</v>
      </c>
      <c r="N268" s="25">
        <f>IF(M268="","",_xlfn.XLOOKUP(M268,'Distance List'!D:D,'Distance List'!G:G))</f>
        <v>11</v>
      </c>
      <c r="O268" s="25" t="s">
        <v>932</v>
      </c>
      <c r="P268" s="25"/>
      <c r="Q268" s="120" t="str">
        <f t="shared" si="9"/>
        <v>Y</v>
      </c>
      <c r="R268" s="9">
        <f>IF(Q268="Y",COUNTIF($A$2:A268,A268),1)</f>
        <v>1</v>
      </c>
    </row>
    <row r="269" spans="1:18">
      <c r="A269" s="25" t="s">
        <v>200</v>
      </c>
      <c r="B269" s="28">
        <v>45274</v>
      </c>
      <c r="C269" s="26" t="s">
        <v>933</v>
      </c>
      <c r="D269" s="24">
        <v>45274.645833333336</v>
      </c>
      <c r="E269" s="24" t="s">
        <v>63</v>
      </c>
      <c r="F269" s="25" t="s">
        <v>934</v>
      </c>
      <c r="G269" s="25" t="s">
        <v>935</v>
      </c>
      <c r="H269" s="25" t="str">
        <f t="shared" si="8"/>
        <v>Completed</v>
      </c>
      <c r="I269" s="25" t="s">
        <v>40</v>
      </c>
      <c r="J269" s="25" t="s">
        <v>40</v>
      </c>
      <c r="K269" s="25" t="s">
        <v>40</v>
      </c>
      <c r="L269" s="25"/>
      <c r="M269" s="26" t="s">
        <v>936</v>
      </c>
      <c r="N269" s="25">
        <f>IF(M269="","",_xlfn.XLOOKUP(M269,'Distance List'!D:D,'Distance List'!G:G))</f>
        <v>26</v>
      </c>
      <c r="O269" s="25" t="s">
        <v>937</v>
      </c>
      <c r="P269" s="25"/>
      <c r="Q269" s="120" t="str">
        <f t="shared" si="9"/>
        <v>N</v>
      </c>
      <c r="R269" s="9">
        <f>IF(Q269="Y",COUNTIF($A$2:A269,A269),1)</f>
        <v>1</v>
      </c>
    </row>
    <row r="270" spans="1:18">
      <c r="A270" s="25" t="s">
        <v>200</v>
      </c>
      <c r="B270" s="28">
        <v>45273</v>
      </c>
      <c r="C270" s="26" t="s">
        <v>938</v>
      </c>
      <c r="D270" s="24">
        <v>45274.708333333336</v>
      </c>
      <c r="E270" s="24" t="s">
        <v>358</v>
      </c>
      <c r="F270" s="25" t="s">
        <v>233</v>
      </c>
      <c r="G270" s="25" t="s">
        <v>939</v>
      </c>
      <c r="H270" s="25" t="str">
        <f t="shared" si="8"/>
        <v>Completed</v>
      </c>
      <c r="I270" s="25" t="s">
        <v>40</v>
      </c>
      <c r="J270" s="25" t="s">
        <v>40</v>
      </c>
      <c r="K270" s="25" t="s">
        <v>40</v>
      </c>
      <c r="L270" s="25"/>
      <c r="M270" s="26" t="s">
        <v>940</v>
      </c>
      <c r="N270" s="25">
        <v>54</v>
      </c>
      <c r="O270" s="25" t="s">
        <v>674</v>
      </c>
      <c r="P270" s="25"/>
      <c r="Q270" s="120" t="str">
        <f t="shared" si="9"/>
        <v>N</v>
      </c>
      <c r="R270" s="9">
        <f>IF(Q270="Y",COUNTIF($A$2:A270,A270),1)</f>
        <v>1</v>
      </c>
    </row>
    <row r="271" spans="1:18">
      <c r="A271" s="25" t="s">
        <v>142</v>
      </c>
      <c r="B271" s="28">
        <v>45273</v>
      </c>
      <c r="C271" s="26" t="s">
        <v>941</v>
      </c>
      <c r="D271" s="24">
        <v>45274.708333333336</v>
      </c>
      <c r="E271" s="24" t="s">
        <v>37</v>
      </c>
      <c r="F271" s="25" t="s">
        <v>709</v>
      </c>
      <c r="G271" s="25" t="s">
        <v>942</v>
      </c>
      <c r="H271" s="25" t="str">
        <f t="shared" si="8"/>
        <v>Completed</v>
      </c>
      <c r="I271" s="25" t="s">
        <v>40</v>
      </c>
      <c r="J271" s="25" t="s">
        <v>40</v>
      </c>
      <c r="K271" s="25" t="s">
        <v>40</v>
      </c>
      <c r="L271" s="25"/>
      <c r="M271" s="26" t="s">
        <v>943</v>
      </c>
      <c r="N271" s="25">
        <f>IF(M271="","",_xlfn.XLOOKUP(M271,'Distance List'!D:D,'Distance List'!G:G))</f>
        <v>40</v>
      </c>
      <c r="O271" s="25" t="s">
        <v>944</v>
      </c>
      <c r="P271" s="25"/>
      <c r="Q271" s="120" t="str">
        <f t="shared" si="9"/>
        <v>N</v>
      </c>
      <c r="R271" s="9">
        <f>IF(Q271="Y",COUNTIF($A$2:A271,A271),1)</f>
        <v>1</v>
      </c>
    </row>
    <row r="272" spans="1:18">
      <c r="A272" s="25">
        <v>399746954</v>
      </c>
      <c r="B272" s="28">
        <v>45274</v>
      </c>
      <c r="C272" s="26" t="s">
        <v>945</v>
      </c>
      <c r="D272" s="24">
        <v>45274.715277777781</v>
      </c>
      <c r="E272" s="24" t="s">
        <v>63</v>
      </c>
      <c r="F272" s="25" t="s">
        <v>211</v>
      </c>
      <c r="G272" s="25" t="s">
        <v>920</v>
      </c>
      <c r="H272" s="25" t="str">
        <f t="shared" si="8"/>
        <v>Completed</v>
      </c>
      <c r="I272" s="25" t="s">
        <v>40</v>
      </c>
      <c r="J272" s="25" t="s">
        <v>40</v>
      </c>
      <c r="K272" s="25" t="s">
        <v>40</v>
      </c>
      <c r="L272" s="25"/>
      <c r="M272" s="26" t="s">
        <v>424</v>
      </c>
      <c r="N272" s="25">
        <f>IF(M272="","",_xlfn.XLOOKUP(M272,'Distance List'!D:D,'Distance List'!G:G))</f>
        <v>40</v>
      </c>
      <c r="O272" s="25" t="s">
        <v>394</v>
      </c>
      <c r="P272" s="25"/>
      <c r="Q272" s="120" t="str">
        <f t="shared" si="9"/>
        <v>Y</v>
      </c>
      <c r="R272" s="9">
        <f>IF(Q272="Y",COUNTIF($A$2:A272,A272),1)</f>
        <v>1</v>
      </c>
    </row>
    <row r="273" spans="1:18">
      <c r="A273" s="30" t="s">
        <v>279</v>
      </c>
      <c r="B273" s="36">
        <v>45273</v>
      </c>
      <c r="C273" s="41" t="s">
        <v>946</v>
      </c>
      <c r="D273" s="37">
        <v>45275.020833333336</v>
      </c>
      <c r="E273" s="37" t="s">
        <v>63</v>
      </c>
      <c r="F273" s="30" t="s">
        <v>881</v>
      </c>
      <c r="G273" s="38" t="s">
        <v>947</v>
      </c>
      <c r="H273" s="30" t="str">
        <f t="shared" si="8"/>
        <v>Completed</v>
      </c>
      <c r="I273" s="30" t="s">
        <v>40</v>
      </c>
      <c r="J273" s="30" t="s">
        <v>40</v>
      </c>
      <c r="K273" s="30" t="s">
        <v>40</v>
      </c>
      <c r="L273" s="30"/>
      <c r="M273" s="26" t="s">
        <v>678</v>
      </c>
      <c r="N273" s="25">
        <f>IF(M273="","",_xlfn.XLOOKUP(M273,'Distance List'!D:D,'Distance List'!G:G))</f>
        <v>200</v>
      </c>
      <c r="O273" s="25" t="s">
        <v>679</v>
      </c>
      <c r="P273" s="25" t="s">
        <v>285</v>
      </c>
      <c r="Q273" s="120" t="str">
        <f t="shared" si="9"/>
        <v>N</v>
      </c>
      <c r="R273" s="9">
        <f>IF(Q273="Y",COUNTIF($A$2:A273,A273),1)</f>
        <v>1</v>
      </c>
    </row>
    <row r="274" spans="1:18">
      <c r="A274" s="30" t="s">
        <v>279</v>
      </c>
      <c r="B274" s="36">
        <v>45273</v>
      </c>
      <c r="C274" s="41" t="s">
        <v>948</v>
      </c>
      <c r="D274" s="37">
        <v>45275.020833333336</v>
      </c>
      <c r="E274" s="37" t="s">
        <v>63</v>
      </c>
      <c r="F274" s="30" t="s">
        <v>881</v>
      </c>
      <c r="G274" s="38" t="s">
        <v>947</v>
      </c>
      <c r="H274" s="30" t="str">
        <f t="shared" si="8"/>
        <v>Completed</v>
      </c>
      <c r="I274" s="30" t="s">
        <v>40</v>
      </c>
      <c r="J274" s="30" t="s">
        <v>40</v>
      </c>
      <c r="K274" s="30" t="s">
        <v>40</v>
      </c>
      <c r="L274" s="30"/>
      <c r="M274" s="26" t="s">
        <v>678</v>
      </c>
      <c r="N274" s="25">
        <f>IF(M274="","",_xlfn.XLOOKUP(M274,'Distance List'!D:D,'Distance List'!G:G))</f>
        <v>200</v>
      </c>
      <c r="O274" s="25" t="s">
        <v>679</v>
      </c>
      <c r="P274" s="25" t="s">
        <v>285</v>
      </c>
      <c r="Q274" s="120" t="str">
        <f t="shared" si="9"/>
        <v>N</v>
      </c>
      <c r="R274" s="9">
        <f>IF(Q274="Y",COUNTIF($A$2:A274,A274),1)</f>
        <v>1</v>
      </c>
    </row>
    <row r="275" spans="1:18">
      <c r="A275" s="25" t="s">
        <v>795</v>
      </c>
      <c r="B275" s="28">
        <v>45273</v>
      </c>
      <c r="C275" s="26" t="s">
        <v>949</v>
      </c>
      <c r="D275" s="24">
        <v>45275.041666666664</v>
      </c>
      <c r="E275" s="24" t="s">
        <v>63</v>
      </c>
      <c r="F275" s="25" t="s">
        <v>950</v>
      </c>
      <c r="G275" s="25" t="s">
        <v>951</v>
      </c>
      <c r="H275" s="25" t="str">
        <f t="shared" si="8"/>
        <v>Completed</v>
      </c>
      <c r="I275" s="25" t="s">
        <v>40</v>
      </c>
      <c r="J275" s="25" t="s">
        <v>40</v>
      </c>
      <c r="K275" s="25" t="s">
        <v>40</v>
      </c>
      <c r="L275" s="25"/>
      <c r="M275" s="26" t="s">
        <v>952</v>
      </c>
      <c r="N275" s="25">
        <f>IF(M275="","",_xlfn.XLOOKUP(M275,'Distance List'!D:D,'Distance List'!G:G))</f>
        <v>359</v>
      </c>
      <c r="O275" s="25" t="s">
        <v>953</v>
      </c>
      <c r="P275" s="25" t="s">
        <v>954</v>
      </c>
      <c r="Q275" s="120" t="str">
        <f t="shared" si="9"/>
        <v>N</v>
      </c>
      <c r="R275" s="9">
        <f>IF(Q275="Y",COUNTIF($A$2:A275,A275),1)</f>
        <v>1</v>
      </c>
    </row>
    <row r="276" spans="1:18">
      <c r="A276" s="30">
        <v>399774298</v>
      </c>
      <c r="B276" s="36">
        <v>45275</v>
      </c>
      <c r="C276" s="41" t="s">
        <v>955</v>
      </c>
      <c r="D276" s="37">
        <v>45275.354166666664</v>
      </c>
      <c r="E276" s="37" t="s">
        <v>37</v>
      </c>
      <c r="F276" s="30" t="s">
        <v>180</v>
      </c>
      <c r="G276" s="30" t="s">
        <v>956</v>
      </c>
      <c r="H276" s="25" t="str">
        <f t="shared" si="8"/>
        <v>Completed</v>
      </c>
      <c r="I276" s="25" t="s">
        <v>40</v>
      </c>
      <c r="J276" s="25" t="s">
        <v>40</v>
      </c>
      <c r="K276" s="25" t="s">
        <v>40</v>
      </c>
      <c r="L276" s="25"/>
      <c r="M276" s="26" t="s">
        <v>539</v>
      </c>
      <c r="N276" s="25">
        <f>IF(M276="","",_xlfn.XLOOKUP(M276,'Distance List'!D:D,'Distance List'!G:G))</f>
        <v>51</v>
      </c>
      <c r="O276" s="25" t="s">
        <v>540</v>
      </c>
      <c r="P276" s="25"/>
      <c r="Q276" s="120" t="str">
        <f t="shared" si="9"/>
        <v>Y</v>
      </c>
      <c r="R276" s="9">
        <f>IF(Q276="Y",COUNTIF($A$2:A276,A276),1)</f>
        <v>1</v>
      </c>
    </row>
    <row r="277" spans="1:18">
      <c r="A277" s="30">
        <v>399774298</v>
      </c>
      <c r="B277" s="36">
        <v>45275</v>
      </c>
      <c r="C277" s="41" t="s">
        <v>957</v>
      </c>
      <c r="D277" s="37">
        <v>45275.354166666664</v>
      </c>
      <c r="E277" s="37" t="s">
        <v>37</v>
      </c>
      <c r="F277" s="30" t="s">
        <v>180</v>
      </c>
      <c r="G277" s="30" t="s">
        <v>956</v>
      </c>
      <c r="H277" s="25" t="str">
        <f t="shared" si="8"/>
        <v>Completed</v>
      </c>
      <c r="I277" s="25" t="s">
        <v>40</v>
      </c>
      <c r="J277" s="25" t="s">
        <v>40</v>
      </c>
      <c r="K277" s="25" t="s">
        <v>40</v>
      </c>
      <c r="L277" s="25"/>
      <c r="M277" s="26" t="s">
        <v>539</v>
      </c>
      <c r="N277" s="25">
        <f>IF(M277="","",_xlfn.XLOOKUP(M277,'Distance List'!D:D,'Distance List'!G:G))</f>
        <v>51</v>
      </c>
      <c r="O277" s="25" t="s">
        <v>540</v>
      </c>
      <c r="P277" s="25"/>
      <c r="Q277" s="120" t="str">
        <f t="shared" si="9"/>
        <v>Y</v>
      </c>
      <c r="R277" s="9">
        <f>IF(Q277="Y",COUNTIF($A$2:A277,A277),1)</f>
        <v>2</v>
      </c>
    </row>
    <row r="278" spans="1:18">
      <c r="A278" s="25" t="s">
        <v>795</v>
      </c>
      <c r="B278" s="28">
        <v>45274</v>
      </c>
      <c r="C278" s="26" t="s">
        <v>958</v>
      </c>
      <c r="D278" s="24">
        <v>45275.375</v>
      </c>
      <c r="E278" s="24" t="s">
        <v>63</v>
      </c>
      <c r="F278" s="25" t="s">
        <v>959</v>
      </c>
      <c r="G278" s="25" t="s">
        <v>960</v>
      </c>
      <c r="H278" s="25" t="str">
        <f t="shared" si="8"/>
        <v>Completed</v>
      </c>
      <c r="I278" s="25" t="s">
        <v>40</v>
      </c>
      <c r="J278" s="25" t="s">
        <v>40</v>
      </c>
      <c r="K278" s="25" t="s">
        <v>40</v>
      </c>
      <c r="L278" s="25">
        <v>22463</v>
      </c>
      <c r="M278" s="26" t="s">
        <v>961</v>
      </c>
      <c r="N278" s="25">
        <v>417</v>
      </c>
      <c r="O278" s="25" t="s">
        <v>962</v>
      </c>
      <c r="P278" s="25" t="s">
        <v>800</v>
      </c>
      <c r="Q278" s="120" t="str">
        <f t="shared" si="9"/>
        <v>N</v>
      </c>
      <c r="R278" s="9">
        <f>IF(Q278="Y",COUNTIF($A$2:A278,A278),1)</f>
        <v>1</v>
      </c>
    </row>
    <row r="279" spans="1:18">
      <c r="A279" s="25" t="s">
        <v>151</v>
      </c>
      <c r="B279" s="28">
        <v>45274</v>
      </c>
      <c r="C279" s="26" t="s">
        <v>963</v>
      </c>
      <c r="D279" s="24">
        <v>45275.416666666664</v>
      </c>
      <c r="E279" s="24" t="s">
        <v>63</v>
      </c>
      <c r="F279" s="25" t="s">
        <v>964</v>
      </c>
      <c r="G279" s="25" t="s">
        <v>965</v>
      </c>
      <c r="H279" s="25" t="str">
        <f t="shared" si="8"/>
        <v>Completed</v>
      </c>
      <c r="I279" s="25" t="s">
        <v>40</v>
      </c>
      <c r="J279" s="25" t="s">
        <v>40</v>
      </c>
      <c r="K279" s="25" t="s">
        <v>40</v>
      </c>
      <c r="L279" s="25"/>
      <c r="M279" s="26" t="s">
        <v>966</v>
      </c>
      <c r="N279" s="25">
        <f>IF(M279="","",_xlfn.XLOOKUP(M279,'Distance List'!D:D,'Distance List'!G:G))</f>
        <v>3</v>
      </c>
      <c r="O279" s="25" t="s">
        <v>967</v>
      </c>
      <c r="P279" s="25"/>
      <c r="Q279" s="120" t="str">
        <f t="shared" si="9"/>
        <v>N</v>
      </c>
      <c r="R279" s="9">
        <f>IF(Q279="Y",COUNTIF($A$2:A279,A279),1)</f>
        <v>1</v>
      </c>
    </row>
    <row r="280" spans="1:18">
      <c r="A280" s="30" t="s">
        <v>61</v>
      </c>
      <c r="B280" s="36">
        <v>45274</v>
      </c>
      <c r="C280" s="41" t="s">
        <v>968</v>
      </c>
      <c r="D280" s="37">
        <v>45275.416666666664</v>
      </c>
      <c r="E280" s="37" t="s">
        <v>37</v>
      </c>
      <c r="F280" s="30" t="s">
        <v>739</v>
      </c>
      <c r="G280" s="30" t="s">
        <v>969</v>
      </c>
      <c r="H280" s="25" t="str">
        <f t="shared" si="8"/>
        <v>Completed</v>
      </c>
      <c r="I280" s="25" t="s">
        <v>40</v>
      </c>
      <c r="J280" s="25" t="s">
        <v>40</v>
      </c>
      <c r="K280" s="25" t="s">
        <v>40</v>
      </c>
      <c r="L280" s="25"/>
      <c r="M280" s="26" t="s">
        <v>174</v>
      </c>
      <c r="N280" s="25">
        <f>IF(M280="","",_xlfn.XLOOKUP(M280,'Distance List'!D:D,'Distance List'!G:G))</f>
        <v>10</v>
      </c>
      <c r="O280" s="25" t="s">
        <v>970</v>
      </c>
      <c r="P280" s="25"/>
      <c r="Q280" s="120" t="str">
        <f t="shared" si="9"/>
        <v>N</v>
      </c>
      <c r="R280" s="9">
        <f>IF(Q280="Y",COUNTIF($A$2:A280,A280),1)</f>
        <v>1</v>
      </c>
    </row>
    <row r="281" spans="1:18">
      <c r="A281" s="30" t="s">
        <v>61</v>
      </c>
      <c r="B281" s="36">
        <v>45274</v>
      </c>
      <c r="C281" s="41" t="s">
        <v>971</v>
      </c>
      <c r="D281" s="37">
        <v>45275.416666666664</v>
      </c>
      <c r="E281" s="37" t="s">
        <v>37</v>
      </c>
      <c r="F281" s="30" t="s">
        <v>404</v>
      </c>
      <c r="G281" s="30" t="s">
        <v>969</v>
      </c>
      <c r="H281" s="25" t="str">
        <f t="shared" si="8"/>
        <v>Completed</v>
      </c>
      <c r="I281" s="25" t="s">
        <v>40</v>
      </c>
      <c r="J281" s="25" t="s">
        <v>40</v>
      </c>
      <c r="K281" s="25" t="s">
        <v>40</v>
      </c>
      <c r="L281" s="25"/>
      <c r="M281" s="26" t="s">
        <v>174</v>
      </c>
      <c r="N281" s="25">
        <f>IF(M281="","",_xlfn.XLOOKUP(M281,'Distance List'!D:D,'Distance List'!G:G))</f>
        <v>10</v>
      </c>
      <c r="O281" s="25" t="s">
        <v>970</v>
      </c>
      <c r="P281" s="25"/>
      <c r="Q281" s="120" t="str">
        <f t="shared" si="9"/>
        <v>N</v>
      </c>
      <c r="R281" s="9">
        <f>IF(Q281="Y",COUNTIF($A$2:A281,A281),1)</f>
        <v>1</v>
      </c>
    </row>
    <row r="282" spans="1:18">
      <c r="A282" s="30" t="s">
        <v>61</v>
      </c>
      <c r="B282" s="36">
        <v>45274</v>
      </c>
      <c r="C282" s="41" t="s">
        <v>972</v>
      </c>
      <c r="D282" s="37">
        <v>45275.416666666664</v>
      </c>
      <c r="E282" s="37" t="s">
        <v>37</v>
      </c>
      <c r="F282" s="30" t="s">
        <v>739</v>
      </c>
      <c r="G282" s="30" t="s">
        <v>969</v>
      </c>
      <c r="H282" s="25" t="str">
        <f t="shared" si="8"/>
        <v>Completed</v>
      </c>
      <c r="I282" s="25" t="s">
        <v>40</v>
      </c>
      <c r="J282" s="25" t="s">
        <v>40</v>
      </c>
      <c r="K282" s="25" t="s">
        <v>40</v>
      </c>
      <c r="L282" s="25"/>
      <c r="M282" s="26" t="s">
        <v>174</v>
      </c>
      <c r="N282" s="25">
        <f>IF(M282="","",_xlfn.XLOOKUP(M282,'Distance List'!D:D,'Distance List'!G:G))</f>
        <v>10</v>
      </c>
      <c r="O282" s="25" t="s">
        <v>970</v>
      </c>
      <c r="P282" s="25"/>
      <c r="Q282" s="120" t="str">
        <f t="shared" si="9"/>
        <v>N</v>
      </c>
      <c r="R282" s="9">
        <f>IF(Q282="Y",COUNTIF($A$2:A282,A282),1)</f>
        <v>1</v>
      </c>
    </row>
    <row r="283" spans="1:18">
      <c r="A283" s="30" t="s">
        <v>61</v>
      </c>
      <c r="B283" s="36">
        <v>45274</v>
      </c>
      <c r="C283" s="41" t="s">
        <v>973</v>
      </c>
      <c r="D283" s="37">
        <v>45275.416666666664</v>
      </c>
      <c r="E283" s="37" t="s">
        <v>37</v>
      </c>
      <c r="F283" s="30" t="s">
        <v>404</v>
      </c>
      <c r="G283" s="30" t="s">
        <v>969</v>
      </c>
      <c r="H283" s="25" t="str">
        <f t="shared" si="8"/>
        <v>Completed</v>
      </c>
      <c r="I283" s="25" t="s">
        <v>40</v>
      </c>
      <c r="J283" s="25" t="s">
        <v>40</v>
      </c>
      <c r="K283" s="25" t="s">
        <v>40</v>
      </c>
      <c r="L283" s="25"/>
      <c r="M283" s="26" t="s">
        <v>174</v>
      </c>
      <c r="N283" s="25">
        <f>IF(M283="","",_xlfn.XLOOKUP(M283,'Distance List'!D:D,'Distance List'!G:G))</f>
        <v>10</v>
      </c>
      <c r="O283" s="25" t="s">
        <v>970</v>
      </c>
      <c r="P283" s="25"/>
      <c r="Q283" s="120" t="str">
        <f t="shared" si="9"/>
        <v>N</v>
      </c>
      <c r="R283" s="9">
        <f>IF(Q283="Y",COUNTIF($A$2:A283,A283),1)</f>
        <v>1</v>
      </c>
    </row>
    <row r="284" spans="1:18">
      <c r="A284" s="25" t="s">
        <v>142</v>
      </c>
      <c r="B284" s="28">
        <v>45274</v>
      </c>
      <c r="C284" s="26" t="s">
        <v>974</v>
      </c>
      <c r="D284" s="24">
        <v>45275.4375</v>
      </c>
      <c r="E284" s="24" t="s">
        <v>63</v>
      </c>
      <c r="F284" s="25" t="s">
        <v>45</v>
      </c>
      <c r="G284" s="25" t="s">
        <v>224</v>
      </c>
      <c r="H284" s="25" t="str">
        <f t="shared" si="8"/>
        <v>Completed</v>
      </c>
      <c r="I284" s="25" t="s">
        <v>40</v>
      </c>
      <c r="J284" s="25" t="s">
        <v>40</v>
      </c>
      <c r="K284" s="25" t="s">
        <v>40</v>
      </c>
      <c r="L284" s="25"/>
      <c r="M284" s="26" t="s">
        <v>225</v>
      </c>
      <c r="N284" s="25">
        <f>IF(M284="","",_xlfn.XLOOKUP(M284,'Distance List'!D:D,'Distance List'!G:G))</f>
        <v>42</v>
      </c>
      <c r="O284" s="25" t="s">
        <v>165</v>
      </c>
      <c r="P284" s="25"/>
      <c r="Q284" s="120" t="str">
        <f t="shared" si="9"/>
        <v>N</v>
      </c>
      <c r="R284" s="9">
        <f>IF(Q284="Y",COUNTIF($A$2:A284,A284),1)</f>
        <v>1</v>
      </c>
    </row>
    <row r="285" spans="1:18">
      <c r="A285" s="25" t="s">
        <v>795</v>
      </c>
      <c r="B285" s="28">
        <v>45273</v>
      </c>
      <c r="C285" s="26" t="s">
        <v>975</v>
      </c>
      <c r="D285" s="24">
        <v>45275.458333333336</v>
      </c>
      <c r="E285" s="24" t="s">
        <v>63</v>
      </c>
      <c r="F285" s="25" t="s">
        <v>976</v>
      </c>
      <c r="G285" s="25" t="s">
        <v>977</v>
      </c>
      <c r="H285" s="25" t="str">
        <f t="shared" si="8"/>
        <v>Completed</v>
      </c>
      <c r="I285" s="25" t="s">
        <v>40</v>
      </c>
      <c r="J285" s="25" t="s">
        <v>40</v>
      </c>
      <c r="K285" s="25" t="s">
        <v>40</v>
      </c>
      <c r="L285" s="25"/>
      <c r="M285" s="26" t="s">
        <v>799</v>
      </c>
      <c r="N285" s="25">
        <f>IF(M285="","",_xlfn.XLOOKUP(M285,'Distance List'!D:D,'Distance List'!G:G))</f>
        <v>341</v>
      </c>
      <c r="O285" s="25" t="s">
        <v>953</v>
      </c>
      <c r="P285" s="25" t="s">
        <v>800</v>
      </c>
      <c r="Q285" s="120" t="str">
        <f t="shared" si="9"/>
        <v>N</v>
      </c>
      <c r="R285" s="9">
        <f>IF(Q285="Y",COUNTIF($A$2:A285,A285),1)</f>
        <v>1</v>
      </c>
    </row>
    <row r="286" spans="1:18">
      <c r="A286" s="25" t="s">
        <v>142</v>
      </c>
      <c r="B286" s="28">
        <v>45272</v>
      </c>
      <c r="C286" s="26" t="s">
        <v>978</v>
      </c>
      <c r="D286" s="24">
        <v>45275.458333333336</v>
      </c>
      <c r="E286" s="24" t="s">
        <v>63</v>
      </c>
      <c r="F286" s="25" t="s">
        <v>211</v>
      </c>
      <c r="G286" s="25" t="s">
        <v>979</v>
      </c>
      <c r="H286" s="25" t="str">
        <f t="shared" si="8"/>
        <v>Completed</v>
      </c>
      <c r="I286" s="25" t="s">
        <v>40</v>
      </c>
      <c r="J286" s="25" t="s">
        <v>40</v>
      </c>
      <c r="K286" s="25" t="s">
        <v>40</v>
      </c>
      <c r="L286" s="25"/>
      <c r="M286" s="26" t="s">
        <v>785</v>
      </c>
      <c r="N286" s="25">
        <f>IF(M286="","",_xlfn.XLOOKUP(M286,'Distance List'!D:D,'Distance List'!G:G))</f>
        <v>35</v>
      </c>
      <c r="O286" s="25" t="s">
        <v>980</v>
      </c>
      <c r="P286" s="25"/>
      <c r="Q286" s="120" t="str">
        <f t="shared" si="9"/>
        <v>N</v>
      </c>
      <c r="R286" s="9">
        <f>IF(Q286="Y",COUNTIF($A$2:A286,A286),1)</f>
        <v>1</v>
      </c>
    </row>
    <row r="287" spans="1:18">
      <c r="A287" s="25">
        <v>399768995</v>
      </c>
      <c r="B287" s="28">
        <v>45274</v>
      </c>
      <c r="C287" s="26" t="s">
        <v>981</v>
      </c>
      <c r="D287" s="24">
        <v>45275.458333333336</v>
      </c>
      <c r="E287" s="24" t="s">
        <v>63</v>
      </c>
      <c r="F287" s="25" t="s">
        <v>558</v>
      </c>
      <c r="G287" s="25" t="s">
        <v>982</v>
      </c>
      <c r="H287" s="25" t="str">
        <f t="shared" si="8"/>
        <v>Completed</v>
      </c>
      <c r="I287" s="25" t="s">
        <v>40</v>
      </c>
      <c r="J287" s="25" t="s">
        <v>40</v>
      </c>
      <c r="K287" s="25" t="s">
        <v>40</v>
      </c>
      <c r="L287" s="25">
        <v>22506</v>
      </c>
      <c r="M287" s="26" t="s">
        <v>983</v>
      </c>
      <c r="N287" s="25">
        <f>IF(M287="","",_xlfn.XLOOKUP(M287,'Distance List'!D:D,'Distance List'!G:G))</f>
        <v>68</v>
      </c>
      <c r="O287" s="25" t="s">
        <v>984</v>
      </c>
      <c r="P287" s="25"/>
      <c r="Q287" s="120" t="str">
        <f t="shared" si="9"/>
        <v>Y</v>
      </c>
      <c r="R287" s="9">
        <f>IF(Q287="Y",COUNTIF($A$2:A287,A287),1)</f>
        <v>1</v>
      </c>
    </row>
    <row r="288" spans="1:18">
      <c r="A288" s="30">
        <v>399774127</v>
      </c>
      <c r="B288" s="36">
        <v>45274</v>
      </c>
      <c r="C288" s="41" t="s">
        <v>985</v>
      </c>
      <c r="D288" s="37">
        <v>45275.5</v>
      </c>
      <c r="E288" s="37" t="s">
        <v>37</v>
      </c>
      <c r="F288" s="30" t="s">
        <v>51</v>
      </c>
      <c r="G288" s="30" t="s">
        <v>986</v>
      </c>
      <c r="H288" s="25" t="str">
        <f t="shared" si="8"/>
        <v>Completed</v>
      </c>
      <c r="I288" s="25" t="s">
        <v>40</v>
      </c>
      <c r="J288" s="25" t="s">
        <v>40</v>
      </c>
      <c r="K288" s="25" t="s">
        <v>40</v>
      </c>
      <c r="L288" s="25"/>
      <c r="M288" s="26" t="s">
        <v>130</v>
      </c>
      <c r="N288" s="25">
        <f>IF(M288="","",_xlfn.XLOOKUP(M288,'Distance List'!D:D,'Distance List'!G:G))</f>
        <v>26</v>
      </c>
      <c r="O288" s="25" t="s">
        <v>175</v>
      </c>
      <c r="P288" s="25"/>
      <c r="Q288" s="120" t="str">
        <f t="shared" si="9"/>
        <v>Y</v>
      </c>
      <c r="R288" s="9">
        <f>IF(Q288="Y",COUNTIF($A$2:A288,A288),1)</f>
        <v>1</v>
      </c>
    </row>
    <row r="289" spans="1:18">
      <c r="A289" s="30">
        <v>399774127</v>
      </c>
      <c r="B289" s="36">
        <v>45274</v>
      </c>
      <c r="C289" s="41" t="s">
        <v>987</v>
      </c>
      <c r="D289" s="37">
        <v>45275.5</v>
      </c>
      <c r="E289" s="37" t="s">
        <v>37</v>
      </c>
      <c r="F289" s="30" t="s">
        <v>51</v>
      </c>
      <c r="G289" s="30" t="s">
        <v>986</v>
      </c>
      <c r="H289" s="25" t="str">
        <f t="shared" si="8"/>
        <v>Completed</v>
      </c>
      <c r="I289" s="25" t="s">
        <v>40</v>
      </c>
      <c r="J289" s="25" t="s">
        <v>40</v>
      </c>
      <c r="K289" s="25" t="s">
        <v>40</v>
      </c>
      <c r="L289" s="25"/>
      <c r="M289" s="26" t="s">
        <v>130</v>
      </c>
      <c r="N289" s="25">
        <f>IF(M289="","",_xlfn.XLOOKUP(M289,'Distance List'!D:D,'Distance List'!G:G))</f>
        <v>26</v>
      </c>
      <c r="O289" s="25" t="s">
        <v>175</v>
      </c>
      <c r="P289" s="25"/>
      <c r="Q289" s="120" t="str">
        <f t="shared" si="9"/>
        <v>Y</v>
      </c>
      <c r="R289" s="9">
        <f>IF(Q289="Y",COUNTIF($A$2:A289,A289),1)</f>
        <v>2</v>
      </c>
    </row>
    <row r="290" spans="1:18">
      <c r="A290" s="30">
        <v>399774127</v>
      </c>
      <c r="B290" s="36">
        <v>45274</v>
      </c>
      <c r="C290" s="41" t="s">
        <v>988</v>
      </c>
      <c r="D290" s="37">
        <v>45275.5</v>
      </c>
      <c r="E290" s="37" t="s">
        <v>37</v>
      </c>
      <c r="F290" s="30" t="s">
        <v>51</v>
      </c>
      <c r="G290" s="30" t="s">
        <v>986</v>
      </c>
      <c r="H290" s="25" t="str">
        <f t="shared" si="8"/>
        <v>Completed</v>
      </c>
      <c r="I290" s="25" t="s">
        <v>40</v>
      </c>
      <c r="J290" s="25" t="s">
        <v>40</v>
      </c>
      <c r="K290" s="25" t="s">
        <v>40</v>
      </c>
      <c r="L290" s="25"/>
      <c r="M290" s="26" t="s">
        <v>130</v>
      </c>
      <c r="N290" s="25">
        <f>IF(M290="","",_xlfn.XLOOKUP(M290,'Distance List'!D:D,'Distance List'!G:G))</f>
        <v>26</v>
      </c>
      <c r="O290" s="25" t="s">
        <v>175</v>
      </c>
      <c r="P290" s="25"/>
      <c r="Q290" s="120" t="str">
        <f t="shared" si="9"/>
        <v>Y</v>
      </c>
      <c r="R290" s="9">
        <f>IF(Q290="Y",COUNTIF($A$2:A290,A290),1)</f>
        <v>3</v>
      </c>
    </row>
    <row r="291" spans="1:18">
      <c r="A291" s="30">
        <v>399774127</v>
      </c>
      <c r="B291" s="36">
        <v>45274</v>
      </c>
      <c r="C291" s="41" t="s">
        <v>989</v>
      </c>
      <c r="D291" s="37">
        <v>45275.5</v>
      </c>
      <c r="E291" s="37" t="s">
        <v>37</v>
      </c>
      <c r="F291" s="30" t="s">
        <v>51</v>
      </c>
      <c r="G291" s="30" t="s">
        <v>986</v>
      </c>
      <c r="H291" s="25" t="str">
        <f t="shared" si="8"/>
        <v>Completed</v>
      </c>
      <c r="I291" s="25" t="s">
        <v>40</v>
      </c>
      <c r="J291" s="25" t="s">
        <v>40</v>
      </c>
      <c r="K291" s="25" t="s">
        <v>40</v>
      </c>
      <c r="L291" s="25"/>
      <c r="M291" s="26" t="s">
        <v>130</v>
      </c>
      <c r="N291" s="25">
        <f>IF(M291="","",_xlfn.XLOOKUP(M291,'Distance List'!D:D,'Distance List'!G:G))</f>
        <v>26</v>
      </c>
      <c r="O291" s="25" t="s">
        <v>175</v>
      </c>
      <c r="P291" s="25"/>
      <c r="Q291" s="120" t="str">
        <f t="shared" si="9"/>
        <v>Y</v>
      </c>
      <c r="R291" s="9">
        <f>IF(Q291="Y",COUNTIF($A$2:A291,A291),1)</f>
        <v>4</v>
      </c>
    </row>
    <row r="292" spans="1:18">
      <c r="A292" s="25" t="s">
        <v>142</v>
      </c>
      <c r="B292" s="28">
        <v>45273</v>
      </c>
      <c r="C292" s="26" t="s">
        <v>990</v>
      </c>
      <c r="D292" s="24">
        <v>45275.583333333336</v>
      </c>
      <c r="E292" s="24" t="s">
        <v>63</v>
      </c>
      <c r="F292" s="25" t="s">
        <v>565</v>
      </c>
      <c r="G292" s="25" t="s">
        <v>991</v>
      </c>
      <c r="H292" s="25" t="str">
        <f t="shared" si="8"/>
        <v>Completed</v>
      </c>
      <c r="I292" s="25" t="s">
        <v>40</v>
      </c>
      <c r="J292" s="25" t="s">
        <v>40</v>
      </c>
      <c r="K292" s="25" t="s">
        <v>40</v>
      </c>
      <c r="L292" s="25"/>
      <c r="M292" s="26" t="s">
        <v>992</v>
      </c>
      <c r="N292" s="25">
        <f>IF(M292="","",_xlfn.XLOOKUP(M292,'Distance List'!D:D,'Distance List'!G:G))</f>
        <v>14</v>
      </c>
      <c r="O292" s="25" t="s">
        <v>638</v>
      </c>
      <c r="P292" s="25"/>
      <c r="Q292" s="120" t="str">
        <f t="shared" si="9"/>
        <v>N</v>
      </c>
      <c r="R292" s="9">
        <f>IF(Q292="Y",COUNTIF($A$2:A292,A292),1)</f>
        <v>1</v>
      </c>
    </row>
    <row r="293" spans="1:18">
      <c r="A293" s="25">
        <v>399769648</v>
      </c>
      <c r="B293" s="28">
        <v>45274</v>
      </c>
      <c r="C293" s="26" t="s">
        <v>993</v>
      </c>
      <c r="D293" s="24">
        <v>45275.583333333336</v>
      </c>
      <c r="E293" s="24" t="s">
        <v>63</v>
      </c>
      <c r="F293" s="25" t="s">
        <v>994</v>
      </c>
      <c r="G293" s="25" t="s">
        <v>995</v>
      </c>
      <c r="H293" s="25" t="str">
        <f t="shared" si="8"/>
        <v>Completed</v>
      </c>
      <c r="I293" s="25" t="s">
        <v>40</v>
      </c>
      <c r="J293" s="25" t="s">
        <v>40</v>
      </c>
      <c r="K293" s="25" t="s">
        <v>40</v>
      </c>
      <c r="L293" s="25"/>
      <c r="M293" s="26" t="s">
        <v>996</v>
      </c>
      <c r="N293" s="25">
        <f>IF(M293="","",_xlfn.XLOOKUP(M293,'Distance List'!D:D,'Distance List'!G:G))</f>
        <v>124</v>
      </c>
      <c r="O293" s="25" t="s">
        <v>686</v>
      </c>
      <c r="P293" s="25"/>
      <c r="Q293" s="120" t="str">
        <f t="shared" si="9"/>
        <v>Y</v>
      </c>
      <c r="R293" s="9">
        <f>IF(Q293="Y",COUNTIF($A$2:A293,A293),1)</f>
        <v>1</v>
      </c>
    </row>
    <row r="294" spans="1:18">
      <c r="A294" s="25" t="s">
        <v>200</v>
      </c>
      <c r="B294" s="28">
        <v>45274</v>
      </c>
      <c r="C294" s="26" t="s">
        <v>997</v>
      </c>
      <c r="D294" s="24">
        <v>45275.625</v>
      </c>
      <c r="E294" s="24" t="s">
        <v>63</v>
      </c>
      <c r="F294" s="25" t="s">
        <v>998</v>
      </c>
      <c r="G294" s="25" t="s">
        <v>999</v>
      </c>
      <c r="H294" s="25" t="str">
        <f t="shared" si="8"/>
        <v>Completed</v>
      </c>
      <c r="I294" s="25" t="s">
        <v>40</v>
      </c>
      <c r="J294" s="25" t="s">
        <v>40</v>
      </c>
      <c r="K294" s="25" t="s">
        <v>40</v>
      </c>
      <c r="L294" s="25"/>
      <c r="M294" s="26" t="s">
        <v>130</v>
      </c>
      <c r="N294" s="25">
        <f>IF(M294="","",_xlfn.XLOOKUP(M294,'Distance List'!D:D,'Distance List'!G:G))</f>
        <v>26</v>
      </c>
      <c r="O294" s="25" t="s">
        <v>316</v>
      </c>
      <c r="P294" s="25"/>
      <c r="Q294" s="120" t="str">
        <f t="shared" si="9"/>
        <v>N</v>
      </c>
      <c r="R294" s="9">
        <f>IF(Q294="Y",COUNTIF($A$2:A294,A294),1)</f>
        <v>1</v>
      </c>
    </row>
    <row r="295" spans="1:18">
      <c r="A295" s="25" t="s">
        <v>200</v>
      </c>
      <c r="B295" s="28">
        <v>45275</v>
      </c>
      <c r="C295" s="26" t="s">
        <v>1000</v>
      </c>
      <c r="D295" s="24">
        <v>45275.6875</v>
      </c>
      <c r="E295" s="24" t="s">
        <v>37</v>
      </c>
      <c r="F295" s="25" t="s">
        <v>96</v>
      </c>
      <c r="G295" s="25" t="s">
        <v>1001</v>
      </c>
      <c r="H295" s="25" t="str">
        <f t="shared" si="8"/>
        <v>Completed</v>
      </c>
      <c r="I295" s="25" t="s">
        <v>40</v>
      </c>
      <c r="J295" s="25" t="s">
        <v>40</v>
      </c>
      <c r="K295" s="25" t="s">
        <v>40</v>
      </c>
      <c r="L295" s="25"/>
      <c r="M295" s="26" t="s">
        <v>98</v>
      </c>
      <c r="N295" s="25">
        <f>IF(M295="","",_xlfn.XLOOKUP(M295,'Distance List'!D:D,'Distance List'!G:G))</f>
        <v>20</v>
      </c>
      <c r="O295" s="25" t="s">
        <v>517</v>
      </c>
      <c r="P295" s="25"/>
      <c r="Q295" s="120" t="str">
        <f t="shared" si="9"/>
        <v>N</v>
      </c>
      <c r="R295" s="9">
        <f>IF(Q295="Y",COUNTIF($A$2:A295,A295),1)</f>
        <v>1</v>
      </c>
    </row>
    <row r="296" spans="1:18">
      <c r="A296" s="25" t="s">
        <v>1002</v>
      </c>
      <c r="B296" s="28">
        <v>45275</v>
      </c>
      <c r="C296" s="26" t="s">
        <v>1003</v>
      </c>
      <c r="D296" s="24">
        <v>45275.708333333336</v>
      </c>
      <c r="E296" s="24" t="s">
        <v>63</v>
      </c>
      <c r="F296" s="25" t="s">
        <v>426</v>
      </c>
      <c r="G296" s="25" t="s">
        <v>1004</v>
      </c>
      <c r="H296" s="25" t="str">
        <f t="shared" si="8"/>
        <v>Completed</v>
      </c>
      <c r="I296" s="25" t="s">
        <v>40</v>
      </c>
      <c r="J296" s="25" t="s">
        <v>40</v>
      </c>
      <c r="K296" s="25" t="s">
        <v>40</v>
      </c>
      <c r="L296" s="25"/>
      <c r="M296" s="26" t="s">
        <v>428</v>
      </c>
      <c r="N296" s="25">
        <v>44</v>
      </c>
      <c r="O296" s="25" t="s">
        <v>394</v>
      </c>
      <c r="P296" s="25"/>
      <c r="Q296" s="120" t="str">
        <f t="shared" si="9"/>
        <v>N</v>
      </c>
      <c r="R296" s="9">
        <f>IF(Q296="Y",COUNTIF($A$2:A296,A296),1)</f>
        <v>1</v>
      </c>
    </row>
    <row r="297" spans="1:18">
      <c r="A297" s="25">
        <v>399856114</v>
      </c>
      <c r="B297" s="28">
        <v>45275</v>
      </c>
      <c r="C297" s="26" t="s">
        <v>1005</v>
      </c>
      <c r="D297" s="24">
        <v>45275.729166666664</v>
      </c>
      <c r="E297" s="24" t="s">
        <v>63</v>
      </c>
      <c r="F297" s="25" t="s">
        <v>45</v>
      </c>
      <c r="G297" s="25" t="s">
        <v>1006</v>
      </c>
      <c r="H297" s="25" t="str">
        <f t="shared" si="8"/>
        <v>Completed</v>
      </c>
      <c r="I297" s="25" t="s">
        <v>40</v>
      </c>
      <c r="J297" s="25" t="s">
        <v>40</v>
      </c>
      <c r="K297" s="25" t="s">
        <v>40</v>
      </c>
      <c r="L297" s="25"/>
      <c r="M297" s="26" t="s">
        <v>225</v>
      </c>
      <c r="N297" s="25">
        <f>IF(M297="","",_xlfn.XLOOKUP(M297,'Distance List'!D:D,'Distance List'!G:G))</f>
        <v>42</v>
      </c>
      <c r="O297" s="25" t="s">
        <v>915</v>
      </c>
      <c r="P297" s="25"/>
      <c r="Q297" s="120" t="str">
        <f t="shared" si="9"/>
        <v>Y</v>
      </c>
      <c r="R297" s="9">
        <f>IF(Q297="Y",COUNTIF($A$2:A297,A297),1)</f>
        <v>1</v>
      </c>
    </row>
    <row r="298" spans="1:18">
      <c r="A298" s="25" t="s">
        <v>1007</v>
      </c>
      <c r="B298" s="28">
        <v>45271</v>
      </c>
      <c r="C298" s="26" t="s">
        <v>1008</v>
      </c>
      <c r="D298" s="24">
        <v>45275.791666666664</v>
      </c>
      <c r="E298" s="24" t="s">
        <v>63</v>
      </c>
      <c r="F298" s="25" t="s">
        <v>180</v>
      </c>
      <c r="G298" s="25" t="s">
        <v>1009</v>
      </c>
      <c r="H298" s="25" t="str">
        <f t="shared" si="8"/>
        <v>Completed</v>
      </c>
      <c r="I298" s="25" t="s">
        <v>40</v>
      </c>
      <c r="J298" s="25" t="s">
        <v>40</v>
      </c>
      <c r="K298" s="25" t="s">
        <v>40</v>
      </c>
      <c r="L298" s="25"/>
      <c r="M298" s="26" t="s">
        <v>401</v>
      </c>
      <c r="N298" s="25">
        <f>IF(M298="","",_xlfn.XLOOKUP(M298,'Distance List'!D:D,'Distance List'!G:G))</f>
        <v>51</v>
      </c>
      <c r="O298" s="25" t="s">
        <v>183</v>
      </c>
      <c r="P298" s="25"/>
      <c r="Q298" s="120" t="str">
        <f t="shared" si="9"/>
        <v>N</v>
      </c>
      <c r="R298" s="9">
        <f>IF(Q298="Y",COUNTIF($A$2:A298,A298),1)</f>
        <v>1</v>
      </c>
    </row>
    <row r="299" spans="1:18">
      <c r="A299" s="25">
        <v>399881600</v>
      </c>
      <c r="B299" s="28">
        <v>45275</v>
      </c>
      <c r="C299" s="26" t="s">
        <v>1010</v>
      </c>
      <c r="D299" s="24">
        <v>45275.895833333336</v>
      </c>
      <c r="E299" s="24" t="s">
        <v>63</v>
      </c>
      <c r="F299" s="25" t="s">
        <v>426</v>
      </c>
      <c r="G299" s="25" t="s">
        <v>1011</v>
      </c>
      <c r="H299" s="25" t="str">
        <f t="shared" si="8"/>
        <v>Completed</v>
      </c>
      <c r="I299" s="25" t="s">
        <v>40</v>
      </c>
      <c r="J299" s="25" t="s">
        <v>40</v>
      </c>
      <c r="K299" s="25" t="s">
        <v>40</v>
      </c>
      <c r="L299" s="25"/>
      <c r="M299" s="26" t="s">
        <v>527</v>
      </c>
      <c r="N299" s="25">
        <f>IF(M299="","",_xlfn.XLOOKUP(M299,'Distance List'!D:D,'Distance List'!G:G))</f>
        <v>46</v>
      </c>
      <c r="O299" s="25" t="s">
        <v>394</v>
      </c>
      <c r="P299" s="25"/>
      <c r="Q299" s="120" t="str">
        <f t="shared" si="9"/>
        <v>Y</v>
      </c>
      <c r="R299" s="9">
        <f>IF(Q299="Y",COUNTIF($A$2:A299,A299),1)</f>
        <v>1</v>
      </c>
    </row>
    <row r="300" spans="1:18">
      <c r="A300" s="81">
        <v>399838877</v>
      </c>
      <c r="B300" s="28">
        <v>45268</v>
      </c>
      <c r="C300" s="26" t="s">
        <v>1012</v>
      </c>
      <c r="D300" s="24">
        <v>45276.708333333336</v>
      </c>
      <c r="E300" s="24" t="s">
        <v>63</v>
      </c>
      <c r="F300" s="25" t="s">
        <v>378</v>
      </c>
      <c r="G300" s="81" t="s">
        <v>1013</v>
      </c>
      <c r="H300" s="25" t="str">
        <f t="shared" si="8"/>
        <v>Completed</v>
      </c>
      <c r="I300" s="25" t="s">
        <v>40</v>
      </c>
      <c r="J300" s="25" t="s">
        <v>40</v>
      </c>
      <c r="K300" s="25" t="s">
        <v>40</v>
      </c>
      <c r="L300" s="25"/>
      <c r="M300" s="26" t="s">
        <v>380</v>
      </c>
      <c r="N300" s="25">
        <f>IF(M300="","",_xlfn.XLOOKUP(M300,'Distance List'!D:D,'Distance List'!G:G))</f>
        <v>51</v>
      </c>
      <c r="O300" s="25" t="s">
        <v>209</v>
      </c>
      <c r="P300" s="25" t="s">
        <v>1014</v>
      </c>
      <c r="Q300" s="120" t="str">
        <f t="shared" si="9"/>
        <v>Y</v>
      </c>
      <c r="R300" s="9">
        <f>IF(Q300="Y",COUNTIF($A$2:A300,A300),1)</f>
        <v>1</v>
      </c>
    </row>
    <row r="301" spans="1:18">
      <c r="A301" s="81">
        <v>399838877</v>
      </c>
      <c r="B301" s="28">
        <v>45275</v>
      </c>
      <c r="C301" s="26" t="s">
        <v>1015</v>
      </c>
      <c r="D301" s="24">
        <v>45276.708333333336</v>
      </c>
      <c r="E301" s="24" t="s">
        <v>63</v>
      </c>
      <c r="F301" s="25" t="s">
        <v>378</v>
      </c>
      <c r="G301" s="90" t="s">
        <v>379</v>
      </c>
      <c r="H301" s="25" t="str">
        <f t="shared" si="8"/>
        <v>Completed</v>
      </c>
      <c r="I301" s="25" t="s">
        <v>40</v>
      </c>
      <c r="J301" s="25" t="s">
        <v>40</v>
      </c>
      <c r="K301" s="25" t="s">
        <v>40</v>
      </c>
      <c r="L301" s="25"/>
      <c r="M301" s="26" t="s">
        <v>380</v>
      </c>
      <c r="N301" s="25">
        <f>IF(M301="","",_xlfn.XLOOKUP(M301,'Distance List'!D:D,'Distance List'!G:G))</f>
        <v>51</v>
      </c>
      <c r="O301" s="25" t="s">
        <v>209</v>
      </c>
      <c r="P301" s="25"/>
      <c r="Q301" s="120" t="str">
        <f t="shared" si="9"/>
        <v>Y</v>
      </c>
      <c r="R301" s="9">
        <f>IF(Q301="Y",COUNTIF($A$2:A301,A301),1)</f>
        <v>2</v>
      </c>
    </row>
    <row r="302" spans="1:18">
      <c r="A302" s="25" t="s">
        <v>1007</v>
      </c>
      <c r="B302" s="28">
        <v>45275</v>
      </c>
      <c r="C302" s="26" t="s">
        <v>1016</v>
      </c>
      <c r="D302" s="24">
        <v>45276.916666666664</v>
      </c>
      <c r="E302" s="24" t="s">
        <v>63</v>
      </c>
      <c r="F302" s="25" t="s">
        <v>1017</v>
      </c>
      <c r="G302" s="25" t="s">
        <v>1018</v>
      </c>
      <c r="H302" s="25" t="str">
        <f t="shared" si="8"/>
        <v>Completed</v>
      </c>
      <c r="I302" s="25" t="s">
        <v>40</v>
      </c>
      <c r="J302" s="25" t="s">
        <v>40</v>
      </c>
      <c r="K302" s="25" t="s">
        <v>40</v>
      </c>
      <c r="L302" s="25"/>
      <c r="M302" s="26" t="s">
        <v>108</v>
      </c>
      <c r="N302" s="25">
        <f>IF(M302="","",_xlfn.XLOOKUP(M302,'Distance List'!D:D,'Distance List'!G:G))</f>
        <v>13</v>
      </c>
      <c r="O302" s="25" t="s">
        <v>320</v>
      </c>
      <c r="P302" s="25"/>
      <c r="Q302" s="120" t="str">
        <f t="shared" si="9"/>
        <v>N</v>
      </c>
      <c r="R302" s="9">
        <f>IF(Q302="Y",COUNTIF($A$2:A302,A302),1)</f>
        <v>1</v>
      </c>
    </row>
    <row r="303" spans="1:18">
      <c r="A303" s="25" t="s">
        <v>115</v>
      </c>
      <c r="B303" s="28">
        <v>45274</v>
      </c>
      <c r="C303" s="26" t="s">
        <v>1019</v>
      </c>
      <c r="D303" s="24">
        <v>45277.416666666664</v>
      </c>
      <c r="E303" s="24" t="s">
        <v>63</v>
      </c>
      <c r="F303" s="25" t="s">
        <v>1020</v>
      </c>
      <c r="G303" s="25" t="s">
        <v>1021</v>
      </c>
      <c r="H303" s="25" t="str">
        <f t="shared" si="8"/>
        <v>Completed</v>
      </c>
      <c r="I303" s="25" t="s">
        <v>40</v>
      </c>
      <c r="J303" s="25" t="s">
        <v>40</v>
      </c>
      <c r="K303" s="25" t="s">
        <v>40</v>
      </c>
      <c r="L303" s="25"/>
      <c r="M303" s="26" t="s">
        <v>1022</v>
      </c>
      <c r="N303" s="25">
        <f>IF(M303="","",_xlfn.XLOOKUP(M303,'Distance List'!D:D,'Distance List'!G:G))</f>
        <v>434</v>
      </c>
      <c r="O303" s="25" t="s">
        <v>310</v>
      </c>
      <c r="P303" s="25" t="s">
        <v>121</v>
      </c>
      <c r="Q303" s="120" t="str">
        <f t="shared" si="9"/>
        <v>N</v>
      </c>
      <c r="R303" s="9">
        <f>IF(Q303="Y",COUNTIF($A$2:A303,A303),1)</f>
        <v>1</v>
      </c>
    </row>
    <row r="304" spans="1:18">
      <c r="A304" s="25" t="s">
        <v>136</v>
      </c>
      <c r="B304" s="28">
        <v>45274</v>
      </c>
      <c r="C304" s="26" t="s">
        <v>1023</v>
      </c>
      <c r="D304" s="24">
        <v>45278.375</v>
      </c>
      <c r="E304" s="24" t="s">
        <v>63</v>
      </c>
      <c r="F304" s="25" t="s">
        <v>197</v>
      </c>
      <c r="G304" s="25" t="s">
        <v>1024</v>
      </c>
      <c r="H304" s="25" t="str">
        <f t="shared" si="8"/>
        <v>Completed</v>
      </c>
      <c r="I304" s="25" t="s">
        <v>40</v>
      </c>
      <c r="J304" s="25" t="s">
        <v>40</v>
      </c>
      <c r="K304" s="25" t="s">
        <v>40</v>
      </c>
      <c r="L304" s="25"/>
      <c r="M304" s="26" t="s">
        <v>103</v>
      </c>
      <c r="N304" s="25">
        <f>IF(M304="","",_xlfn.XLOOKUP(M304,'Distance List'!D:D,'Distance List'!G:G))</f>
        <v>60</v>
      </c>
      <c r="O304" s="25" t="s">
        <v>1025</v>
      </c>
      <c r="P304" s="25"/>
      <c r="Q304" s="120" t="str">
        <f t="shared" si="9"/>
        <v>N</v>
      </c>
      <c r="R304" s="9">
        <f>IF(Q304="Y",COUNTIF($A$2:A304,A304),1)</f>
        <v>1</v>
      </c>
    </row>
    <row r="305" spans="1:18">
      <c r="A305" s="25" t="s">
        <v>68</v>
      </c>
      <c r="B305" s="28">
        <v>45275</v>
      </c>
      <c r="C305" s="26" t="s">
        <v>1026</v>
      </c>
      <c r="D305" s="24">
        <v>45278.395833333336</v>
      </c>
      <c r="E305" s="24" t="s">
        <v>63</v>
      </c>
      <c r="F305" s="25" t="s">
        <v>881</v>
      </c>
      <c r="G305" s="25" t="s">
        <v>1027</v>
      </c>
      <c r="H305" s="25" t="str">
        <f t="shared" si="8"/>
        <v>Completed</v>
      </c>
      <c r="I305" s="25" t="s">
        <v>40</v>
      </c>
      <c r="J305" s="25" t="s">
        <v>40</v>
      </c>
      <c r="K305" s="25" t="s">
        <v>40</v>
      </c>
      <c r="L305" s="25"/>
      <c r="M305" s="26" t="s">
        <v>883</v>
      </c>
      <c r="N305" s="25">
        <f>IF(M305="","",_xlfn.XLOOKUP(M305,'Distance List'!D:D,'Distance List'!G:G))</f>
        <v>186</v>
      </c>
      <c r="O305" s="25" t="s">
        <v>68</v>
      </c>
      <c r="P305" s="25"/>
      <c r="Q305" s="120" t="str">
        <f t="shared" si="9"/>
        <v>N</v>
      </c>
      <c r="R305" s="9">
        <f>IF(Q305="Y",COUNTIF($A$2:A305,A305),1)</f>
        <v>1</v>
      </c>
    </row>
    <row r="306" spans="1:18">
      <c r="A306" s="25" t="s">
        <v>142</v>
      </c>
      <c r="B306" s="28">
        <v>45272</v>
      </c>
      <c r="C306" s="26" t="s">
        <v>1028</v>
      </c>
      <c r="D306" s="24">
        <v>45278.416666666664</v>
      </c>
      <c r="E306" s="24" t="s">
        <v>63</v>
      </c>
      <c r="F306" s="25" t="s">
        <v>38</v>
      </c>
      <c r="G306" s="25" t="s">
        <v>1029</v>
      </c>
      <c r="H306" s="25" t="str">
        <f t="shared" si="8"/>
        <v>Completed</v>
      </c>
      <c r="I306" s="25" t="s">
        <v>40</v>
      </c>
      <c r="J306" s="25" t="s">
        <v>40</v>
      </c>
      <c r="K306" s="25" t="s">
        <v>40</v>
      </c>
      <c r="L306" s="25"/>
      <c r="M306" s="26" t="s">
        <v>277</v>
      </c>
      <c r="N306" s="25">
        <f>IF(M306="","",_xlfn.XLOOKUP(M306,'Distance List'!D:D,'Distance List'!G:G))</f>
        <v>20</v>
      </c>
      <c r="O306" s="25" t="s">
        <v>1030</v>
      </c>
      <c r="P306" s="25" t="s">
        <v>126</v>
      </c>
      <c r="Q306" s="120" t="str">
        <f t="shared" si="9"/>
        <v>N</v>
      </c>
      <c r="R306" s="9">
        <f>IF(Q306="Y",COUNTIF($A$2:A306,A306),1)</f>
        <v>1</v>
      </c>
    </row>
    <row r="307" spans="1:18">
      <c r="A307" s="25" t="s">
        <v>151</v>
      </c>
      <c r="B307" s="28">
        <v>45274</v>
      </c>
      <c r="C307" s="26" t="s">
        <v>1031</v>
      </c>
      <c r="D307" s="24">
        <v>45278.416666666664</v>
      </c>
      <c r="E307" s="24" t="s">
        <v>63</v>
      </c>
      <c r="F307" s="25" t="s">
        <v>1017</v>
      </c>
      <c r="G307" s="25" t="s">
        <v>1032</v>
      </c>
      <c r="H307" s="25" t="str">
        <f t="shared" si="8"/>
        <v>Completed</v>
      </c>
      <c r="I307" s="25" t="s">
        <v>40</v>
      </c>
      <c r="J307" s="25" t="s">
        <v>40</v>
      </c>
      <c r="K307" s="25" t="s">
        <v>40</v>
      </c>
      <c r="L307" s="25"/>
      <c r="M307" s="26" t="s">
        <v>155</v>
      </c>
      <c r="N307" s="25">
        <f>IF(M307="","",_xlfn.XLOOKUP(M307,'Distance List'!D:D,'Distance List'!G:G))</f>
        <v>11</v>
      </c>
      <c r="O307" s="25" t="s">
        <v>214</v>
      </c>
      <c r="P307" s="25"/>
      <c r="Q307" s="120" t="str">
        <f t="shared" si="9"/>
        <v>N</v>
      </c>
      <c r="R307" s="9">
        <f>IF(Q307="Y",COUNTIF($A$2:A307,A307),1)</f>
        <v>1</v>
      </c>
    </row>
    <row r="308" spans="1:18">
      <c r="A308" s="25">
        <v>399869664</v>
      </c>
      <c r="B308" s="28">
        <v>45274</v>
      </c>
      <c r="C308" s="26" t="s">
        <v>1033</v>
      </c>
      <c r="D308" s="24">
        <v>45278.416666666664</v>
      </c>
      <c r="E308" s="24" t="s">
        <v>63</v>
      </c>
      <c r="F308" s="25" t="s">
        <v>441</v>
      </c>
      <c r="G308" s="25" t="s">
        <v>1034</v>
      </c>
      <c r="H308" s="25" t="str">
        <f t="shared" si="8"/>
        <v>Completed</v>
      </c>
      <c r="I308" s="25" t="s">
        <v>40</v>
      </c>
      <c r="J308" s="25" t="s">
        <v>40</v>
      </c>
      <c r="K308" s="25" t="s">
        <v>40</v>
      </c>
      <c r="L308" s="25"/>
      <c r="M308" s="26" t="s">
        <v>469</v>
      </c>
      <c r="N308" s="25">
        <f>IF(M308="","",_xlfn.XLOOKUP(M308,'Distance List'!D:D,'Distance List'!G:G))</f>
        <v>53</v>
      </c>
      <c r="O308" s="25" t="s">
        <v>1035</v>
      </c>
      <c r="P308" s="25"/>
      <c r="Q308" s="120" t="str">
        <f t="shared" si="9"/>
        <v>Y</v>
      </c>
      <c r="R308" s="9">
        <f>IF(Q308="Y",COUNTIF($A$2:A308,A308),1)</f>
        <v>1</v>
      </c>
    </row>
    <row r="309" spans="1:18">
      <c r="A309" s="25" t="s">
        <v>1007</v>
      </c>
      <c r="B309" s="28">
        <v>45277</v>
      </c>
      <c r="C309" s="74" t="s">
        <v>1036</v>
      </c>
      <c r="D309" s="24">
        <v>45278.4375</v>
      </c>
      <c r="E309" s="24" t="s">
        <v>63</v>
      </c>
      <c r="F309" s="25" t="s">
        <v>1037</v>
      </c>
      <c r="G309" s="25" t="s">
        <v>1038</v>
      </c>
      <c r="H309" s="25" t="str">
        <f t="shared" si="8"/>
        <v>Completed</v>
      </c>
      <c r="I309" s="25" t="s">
        <v>40</v>
      </c>
      <c r="J309" s="25" t="s">
        <v>40</v>
      </c>
      <c r="K309" s="25" t="s">
        <v>40</v>
      </c>
      <c r="L309" s="25"/>
      <c r="M309" s="26" t="s">
        <v>1039</v>
      </c>
      <c r="N309" s="25">
        <f>IF(M309="","",_xlfn.XLOOKUP(M309,'Distance List'!D:D,'Distance List'!G:G))</f>
        <v>43</v>
      </c>
      <c r="O309" s="25" t="s">
        <v>1040</v>
      </c>
      <c r="P309" s="25"/>
      <c r="Q309" s="120" t="str">
        <f t="shared" si="9"/>
        <v>N</v>
      </c>
      <c r="R309" s="9">
        <f>IF(Q309="Y",COUNTIF($A$2:A309,A309),1)</f>
        <v>1</v>
      </c>
    </row>
    <row r="310" spans="1:18">
      <c r="A310" s="25" t="s">
        <v>61</v>
      </c>
      <c r="B310" s="28">
        <v>45275</v>
      </c>
      <c r="C310" s="26" t="s">
        <v>1041</v>
      </c>
      <c r="D310" s="24">
        <v>45278.5</v>
      </c>
      <c r="E310" s="24" t="s">
        <v>37</v>
      </c>
      <c r="F310" s="25" t="s">
        <v>709</v>
      </c>
      <c r="G310" s="25" t="s">
        <v>1042</v>
      </c>
      <c r="H310" s="25" t="str">
        <f t="shared" si="8"/>
        <v>Completed</v>
      </c>
      <c r="I310" s="25" t="s">
        <v>40</v>
      </c>
      <c r="J310" s="25" t="s">
        <v>40</v>
      </c>
      <c r="K310" s="25" t="s">
        <v>40</v>
      </c>
      <c r="L310" s="25"/>
      <c r="M310" s="26" t="s">
        <v>1043</v>
      </c>
      <c r="N310" s="25">
        <f>IF(M310="","",_xlfn.XLOOKUP(M310,'Distance List'!D:D,'Distance List'!G:G))</f>
        <v>42</v>
      </c>
      <c r="O310" s="25" t="s">
        <v>1044</v>
      </c>
      <c r="P310" s="25"/>
      <c r="Q310" s="120" t="str">
        <f t="shared" si="9"/>
        <v>N</v>
      </c>
      <c r="R310" s="9">
        <f>IF(Q310="Y",COUNTIF($A$2:A310,A310),1)</f>
        <v>1</v>
      </c>
    </row>
    <row r="311" spans="1:18">
      <c r="A311" s="25" t="s">
        <v>142</v>
      </c>
      <c r="B311" s="28">
        <v>45275</v>
      </c>
      <c r="C311" s="26" t="s">
        <v>1045</v>
      </c>
      <c r="D311" s="24">
        <v>45278.5</v>
      </c>
      <c r="E311" s="37" t="s">
        <v>37</v>
      </c>
      <c r="F311" s="25" t="s">
        <v>762</v>
      </c>
      <c r="G311" s="25" t="s">
        <v>1046</v>
      </c>
      <c r="H311" s="25" t="str">
        <f t="shared" si="8"/>
        <v>Completed</v>
      </c>
      <c r="I311" s="25" t="s">
        <v>40</v>
      </c>
      <c r="J311" s="25" t="s">
        <v>40</v>
      </c>
      <c r="K311" s="25" t="s">
        <v>40</v>
      </c>
      <c r="L311" s="25"/>
      <c r="M311" s="26" t="s">
        <v>1047</v>
      </c>
      <c r="N311" s="25">
        <f>IF(M311="","",_xlfn.XLOOKUP(M311,'Distance List'!D:D,'Distance List'!G:G))</f>
        <v>37</v>
      </c>
      <c r="O311" s="25" t="s">
        <v>1048</v>
      </c>
      <c r="P311" s="25"/>
      <c r="Q311" s="120" t="str">
        <f t="shared" si="9"/>
        <v>N</v>
      </c>
      <c r="R311" s="9">
        <f>IF(Q311="Y",COUNTIF($A$2:A311,A311),1)</f>
        <v>1</v>
      </c>
    </row>
    <row r="312" spans="1:18">
      <c r="A312" s="25">
        <v>399876686</v>
      </c>
      <c r="B312" s="28">
        <v>45275</v>
      </c>
      <c r="C312" s="26" t="s">
        <v>1049</v>
      </c>
      <c r="D312" s="24">
        <v>45278.541666666664</v>
      </c>
      <c r="E312" s="24" t="s">
        <v>63</v>
      </c>
      <c r="F312" s="25" t="s">
        <v>180</v>
      </c>
      <c r="G312" s="25" t="s">
        <v>181</v>
      </c>
      <c r="H312" s="25" t="str">
        <f t="shared" si="8"/>
        <v>Completed</v>
      </c>
      <c r="I312" s="25" t="s">
        <v>40</v>
      </c>
      <c r="J312" s="25" t="s">
        <v>40</v>
      </c>
      <c r="K312" s="25" t="s">
        <v>40</v>
      </c>
      <c r="L312" s="25"/>
      <c r="M312" s="26" t="s">
        <v>182</v>
      </c>
      <c r="N312" s="25">
        <f>IF(M312="","",_xlfn.XLOOKUP(M312,'Distance List'!D:D,'Distance List'!G:G))</f>
        <v>51</v>
      </c>
      <c r="O312" s="25" t="s">
        <v>447</v>
      </c>
      <c r="P312" s="25"/>
      <c r="Q312" s="120" t="str">
        <f t="shared" si="9"/>
        <v>Y</v>
      </c>
      <c r="R312" s="9">
        <f>IF(Q312="Y",COUNTIF($A$2:A312,A312),1)</f>
        <v>1</v>
      </c>
    </row>
    <row r="313" spans="1:18">
      <c r="A313" s="25">
        <v>399973377</v>
      </c>
      <c r="B313" s="28">
        <v>45278</v>
      </c>
      <c r="C313" s="26" t="s">
        <v>1050</v>
      </c>
      <c r="D313" s="24">
        <v>45278.5625</v>
      </c>
      <c r="E313" s="24" t="s">
        <v>63</v>
      </c>
      <c r="F313" s="25" t="s">
        <v>38</v>
      </c>
      <c r="G313" s="25" t="s">
        <v>1051</v>
      </c>
      <c r="H313" s="25" t="str">
        <f t="shared" si="8"/>
        <v>Completed</v>
      </c>
      <c r="I313" s="25" t="s">
        <v>40</v>
      </c>
      <c r="J313" s="25" t="s">
        <v>40</v>
      </c>
      <c r="K313" s="25" t="s">
        <v>40</v>
      </c>
      <c r="L313" s="25"/>
      <c r="M313" s="26" t="s">
        <v>277</v>
      </c>
      <c r="N313" s="25">
        <f>IF(M313="","",_xlfn.XLOOKUP(M313,'Distance List'!D:D,'Distance List'!G:G))</f>
        <v>20</v>
      </c>
      <c r="O313" s="25" t="s">
        <v>1030</v>
      </c>
      <c r="P313" s="25" t="s">
        <v>126</v>
      </c>
      <c r="Q313" s="120" t="str">
        <f t="shared" si="9"/>
        <v>Y</v>
      </c>
      <c r="R313" s="9">
        <f>IF(Q313="Y",COUNTIF($A$2:A313,A313),1)</f>
        <v>1</v>
      </c>
    </row>
    <row r="314" spans="1:18">
      <c r="A314" s="25" t="s">
        <v>200</v>
      </c>
      <c r="B314" s="28">
        <v>45278</v>
      </c>
      <c r="C314" s="26" t="s">
        <v>1052</v>
      </c>
      <c r="D314" s="24">
        <v>45278.583333333336</v>
      </c>
      <c r="E314" s="24" t="s">
        <v>63</v>
      </c>
      <c r="F314" s="25" t="s">
        <v>202</v>
      </c>
      <c r="G314" s="25" t="s">
        <v>1053</v>
      </c>
      <c r="H314" s="25" t="str">
        <f t="shared" si="8"/>
        <v>Completed</v>
      </c>
      <c r="I314" s="25" t="s">
        <v>40</v>
      </c>
      <c r="J314" s="25" t="s">
        <v>40</v>
      </c>
      <c r="K314" s="25" t="s">
        <v>40</v>
      </c>
      <c r="L314" s="25"/>
      <c r="M314" s="26" t="s">
        <v>1054</v>
      </c>
      <c r="N314" s="25">
        <f>IF(M314="","",_xlfn.XLOOKUP(M314,'Distance List'!D:D,'Distance List'!G:G))</f>
        <v>11</v>
      </c>
      <c r="O314" s="25" t="s">
        <v>1055</v>
      </c>
      <c r="P314" s="25"/>
      <c r="Q314" s="120" t="str">
        <f t="shared" si="9"/>
        <v>N</v>
      </c>
      <c r="R314" s="9">
        <f>IF(Q314="Y",COUNTIF($A$2:A314,A314),1)</f>
        <v>1</v>
      </c>
    </row>
    <row r="315" spans="1:18">
      <c r="A315" s="25">
        <v>399875536</v>
      </c>
      <c r="B315" s="28">
        <v>45275</v>
      </c>
      <c r="C315" s="26" t="s">
        <v>1056</v>
      </c>
      <c r="D315" s="24">
        <v>45278.583333333336</v>
      </c>
      <c r="E315" s="24" t="s">
        <v>480</v>
      </c>
      <c r="F315" s="25" t="s">
        <v>558</v>
      </c>
      <c r="G315" s="25" t="s">
        <v>1057</v>
      </c>
      <c r="H315" s="25" t="str">
        <f t="shared" si="8"/>
        <v>Completed</v>
      </c>
      <c r="I315" s="25" t="s">
        <v>40</v>
      </c>
      <c r="J315" s="25" t="s">
        <v>40</v>
      </c>
      <c r="K315" s="25" t="s">
        <v>40</v>
      </c>
      <c r="L315" s="25"/>
      <c r="M315" s="26" t="s">
        <v>1058</v>
      </c>
      <c r="N315" s="25">
        <v>87</v>
      </c>
      <c r="O315" s="25" t="s">
        <v>879</v>
      </c>
      <c r="P315" s="25"/>
      <c r="Q315" s="120" t="str">
        <f t="shared" si="9"/>
        <v>Y</v>
      </c>
      <c r="R315" s="9">
        <f>IF(Q315="Y",COUNTIF($A$2:A315,A315),1)</f>
        <v>1</v>
      </c>
    </row>
    <row r="316" spans="1:18">
      <c r="A316" s="25" t="s">
        <v>200</v>
      </c>
      <c r="B316" s="28">
        <v>45278</v>
      </c>
      <c r="C316" s="26" t="s">
        <v>1059</v>
      </c>
      <c r="D316" s="24">
        <v>45278.604166666664</v>
      </c>
      <c r="E316" s="24" t="s">
        <v>63</v>
      </c>
      <c r="F316" s="25" t="s">
        <v>565</v>
      </c>
      <c r="G316" s="25" t="s">
        <v>97</v>
      </c>
      <c r="H316" s="25" t="str">
        <f t="shared" si="8"/>
        <v>Completed</v>
      </c>
      <c r="I316" s="25" t="s">
        <v>40</v>
      </c>
      <c r="J316" s="25" t="s">
        <v>40</v>
      </c>
      <c r="K316" s="25" t="s">
        <v>40</v>
      </c>
      <c r="L316" s="25"/>
      <c r="M316" s="26" t="s">
        <v>98</v>
      </c>
      <c r="N316" s="25">
        <f>IF(M316="","",_xlfn.XLOOKUP(M316,'Distance List'!D:D,'Distance List'!G:G))</f>
        <v>20</v>
      </c>
      <c r="O316" s="25" t="s">
        <v>99</v>
      </c>
      <c r="P316" s="25"/>
      <c r="Q316" s="120" t="str">
        <f t="shared" si="9"/>
        <v>N</v>
      </c>
      <c r="R316" s="9">
        <f>IF(Q316="Y",COUNTIF($A$2:A316,A316),1)</f>
        <v>1</v>
      </c>
    </row>
    <row r="317" spans="1:18">
      <c r="A317" s="25">
        <v>399987927</v>
      </c>
      <c r="B317" s="28">
        <v>45278</v>
      </c>
      <c r="C317" s="26" t="s">
        <v>1060</v>
      </c>
      <c r="D317" s="24">
        <v>45278.631944444445</v>
      </c>
      <c r="E317" s="24" t="s">
        <v>37</v>
      </c>
      <c r="F317" s="25" t="s">
        <v>1061</v>
      </c>
      <c r="G317" s="25" t="s">
        <v>1062</v>
      </c>
      <c r="H317" s="25" t="str">
        <f t="shared" si="8"/>
        <v>Completed</v>
      </c>
      <c r="I317" s="25" t="s">
        <v>40</v>
      </c>
      <c r="J317" s="25" t="s">
        <v>40</v>
      </c>
      <c r="K317" s="25" t="s">
        <v>40</v>
      </c>
      <c r="L317" s="25"/>
      <c r="M317" s="26" t="s">
        <v>1063</v>
      </c>
      <c r="N317" s="25">
        <f>IF(M317="","",_xlfn.XLOOKUP(M317,'Distance List'!D:D,'Distance List'!G:G))</f>
        <v>22</v>
      </c>
      <c r="O317" s="25" t="s">
        <v>1064</v>
      </c>
      <c r="P317" s="25"/>
      <c r="Q317" s="120" t="str">
        <f t="shared" si="9"/>
        <v>Y</v>
      </c>
      <c r="R317" s="9">
        <f>IF(Q317="Y",COUNTIF($A$2:A317,A317),1)</f>
        <v>1</v>
      </c>
    </row>
    <row r="318" spans="1:18">
      <c r="A318" s="25" t="s">
        <v>200</v>
      </c>
      <c r="B318" s="28">
        <v>45278</v>
      </c>
      <c r="C318" s="26" t="s">
        <v>1060</v>
      </c>
      <c r="D318" s="24">
        <v>45278.666666666664</v>
      </c>
      <c r="E318" s="24" t="s">
        <v>63</v>
      </c>
      <c r="F318" s="25" t="s">
        <v>426</v>
      </c>
      <c r="G318" s="31" t="s">
        <v>1065</v>
      </c>
      <c r="H318" s="25" t="str">
        <f t="shared" si="8"/>
        <v>Completed</v>
      </c>
      <c r="I318" s="25" t="s">
        <v>40</v>
      </c>
      <c r="J318" s="25" t="s">
        <v>40</v>
      </c>
      <c r="K318" s="25" t="s">
        <v>40</v>
      </c>
      <c r="L318" s="25"/>
      <c r="M318" s="26" t="s">
        <v>875</v>
      </c>
      <c r="N318" s="25">
        <f>IF(M318="","",_xlfn.XLOOKUP(M318,'Distance List'!D:D,'Distance List'!G:G))</f>
        <v>46</v>
      </c>
      <c r="O318" s="25" t="s">
        <v>1066</v>
      </c>
      <c r="P318" s="25"/>
      <c r="Q318" s="120" t="str">
        <f t="shared" si="9"/>
        <v>N</v>
      </c>
      <c r="R318" s="9">
        <f>IF(Q318="Y",COUNTIF($A$2:A318,A318),1)</f>
        <v>1</v>
      </c>
    </row>
    <row r="319" spans="1:18">
      <c r="A319" s="25" t="s">
        <v>200</v>
      </c>
      <c r="B319" s="28">
        <v>45275</v>
      </c>
      <c r="C319" s="26" t="s">
        <v>1067</v>
      </c>
      <c r="D319" s="24">
        <v>45278.666666666664</v>
      </c>
      <c r="E319" s="24" t="s">
        <v>63</v>
      </c>
      <c r="F319" s="25" t="s">
        <v>233</v>
      </c>
      <c r="G319" s="25" t="s">
        <v>1068</v>
      </c>
      <c r="H319" s="25" t="str">
        <f t="shared" si="8"/>
        <v>Completed</v>
      </c>
      <c r="I319" s="25" t="s">
        <v>40</v>
      </c>
      <c r="J319" s="25" t="s">
        <v>40</v>
      </c>
      <c r="K319" s="25" t="s">
        <v>40</v>
      </c>
      <c r="L319" s="25"/>
      <c r="M319" s="26" t="s">
        <v>235</v>
      </c>
      <c r="N319" s="25">
        <f>IF(M319="","",_xlfn.XLOOKUP(M319,'Distance List'!D:D,'Distance List'!G:G))</f>
        <v>54</v>
      </c>
      <c r="O319" s="25" t="s">
        <v>1069</v>
      </c>
      <c r="P319" s="25"/>
      <c r="Q319" s="120" t="str">
        <f t="shared" si="9"/>
        <v>N</v>
      </c>
      <c r="R319" s="9">
        <f>IF(Q319="Y",COUNTIF($A$2:A319,A319),1)</f>
        <v>1</v>
      </c>
    </row>
    <row r="320" spans="1:18">
      <c r="A320" s="25">
        <v>399993848</v>
      </c>
      <c r="B320" s="28">
        <v>45278</v>
      </c>
      <c r="C320" s="26" t="s">
        <v>1070</v>
      </c>
      <c r="D320" s="24">
        <v>45278.680555555555</v>
      </c>
      <c r="E320" s="24" t="s">
        <v>358</v>
      </c>
      <c r="F320" s="25" t="s">
        <v>1071</v>
      </c>
      <c r="G320" s="25" t="s">
        <v>360</v>
      </c>
      <c r="H320" s="25" t="str">
        <f t="shared" si="8"/>
        <v>Completed</v>
      </c>
      <c r="I320" s="25" t="s">
        <v>40</v>
      </c>
      <c r="J320" s="25" t="s">
        <v>40</v>
      </c>
      <c r="K320" s="25" t="s">
        <v>40</v>
      </c>
      <c r="L320" s="25"/>
      <c r="M320" s="26" t="s">
        <v>235</v>
      </c>
      <c r="N320" s="25">
        <f>IF(M320="","",_xlfn.XLOOKUP(M320,'Distance List'!D:D,'Distance List'!G:G))</f>
        <v>54</v>
      </c>
      <c r="O320" s="25" t="s">
        <v>1072</v>
      </c>
      <c r="P320" s="25"/>
      <c r="Q320" s="120" t="str">
        <f t="shared" si="9"/>
        <v>Y</v>
      </c>
      <c r="R320" s="9">
        <f>IF(Q320="Y",COUNTIF($A$2:A320,A320),1)</f>
        <v>1</v>
      </c>
    </row>
    <row r="321" spans="1:18">
      <c r="A321" s="25" t="s">
        <v>61</v>
      </c>
      <c r="B321" s="28">
        <v>45278</v>
      </c>
      <c r="C321" s="26" t="s">
        <v>1073</v>
      </c>
      <c r="D321" s="24">
        <v>45278.708333333336</v>
      </c>
      <c r="E321" s="24" t="s">
        <v>37</v>
      </c>
      <c r="F321" s="25" t="s">
        <v>404</v>
      </c>
      <c r="G321" s="25" t="s">
        <v>1074</v>
      </c>
      <c r="H321" s="25" t="str">
        <f t="shared" si="8"/>
        <v>Completed</v>
      </c>
      <c r="I321" s="25" t="s">
        <v>40</v>
      </c>
      <c r="J321" s="25" t="s">
        <v>40</v>
      </c>
      <c r="K321" s="25" t="s">
        <v>40</v>
      </c>
      <c r="L321" s="25"/>
      <c r="M321" s="26" t="s">
        <v>174</v>
      </c>
      <c r="N321" s="25">
        <f>IF(M321="","",_xlfn.XLOOKUP(M321,'Distance List'!D:D,'Distance List'!G:G))</f>
        <v>10</v>
      </c>
      <c r="O321" s="25" t="s">
        <v>1075</v>
      </c>
      <c r="P321" s="25"/>
      <c r="Q321" s="120" t="str">
        <f t="shared" si="9"/>
        <v>N</v>
      </c>
      <c r="R321" s="9">
        <f>IF(Q321="Y",COUNTIF($A$2:A321,A321),1)</f>
        <v>1</v>
      </c>
    </row>
    <row r="322" spans="1:18">
      <c r="A322" s="30" t="s">
        <v>61</v>
      </c>
      <c r="B322" s="28">
        <v>45275</v>
      </c>
      <c r="C322" s="26" t="s">
        <v>1076</v>
      </c>
      <c r="D322" s="24">
        <v>45278.708333333336</v>
      </c>
      <c r="E322" s="37" t="s">
        <v>37</v>
      </c>
      <c r="F322" s="25" t="s">
        <v>739</v>
      </c>
      <c r="G322" s="30" t="s">
        <v>1077</v>
      </c>
      <c r="H322" s="25" t="str">
        <f t="shared" ref="H322:H385" si="10">IF(AND(I322="",J322="",K322,""),"",IF(AND(I322="O",J322="",K322=""),"Picked",IF(AND(I322="O",J322="O",K322=""),"Shipped",IF(AND(I322="O",J322="O",K322="O"),"Completed",""))))</f>
        <v>Completed</v>
      </c>
      <c r="I322" s="25" t="s">
        <v>40</v>
      </c>
      <c r="J322" s="25" t="s">
        <v>40</v>
      </c>
      <c r="K322" s="25" t="s">
        <v>40</v>
      </c>
      <c r="L322" s="25"/>
      <c r="M322" s="26" t="s">
        <v>174</v>
      </c>
      <c r="N322" s="25">
        <f>IF(M322="","",_xlfn.XLOOKUP(M322,'Distance List'!D:D,'Distance List'!G:G))</f>
        <v>10</v>
      </c>
      <c r="O322" s="25" t="s">
        <v>1078</v>
      </c>
      <c r="P322" s="25"/>
      <c r="Q322" s="120" t="str">
        <f t="shared" ref="Q322:Q385" si="11">IF(LEN(A322)=9,"Y","N")</f>
        <v>N</v>
      </c>
      <c r="R322" s="9">
        <f>IF(Q322="Y",COUNTIF($A$2:A322,A322),1)</f>
        <v>1</v>
      </c>
    </row>
    <row r="323" spans="1:18">
      <c r="A323" s="30" t="s">
        <v>61</v>
      </c>
      <c r="B323" s="28">
        <v>45275</v>
      </c>
      <c r="C323" s="26" t="s">
        <v>1079</v>
      </c>
      <c r="D323" s="24">
        <v>45278.708333333336</v>
      </c>
      <c r="E323" s="37" t="s">
        <v>37</v>
      </c>
      <c r="F323" s="25" t="s">
        <v>739</v>
      </c>
      <c r="G323" s="30" t="s">
        <v>1077</v>
      </c>
      <c r="H323" s="25" t="str">
        <f t="shared" si="10"/>
        <v>Completed</v>
      </c>
      <c r="I323" s="25" t="s">
        <v>40</v>
      </c>
      <c r="J323" s="25" t="s">
        <v>40</v>
      </c>
      <c r="K323" s="25" t="s">
        <v>40</v>
      </c>
      <c r="L323" s="25"/>
      <c r="M323" s="26" t="s">
        <v>174</v>
      </c>
      <c r="N323" s="25">
        <f>IF(M323="","",_xlfn.XLOOKUP(M323,'Distance List'!D:D,'Distance List'!G:G))</f>
        <v>10</v>
      </c>
      <c r="O323" s="25" t="s">
        <v>1078</v>
      </c>
      <c r="P323" s="25"/>
      <c r="Q323" s="120" t="str">
        <f t="shared" si="11"/>
        <v>N</v>
      </c>
      <c r="R323" s="9">
        <f>IF(Q323="Y",COUNTIF($A$2:A323,A323),1)</f>
        <v>1</v>
      </c>
    </row>
    <row r="324" spans="1:18">
      <c r="A324" s="30" t="s">
        <v>61</v>
      </c>
      <c r="B324" s="28">
        <v>45275</v>
      </c>
      <c r="C324" s="26" t="s">
        <v>1080</v>
      </c>
      <c r="D324" s="24">
        <v>45278.708333333336</v>
      </c>
      <c r="E324" s="37" t="s">
        <v>37</v>
      </c>
      <c r="F324" s="25" t="s">
        <v>739</v>
      </c>
      <c r="G324" s="30" t="s">
        <v>1077</v>
      </c>
      <c r="H324" s="25" t="str">
        <f t="shared" si="10"/>
        <v>Completed</v>
      </c>
      <c r="I324" s="25" t="s">
        <v>40</v>
      </c>
      <c r="J324" s="25" t="s">
        <v>40</v>
      </c>
      <c r="K324" s="25" t="s">
        <v>40</v>
      </c>
      <c r="L324" s="25"/>
      <c r="M324" s="26" t="s">
        <v>174</v>
      </c>
      <c r="N324" s="25">
        <f>IF(M324="","",_xlfn.XLOOKUP(M324,'Distance List'!D:D,'Distance List'!G:G))</f>
        <v>10</v>
      </c>
      <c r="O324" s="25" t="s">
        <v>1078</v>
      </c>
      <c r="P324" s="25"/>
      <c r="Q324" s="120" t="str">
        <f t="shared" si="11"/>
        <v>N</v>
      </c>
      <c r="R324" s="9">
        <f>IF(Q324="Y",COUNTIF($A$2:A324,A324),1)</f>
        <v>1</v>
      </c>
    </row>
    <row r="325" spans="1:18">
      <c r="A325" s="25" t="s">
        <v>61</v>
      </c>
      <c r="B325" s="28">
        <v>45275</v>
      </c>
      <c r="C325" s="26" t="s">
        <v>1081</v>
      </c>
      <c r="D325" s="24">
        <v>45278.708333333336</v>
      </c>
      <c r="E325" s="24" t="s">
        <v>63</v>
      </c>
      <c r="F325" s="25" t="s">
        <v>202</v>
      </c>
      <c r="G325" s="25" t="s">
        <v>1082</v>
      </c>
      <c r="H325" s="25" t="str">
        <f t="shared" si="10"/>
        <v>Completed</v>
      </c>
      <c r="I325" s="25" t="s">
        <v>40</v>
      </c>
      <c r="J325" s="25" t="s">
        <v>40</v>
      </c>
      <c r="K325" s="25" t="s">
        <v>40</v>
      </c>
      <c r="L325" s="25"/>
      <c r="M325" s="26" t="s">
        <v>66</v>
      </c>
      <c r="N325" s="25">
        <f>IF(M325="","",_xlfn.XLOOKUP(M325,'Distance List'!D:D,'Distance List'!G:G))</f>
        <v>9</v>
      </c>
      <c r="O325" s="25" t="s">
        <v>1083</v>
      </c>
      <c r="P325" s="25"/>
      <c r="Q325" s="120" t="str">
        <f t="shared" si="11"/>
        <v>N</v>
      </c>
      <c r="R325" s="9">
        <f>IF(Q325="Y",COUNTIF($A$2:A325,A325),1)</f>
        <v>1</v>
      </c>
    </row>
    <row r="326" spans="1:18">
      <c r="A326" s="30" t="s">
        <v>142</v>
      </c>
      <c r="B326" s="28">
        <v>45275</v>
      </c>
      <c r="C326" s="26" t="s">
        <v>1084</v>
      </c>
      <c r="D326" s="24">
        <v>45278.708333333336</v>
      </c>
      <c r="E326" s="37" t="s">
        <v>37</v>
      </c>
      <c r="F326" s="25" t="s">
        <v>391</v>
      </c>
      <c r="G326" s="25" t="s">
        <v>1085</v>
      </c>
      <c r="H326" s="25" t="str">
        <f t="shared" si="10"/>
        <v>Completed</v>
      </c>
      <c r="I326" s="25" t="s">
        <v>40</v>
      </c>
      <c r="J326" s="25" t="s">
        <v>40</v>
      </c>
      <c r="K326" s="25" t="s">
        <v>40</v>
      </c>
      <c r="L326" s="25"/>
      <c r="M326" s="26" t="s">
        <v>1086</v>
      </c>
      <c r="N326" s="25">
        <f>IF(M326="","",_xlfn.XLOOKUP(M326,'Distance List'!D:D,'Distance List'!G:G))</f>
        <v>43</v>
      </c>
      <c r="O326" s="25" t="s">
        <v>1087</v>
      </c>
      <c r="P326" s="25"/>
      <c r="Q326" s="120" t="str">
        <f t="shared" si="11"/>
        <v>N</v>
      </c>
      <c r="R326" s="9">
        <f>IF(Q326="Y",COUNTIF($A$2:A326,A326),1)</f>
        <v>1</v>
      </c>
    </row>
    <row r="327" spans="1:18">
      <c r="A327" s="25" t="s">
        <v>80</v>
      </c>
      <c r="B327" s="28">
        <v>45275</v>
      </c>
      <c r="C327" s="26" t="s">
        <v>1088</v>
      </c>
      <c r="D327" s="24">
        <v>45278.708333333336</v>
      </c>
      <c r="E327" s="37" t="s">
        <v>37</v>
      </c>
      <c r="F327" s="25" t="s">
        <v>1089</v>
      </c>
      <c r="G327" s="25" t="s">
        <v>1090</v>
      </c>
      <c r="H327" s="25" t="str">
        <f t="shared" si="10"/>
        <v>Completed</v>
      </c>
      <c r="I327" s="25" t="s">
        <v>40</v>
      </c>
      <c r="J327" s="25" t="s">
        <v>40</v>
      </c>
      <c r="K327" s="25" t="s">
        <v>40</v>
      </c>
      <c r="L327" s="25"/>
      <c r="M327" s="26" t="s">
        <v>1091</v>
      </c>
      <c r="N327" s="25">
        <f>IF(M327="","",_xlfn.XLOOKUP(M327,'Distance List'!D:D,'Distance List'!G:G))</f>
        <v>15</v>
      </c>
      <c r="O327" s="25" t="s">
        <v>1092</v>
      </c>
      <c r="P327" s="25"/>
      <c r="Q327" s="120" t="str">
        <f t="shared" si="11"/>
        <v>N</v>
      </c>
      <c r="R327" s="9">
        <f>IF(Q327="Y",COUNTIF($A$2:A327,A327),1)</f>
        <v>1</v>
      </c>
    </row>
    <row r="328" spans="1:18">
      <c r="A328" s="25">
        <v>399996801</v>
      </c>
      <c r="B328" s="28">
        <v>45278</v>
      </c>
      <c r="C328" s="26" t="s">
        <v>1093</v>
      </c>
      <c r="D328" s="24">
        <v>45278.729166666664</v>
      </c>
      <c r="E328" s="24" t="s">
        <v>63</v>
      </c>
      <c r="F328" s="25" t="s">
        <v>709</v>
      </c>
      <c r="G328" s="25" t="s">
        <v>1094</v>
      </c>
      <c r="H328" s="25" t="str">
        <f t="shared" si="10"/>
        <v>Completed</v>
      </c>
      <c r="I328" s="25" t="s">
        <v>40</v>
      </c>
      <c r="J328" s="25" t="s">
        <v>40</v>
      </c>
      <c r="K328" s="25" t="s">
        <v>40</v>
      </c>
      <c r="L328" s="25"/>
      <c r="M328" s="26" t="s">
        <v>225</v>
      </c>
      <c r="N328" s="25">
        <f>IF(M328="","",_xlfn.XLOOKUP(M328,'Distance List'!D:D,'Distance List'!G:G))</f>
        <v>42</v>
      </c>
      <c r="O328" s="25" t="s">
        <v>394</v>
      </c>
      <c r="P328" s="25"/>
      <c r="Q328" s="120" t="str">
        <f t="shared" si="11"/>
        <v>Y</v>
      </c>
      <c r="R328" s="9">
        <f>IF(Q328="Y",COUNTIF($A$2:A328,A328),1)</f>
        <v>1</v>
      </c>
    </row>
    <row r="329" spans="1:18">
      <c r="A329" s="25" t="s">
        <v>61</v>
      </c>
      <c r="B329" s="28">
        <v>45278</v>
      </c>
      <c r="C329" s="26" t="s">
        <v>1095</v>
      </c>
      <c r="D329" s="24">
        <v>45278.729166666664</v>
      </c>
      <c r="E329" s="24" t="s">
        <v>37</v>
      </c>
      <c r="F329" s="25" t="s">
        <v>38</v>
      </c>
      <c r="G329" s="25" t="s">
        <v>1096</v>
      </c>
      <c r="H329" s="25" t="str">
        <f t="shared" si="10"/>
        <v>Completed</v>
      </c>
      <c r="I329" s="25" t="s">
        <v>40</v>
      </c>
      <c r="J329" s="25" t="s">
        <v>40</v>
      </c>
      <c r="K329" s="25" t="s">
        <v>40</v>
      </c>
      <c r="L329" s="25"/>
      <c r="M329" s="26" t="s">
        <v>124</v>
      </c>
      <c r="N329" s="25">
        <f>IF(M329="","",_xlfn.XLOOKUP(M329,'Distance List'!D:D,'Distance List'!G:G))</f>
        <v>20</v>
      </c>
      <c r="O329" s="25" t="s">
        <v>1097</v>
      </c>
      <c r="P329" s="25"/>
      <c r="Q329" s="120" t="str">
        <f t="shared" si="11"/>
        <v>N</v>
      </c>
      <c r="R329" s="9">
        <f>IF(Q329="Y",COUNTIF($A$2:A329,A329),1)</f>
        <v>1</v>
      </c>
    </row>
    <row r="330" spans="1:18">
      <c r="A330" s="25">
        <v>400028737</v>
      </c>
      <c r="B330" s="28">
        <v>45278</v>
      </c>
      <c r="C330" s="26" t="s">
        <v>1098</v>
      </c>
      <c r="D330" s="24">
        <v>45278.763888888891</v>
      </c>
      <c r="E330" s="24" t="s">
        <v>63</v>
      </c>
      <c r="F330" s="25" t="s">
        <v>246</v>
      </c>
      <c r="G330" s="25" t="s">
        <v>1099</v>
      </c>
      <c r="H330" s="25" t="str">
        <f t="shared" si="10"/>
        <v>Completed</v>
      </c>
      <c r="I330" s="25" t="s">
        <v>40</v>
      </c>
      <c r="J330" s="25" t="s">
        <v>40</v>
      </c>
      <c r="K330" s="25" t="s">
        <v>40</v>
      </c>
      <c r="L330" s="25"/>
      <c r="M330" s="26" t="s">
        <v>108</v>
      </c>
      <c r="N330" s="25">
        <f>IF(M330="","",_xlfn.XLOOKUP(M330,'Distance List'!D:D,'Distance List'!G:G))</f>
        <v>13</v>
      </c>
      <c r="O330" s="25" t="s">
        <v>1100</v>
      </c>
      <c r="P330" s="25"/>
      <c r="Q330" s="120" t="str">
        <f t="shared" si="11"/>
        <v>Y</v>
      </c>
      <c r="R330" s="9">
        <f>IF(Q330="Y",COUNTIF($A$2:A330,A330),1)</f>
        <v>1</v>
      </c>
    </row>
    <row r="331" spans="1:18">
      <c r="A331" s="25">
        <v>400037654</v>
      </c>
      <c r="B331" s="28">
        <v>45278</v>
      </c>
      <c r="C331" s="26" t="s">
        <v>1101</v>
      </c>
      <c r="D331" s="24">
        <v>45278.8125</v>
      </c>
      <c r="E331" s="24" t="s">
        <v>37</v>
      </c>
      <c r="F331" s="25" t="s">
        <v>202</v>
      </c>
      <c r="G331" s="25" t="s">
        <v>1102</v>
      </c>
      <c r="H331" s="25" t="str">
        <f t="shared" si="10"/>
        <v>Completed</v>
      </c>
      <c r="I331" s="25" t="s">
        <v>40</v>
      </c>
      <c r="J331" s="25" t="s">
        <v>40</v>
      </c>
      <c r="K331" s="25" t="s">
        <v>40</v>
      </c>
      <c r="L331" s="25"/>
      <c r="M331" s="26" t="s">
        <v>159</v>
      </c>
      <c r="N331" s="25">
        <f>IF(M331="","",_xlfn.XLOOKUP(M331,'Distance List'!D:D,'Distance List'!G:G))</f>
        <v>10</v>
      </c>
      <c r="O331" s="25" t="s">
        <v>94</v>
      </c>
      <c r="P331" s="25" t="s">
        <v>126</v>
      </c>
      <c r="Q331" s="120" t="str">
        <f t="shared" si="11"/>
        <v>Y</v>
      </c>
      <c r="R331" s="9">
        <f>IF(Q331="Y",COUNTIF($A$2:A331,A331),1)</f>
        <v>1</v>
      </c>
    </row>
    <row r="332" spans="1:18">
      <c r="A332" s="25">
        <v>400039919</v>
      </c>
      <c r="B332" s="28">
        <v>45278</v>
      </c>
      <c r="C332" s="26" t="s">
        <v>1103</v>
      </c>
      <c r="D332" s="24">
        <v>45278.916666666664</v>
      </c>
      <c r="E332" s="24" t="s">
        <v>63</v>
      </c>
      <c r="F332" s="25" t="s">
        <v>1104</v>
      </c>
      <c r="G332" s="25" t="s">
        <v>1105</v>
      </c>
      <c r="H332" s="25" t="str">
        <f t="shared" si="10"/>
        <v>Completed</v>
      </c>
      <c r="I332" s="25" t="s">
        <v>40</v>
      </c>
      <c r="J332" s="25" t="s">
        <v>40</v>
      </c>
      <c r="K332" s="25" t="s">
        <v>40</v>
      </c>
      <c r="L332" s="25"/>
      <c r="M332" s="26" t="s">
        <v>149</v>
      </c>
      <c r="N332" s="25">
        <f>IF(M332="","",_xlfn.XLOOKUP(M332,'Distance List'!D:D,'Distance List'!G:G))</f>
        <v>63</v>
      </c>
      <c r="O332" s="25" t="s">
        <v>183</v>
      </c>
      <c r="P332" s="25" t="s">
        <v>126</v>
      </c>
      <c r="Q332" s="120" t="str">
        <f t="shared" si="11"/>
        <v>Y</v>
      </c>
      <c r="R332" s="9">
        <f>IF(Q332="Y",COUNTIF($A$2:A332,A332),1)</f>
        <v>1</v>
      </c>
    </row>
    <row r="333" spans="1:18">
      <c r="A333" s="25">
        <v>400011441</v>
      </c>
      <c r="B333" s="28">
        <v>45274</v>
      </c>
      <c r="C333" s="26" t="s">
        <v>1106</v>
      </c>
      <c r="D333" s="24">
        <v>45279.020833333336</v>
      </c>
      <c r="E333" s="24" t="s">
        <v>63</v>
      </c>
      <c r="F333" s="25" t="s">
        <v>1107</v>
      </c>
      <c r="G333" s="25" t="s">
        <v>1108</v>
      </c>
      <c r="H333" s="25" t="str">
        <f t="shared" si="10"/>
        <v>Completed</v>
      </c>
      <c r="I333" s="25" t="s">
        <v>40</v>
      </c>
      <c r="J333" s="25" t="s">
        <v>40</v>
      </c>
      <c r="K333" s="25" t="s">
        <v>40</v>
      </c>
      <c r="L333" s="25"/>
      <c r="M333" s="26" t="s">
        <v>1109</v>
      </c>
      <c r="N333" s="25">
        <f>IF(M333="","",_xlfn.XLOOKUP(M333,'Distance List'!D:D,'Distance List'!G:G))</f>
        <v>30</v>
      </c>
      <c r="O333" s="25" t="s">
        <v>209</v>
      </c>
      <c r="P333" s="25"/>
      <c r="Q333" s="120" t="str">
        <f t="shared" si="11"/>
        <v>Y</v>
      </c>
      <c r="R333" s="9">
        <f>IF(Q333="Y",COUNTIF($A$2:A333,A333),1)</f>
        <v>1</v>
      </c>
    </row>
    <row r="334" spans="1:18">
      <c r="A334" s="25" t="s">
        <v>142</v>
      </c>
      <c r="B334" s="28">
        <v>45278</v>
      </c>
      <c r="C334" s="26" t="s">
        <v>1110</v>
      </c>
      <c r="D334" s="24">
        <v>45279.375</v>
      </c>
      <c r="E334" s="24" t="s">
        <v>37</v>
      </c>
      <c r="F334" s="25" t="s">
        <v>666</v>
      </c>
      <c r="G334" s="25" t="s">
        <v>1111</v>
      </c>
      <c r="H334" s="25" t="str">
        <f t="shared" si="10"/>
        <v>Completed</v>
      </c>
      <c r="I334" s="25" t="s">
        <v>40</v>
      </c>
      <c r="J334" s="25" t="s">
        <v>40</v>
      </c>
      <c r="K334" s="25" t="s">
        <v>40</v>
      </c>
      <c r="L334" s="25">
        <v>22712</v>
      </c>
      <c r="M334" s="26" t="s">
        <v>1063</v>
      </c>
      <c r="N334" s="25">
        <f>IF(M334="","",_xlfn.XLOOKUP(M334,'Distance List'!D:D,'Distance List'!G:G))</f>
        <v>22</v>
      </c>
      <c r="O334" s="25" t="s">
        <v>1112</v>
      </c>
      <c r="P334" s="25"/>
      <c r="Q334" s="120" t="str">
        <f t="shared" si="11"/>
        <v>N</v>
      </c>
      <c r="R334" s="9">
        <f>IF(Q334="Y",COUNTIF($A$2:A334,A334),1)</f>
        <v>1</v>
      </c>
    </row>
    <row r="335" spans="1:18">
      <c r="A335" s="30" t="s">
        <v>68</v>
      </c>
      <c r="B335" s="36">
        <v>45278</v>
      </c>
      <c r="C335" s="41" t="s">
        <v>1113</v>
      </c>
      <c r="D335" s="37">
        <v>45279.395833333336</v>
      </c>
      <c r="E335" s="37" t="s">
        <v>63</v>
      </c>
      <c r="F335" s="30" t="s">
        <v>1114</v>
      </c>
      <c r="G335" s="30" t="s">
        <v>68</v>
      </c>
      <c r="H335" s="25" t="str">
        <f t="shared" si="10"/>
        <v>Completed</v>
      </c>
      <c r="I335" s="25" t="s">
        <v>40</v>
      </c>
      <c r="J335" s="25" t="s">
        <v>40</v>
      </c>
      <c r="K335" s="25" t="s">
        <v>40</v>
      </c>
      <c r="L335" s="25"/>
      <c r="M335" s="26" t="s">
        <v>678</v>
      </c>
      <c r="N335" s="25">
        <f>IF(M335="","",_xlfn.XLOOKUP(M335,'Distance List'!D:D,'Distance List'!G:G))</f>
        <v>200</v>
      </c>
      <c r="O335" s="25" t="s">
        <v>68</v>
      </c>
      <c r="P335" s="25"/>
      <c r="Q335" s="120" t="str">
        <f t="shared" si="11"/>
        <v>N</v>
      </c>
      <c r="R335" s="9">
        <f>IF(Q335="Y",COUNTIF($A$2:A335,A335),1)</f>
        <v>1</v>
      </c>
    </row>
    <row r="336" spans="1:18">
      <c r="A336" s="30" t="s">
        <v>68</v>
      </c>
      <c r="B336" s="36">
        <v>45278</v>
      </c>
      <c r="C336" s="41" t="s">
        <v>1115</v>
      </c>
      <c r="D336" s="37">
        <v>45279.395833333336</v>
      </c>
      <c r="E336" s="37" t="s">
        <v>63</v>
      </c>
      <c r="F336" s="30" t="s">
        <v>1114</v>
      </c>
      <c r="G336" s="30" t="s">
        <v>68</v>
      </c>
      <c r="H336" s="25" t="str">
        <f t="shared" si="10"/>
        <v>Completed</v>
      </c>
      <c r="I336" s="25" t="s">
        <v>40</v>
      </c>
      <c r="J336" s="25" t="s">
        <v>40</v>
      </c>
      <c r="K336" s="25" t="s">
        <v>40</v>
      </c>
      <c r="L336" s="25"/>
      <c r="M336" s="26" t="s">
        <v>678</v>
      </c>
      <c r="N336" s="25">
        <f>IF(M336="","",_xlfn.XLOOKUP(M336,'Distance List'!D:D,'Distance List'!G:G))</f>
        <v>200</v>
      </c>
      <c r="O336" s="25" t="s">
        <v>68</v>
      </c>
      <c r="P336" s="25"/>
      <c r="Q336" s="120" t="str">
        <f t="shared" si="11"/>
        <v>N</v>
      </c>
      <c r="R336" s="9">
        <f>IF(Q336="Y",COUNTIF($A$2:A336,A336),1)</f>
        <v>1</v>
      </c>
    </row>
    <row r="337" spans="1:18">
      <c r="A337" s="30" t="s">
        <v>68</v>
      </c>
      <c r="B337" s="36">
        <v>45278</v>
      </c>
      <c r="C337" s="41" t="s">
        <v>1116</v>
      </c>
      <c r="D337" s="37">
        <v>45279.395833333336</v>
      </c>
      <c r="E337" s="37" t="s">
        <v>63</v>
      </c>
      <c r="F337" s="30" t="s">
        <v>1114</v>
      </c>
      <c r="G337" s="30" t="s">
        <v>68</v>
      </c>
      <c r="H337" s="25" t="str">
        <f t="shared" si="10"/>
        <v>Completed</v>
      </c>
      <c r="I337" s="25" t="s">
        <v>40</v>
      </c>
      <c r="J337" s="25" t="s">
        <v>40</v>
      </c>
      <c r="K337" s="25" t="s">
        <v>40</v>
      </c>
      <c r="L337" s="25"/>
      <c r="M337" s="26" t="s">
        <v>678</v>
      </c>
      <c r="N337" s="25">
        <f>IF(M337="","",_xlfn.XLOOKUP(M337,'Distance List'!D:D,'Distance List'!G:G))</f>
        <v>200</v>
      </c>
      <c r="O337" s="25" t="s">
        <v>68</v>
      </c>
      <c r="P337" s="25"/>
      <c r="Q337" s="120" t="str">
        <f t="shared" si="11"/>
        <v>N</v>
      </c>
      <c r="R337" s="9">
        <f>IF(Q337="Y",COUNTIF($A$2:A337,A337),1)</f>
        <v>1</v>
      </c>
    </row>
    <row r="338" spans="1:18">
      <c r="A338" s="30" t="s">
        <v>68</v>
      </c>
      <c r="B338" s="36">
        <v>45278</v>
      </c>
      <c r="C338" s="41" t="s">
        <v>1117</v>
      </c>
      <c r="D338" s="37">
        <v>45279.395833333336</v>
      </c>
      <c r="E338" s="37" t="s">
        <v>63</v>
      </c>
      <c r="F338" s="30" t="s">
        <v>1114</v>
      </c>
      <c r="G338" s="30" t="s">
        <v>68</v>
      </c>
      <c r="H338" s="25" t="str">
        <f t="shared" si="10"/>
        <v>Completed</v>
      </c>
      <c r="I338" s="25" t="s">
        <v>40</v>
      </c>
      <c r="J338" s="25" t="s">
        <v>40</v>
      </c>
      <c r="K338" s="25" t="s">
        <v>40</v>
      </c>
      <c r="L338" s="25"/>
      <c r="M338" s="26" t="s">
        <v>678</v>
      </c>
      <c r="N338" s="25">
        <f>IF(M338="","",_xlfn.XLOOKUP(M338,'Distance List'!D:D,'Distance List'!G:G))</f>
        <v>200</v>
      </c>
      <c r="O338" s="25" t="s">
        <v>68</v>
      </c>
      <c r="P338" s="25"/>
      <c r="Q338" s="120" t="str">
        <f t="shared" si="11"/>
        <v>N</v>
      </c>
      <c r="R338" s="9">
        <f>IF(Q338="Y",COUNTIF($A$2:A338,A338),1)</f>
        <v>1</v>
      </c>
    </row>
    <row r="339" spans="1:18">
      <c r="A339" s="30" t="s">
        <v>115</v>
      </c>
      <c r="B339" s="36">
        <v>45278</v>
      </c>
      <c r="C339" s="41" t="s">
        <v>1118</v>
      </c>
      <c r="D339" s="37">
        <v>45279.416666666664</v>
      </c>
      <c r="E339" s="37" t="s">
        <v>63</v>
      </c>
      <c r="F339" s="30" t="s">
        <v>1119</v>
      </c>
      <c r="G339" s="30" t="s">
        <v>1120</v>
      </c>
      <c r="H339" s="25" t="str">
        <f t="shared" si="10"/>
        <v>Completed</v>
      </c>
      <c r="I339" s="25" t="s">
        <v>40</v>
      </c>
      <c r="J339" s="25" t="s">
        <v>40</v>
      </c>
      <c r="K339" s="25" t="s">
        <v>40</v>
      </c>
      <c r="L339" s="25"/>
      <c r="M339" s="26" t="s">
        <v>1121</v>
      </c>
      <c r="N339" s="25">
        <f>IF(M339="","",_xlfn.XLOOKUP(M339,'Distance List'!D:D,'Distance List'!G:G))</f>
        <v>396</v>
      </c>
      <c r="O339" s="25" t="s">
        <v>1122</v>
      </c>
      <c r="P339" s="25" t="s">
        <v>1123</v>
      </c>
      <c r="Q339" s="120" t="str">
        <f t="shared" si="11"/>
        <v>N</v>
      </c>
      <c r="R339" s="9">
        <f>IF(Q339="Y",COUNTIF($A$2:A339,A339),1)</f>
        <v>1</v>
      </c>
    </row>
    <row r="340" spans="1:18">
      <c r="A340" s="30">
        <v>400046843</v>
      </c>
      <c r="B340" s="36">
        <v>45275</v>
      </c>
      <c r="C340" s="41" t="s">
        <v>1124</v>
      </c>
      <c r="D340" s="37">
        <v>45279.416666666664</v>
      </c>
      <c r="E340" s="37" t="s">
        <v>63</v>
      </c>
      <c r="F340" s="30" t="s">
        <v>45</v>
      </c>
      <c r="G340" s="30" t="s">
        <v>1125</v>
      </c>
      <c r="H340" s="25" t="str">
        <f t="shared" si="10"/>
        <v>Completed</v>
      </c>
      <c r="I340" s="25" t="s">
        <v>40</v>
      </c>
      <c r="J340" s="25" t="s">
        <v>40</v>
      </c>
      <c r="K340" s="25" t="s">
        <v>40</v>
      </c>
      <c r="L340" s="25"/>
      <c r="M340" s="26" t="s">
        <v>830</v>
      </c>
      <c r="N340" s="25">
        <f>IF(M340="","",_xlfn.XLOOKUP(M340,'Distance List'!D:D,'Distance List'!G:G))</f>
        <v>40</v>
      </c>
      <c r="O340" s="25" t="s">
        <v>786</v>
      </c>
      <c r="P340" s="25" t="s">
        <v>1126</v>
      </c>
      <c r="Q340" s="120" t="str">
        <f t="shared" si="11"/>
        <v>Y</v>
      </c>
      <c r="R340" s="9">
        <f>IF(Q340="Y",COUNTIF($A$2:A340,A340),1)</f>
        <v>1</v>
      </c>
    </row>
    <row r="341" spans="1:18">
      <c r="A341" s="30">
        <v>400046843</v>
      </c>
      <c r="B341" s="36">
        <v>45275</v>
      </c>
      <c r="C341" s="41" t="s">
        <v>1127</v>
      </c>
      <c r="D341" s="37">
        <v>45279.416666666664</v>
      </c>
      <c r="E341" s="37" t="s">
        <v>63</v>
      </c>
      <c r="F341" s="30" t="s">
        <v>45</v>
      </c>
      <c r="G341" s="30" t="s">
        <v>1125</v>
      </c>
      <c r="H341" s="25" t="str">
        <f t="shared" si="10"/>
        <v>Completed</v>
      </c>
      <c r="I341" s="25" t="s">
        <v>40</v>
      </c>
      <c r="J341" s="25" t="s">
        <v>40</v>
      </c>
      <c r="K341" s="25" t="s">
        <v>40</v>
      </c>
      <c r="L341" s="25"/>
      <c r="M341" s="26" t="s">
        <v>830</v>
      </c>
      <c r="N341" s="25">
        <f>IF(M341="","",_xlfn.XLOOKUP(M341,'Distance List'!D:D,'Distance List'!G:G))</f>
        <v>40</v>
      </c>
      <c r="O341" s="25" t="s">
        <v>786</v>
      </c>
      <c r="P341" s="25" t="s">
        <v>1126</v>
      </c>
      <c r="Q341" s="120" t="str">
        <f t="shared" si="11"/>
        <v>Y</v>
      </c>
      <c r="R341" s="9">
        <f>IF(Q341="Y",COUNTIF($A$2:A341,A341),1)</f>
        <v>2</v>
      </c>
    </row>
    <row r="342" spans="1:18">
      <c r="A342" s="25">
        <v>400042330</v>
      </c>
      <c r="B342" s="28">
        <v>45275</v>
      </c>
      <c r="C342" s="26" t="s">
        <v>1128</v>
      </c>
      <c r="D342" s="24">
        <v>45279.416666666664</v>
      </c>
      <c r="E342" s="24" t="s">
        <v>63</v>
      </c>
      <c r="F342" s="25" t="s">
        <v>211</v>
      </c>
      <c r="G342" s="25" t="s">
        <v>1129</v>
      </c>
      <c r="H342" s="25" t="str">
        <f t="shared" si="10"/>
        <v>Completed</v>
      </c>
      <c r="I342" s="25" t="s">
        <v>40</v>
      </c>
      <c r="J342" s="25" t="s">
        <v>40</v>
      </c>
      <c r="K342" s="25" t="s">
        <v>40</v>
      </c>
      <c r="L342" s="25"/>
      <c r="M342" s="26" t="s">
        <v>707</v>
      </c>
      <c r="N342" s="25">
        <f>IF(M342="","",_xlfn.XLOOKUP(M342,'Distance List'!D:D,'Distance List'!G:G))</f>
        <v>39</v>
      </c>
      <c r="O342" s="25" t="s">
        <v>1130</v>
      </c>
      <c r="P342" s="25"/>
      <c r="Q342" s="120" t="str">
        <f t="shared" si="11"/>
        <v>Y</v>
      </c>
      <c r="R342" s="9">
        <f>IF(Q342="Y",COUNTIF($A$2:A342,A342),1)</f>
        <v>1</v>
      </c>
    </row>
    <row r="343" spans="1:18">
      <c r="A343" s="30">
        <v>400042423</v>
      </c>
      <c r="B343" s="36">
        <v>45278</v>
      </c>
      <c r="C343" s="41" t="s">
        <v>1131</v>
      </c>
      <c r="D343" s="37">
        <v>45279.416666666664</v>
      </c>
      <c r="E343" s="37" t="s">
        <v>37</v>
      </c>
      <c r="F343" s="30" t="s">
        <v>860</v>
      </c>
      <c r="G343" s="30" t="s">
        <v>1132</v>
      </c>
      <c r="H343" s="25" t="str">
        <f t="shared" si="10"/>
        <v>Completed</v>
      </c>
      <c r="I343" s="25" t="s">
        <v>40</v>
      </c>
      <c r="J343" s="25" t="s">
        <v>40</v>
      </c>
      <c r="K343" s="25" t="s">
        <v>40</v>
      </c>
      <c r="L343" s="25"/>
      <c r="M343" s="26" t="s">
        <v>474</v>
      </c>
      <c r="N343" s="25">
        <f>IF(M343="","",_xlfn.XLOOKUP(M343,'Distance List'!D:D,'Distance List'!G:G))</f>
        <v>44</v>
      </c>
      <c r="O343" s="25" t="s">
        <v>1133</v>
      </c>
      <c r="P343" s="25"/>
      <c r="Q343" s="120" t="str">
        <f t="shared" si="11"/>
        <v>Y</v>
      </c>
      <c r="R343" s="9">
        <f>IF(Q343="Y",COUNTIF($A$2:A343,A343),1)</f>
        <v>1</v>
      </c>
    </row>
    <row r="344" spans="1:18">
      <c r="A344" s="30" t="s">
        <v>151</v>
      </c>
      <c r="B344" s="36">
        <v>45278</v>
      </c>
      <c r="C344" s="41" t="s">
        <v>1134</v>
      </c>
      <c r="D344" s="37">
        <v>45279.416666666664</v>
      </c>
      <c r="E344" s="37" t="s">
        <v>63</v>
      </c>
      <c r="F344" s="30" t="s">
        <v>246</v>
      </c>
      <c r="G344" s="38" t="s">
        <v>1135</v>
      </c>
      <c r="H344" s="25" t="str">
        <f t="shared" si="10"/>
        <v>Completed</v>
      </c>
      <c r="I344" s="25" t="s">
        <v>40</v>
      </c>
      <c r="J344" s="25" t="s">
        <v>40</v>
      </c>
      <c r="K344" s="25" t="s">
        <v>40</v>
      </c>
      <c r="L344" s="25"/>
      <c r="M344" s="26" t="s">
        <v>155</v>
      </c>
      <c r="N344" s="25">
        <f>IF(M344="","",_xlfn.XLOOKUP(M344,'Distance List'!D:D,'Distance List'!G:G))</f>
        <v>11</v>
      </c>
      <c r="O344" s="25" t="s">
        <v>1136</v>
      </c>
      <c r="P344" s="25" t="s">
        <v>126</v>
      </c>
      <c r="Q344" s="120" t="str">
        <f t="shared" si="11"/>
        <v>N</v>
      </c>
      <c r="R344" s="9">
        <f>IF(Q344="Y",COUNTIF($A$2:A344,A344),1)</f>
        <v>1</v>
      </c>
    </row>
    <row r="345" spans="1:18">
      <c r="A345" s="30" t="s">
        <v>151</v>
      </c>
      <c r="B345" s="36">
        <v>45278</v>
      </c>
      <c r="C345" s="41" t="s">
        <v>1137</v>
      </c>
      <c r="D345" s="37">
        <v>45279.416666666664</v>
      </c>
      <c r="E345" s="37" t="s">
        <v>63</v>
      </c>
      <c r="F345" s="30" t="s">
        <v>246</v>
      </c>
      <c r="G345" s="38" t="s">
        <v>1135</v>
      </c>
      <c r="H345" s="25" t="str">
        <f t="shared" si="10"/>
        <v>Completed</v>
      </c>
      <c r="I345" s="25" t="s">
        <v>40</v>
      </c>
      <c r="J345" s="25" t="s">
        <v>40</v>
      </c>
      <c r="K345" s="25" t="s">
        <v>40</v>
      </c>
      <c r="L345" s="25"/>
      <c r="M345" s="26" t="s">
        <v>155</v>
      </c>
      <c r="N345" s="25">
        <f>IF(M345="","",_xlfn.XLOOKUP(M345,'Distance List'!D:D,'Distance List'!G:G))</f>
        <v>11</v>
      </c>
      <c r="O345" s="25" t="s">
        <v>1136</v>
      </c>
      <c r="P345" s="25" t="s">
        <v>126</v>
      </c>
      <c r="Q345" s="120" t="str">
        <f t="shared" si="11"/>
        <v>N</v>
      </c>
      <c r="R345" s="9">
        <f>IF(Q345="Y",COUNTIF($A$2:A345,A345),1)</f>
        <v>1</v>
      </c>
    </row>
    <row r="346" spans="1:18">
      <c r="A346" s="25">
        <v>400042749</v>
      </c>
      <c r="B346" s="28">
        <v>45278</v>
      </c>
      <c r="C346" s="26" t="s">
        <v>1138</v>
      </c>
      <c r="D346" s="24">
        <v>45279.416666666664</v>
      </c>
      <c r="E346" s="24" t="s">
        <v>63</v>
      </c>
      <c r="F346" s="25" t="s">
        <v>1104</v>
      </c>
      <c r="G346" s="27" t="s">
        <v>1139</v>
      </c>
      <c r="H346" s="25" t="str">
        <f t="shared" si="10"/>
        <v>Completed</v>
      </c>
      <c r="I346" s="25" t="s">
        <v>40</v>
      </c>
      <c r="J346" s="25" t="s">
        <v>40</v>
      </c>
      <c r="K346" s="25" t="s">
        <v>40</v>
      </c>
      <c r="L346" s="25"/>
      <c r="M346" s="26" t="s">
        <v>469</v>
      </c>
      <c r="N346" s="25">
        <f>IF(M346="","",_xlfn.XLOOKUP(M346,'Distance List'!D:D,'Distance List'!G:G))</f>
        <v>53</v>
      </c>
      <c r="O346" s="25" t="s">
        <v>1035</v>
      </c>
      <c r="P346" s="25"/>
      <c r="Q346" s="120" t="str">
        <f t="shared" si="11"/>
        <v>Y</v>
      </c>
      <c r="R346" s="9">
        <f>IF(Q346="Y",COUNTIF($A$2:A346,A346),1)</f>
        <v>1</v>
      </c>
    </row>
    <row r="347" spans="1:18">
      <c r="A347" s="25" t="s">
        <v>61</v>
      </c>
      <c r="B347" s="28">
        <v>45278</v>
      </c>
      <c r="C347" s="26" t="s">
        <v>1140</v>
      </c>
      <c r="D347" s="24">
        <v>45279.416666666664</v>
      </c>
      <c r="E347" s="24" t="s">
        <v>37</v>
      </c>
      <c r="F347" s="25" t="s">
        <v>202</v>
      </c>
      <c r="G347" s="25" t="s">
        <v>903</v>
      </c>
      <c r="H347" s="25" t="str">
        <f t="shared" si="10"/>
        <v>Completed</v>
      </c>
      <c r="I347" s="25" t="s">
        <v>40</v>
      </c>
      <c r="J347" s="25" t="s">
        <v>40</v>
      </c>
      <c r="K347" s="25" t="s">
        <v>40</v>
      </c>
      <c r="L347" s="25"/>
      <c r="M347" s="26" t="s">
        <v>159</v>
      </c>
      <c r="N347" s="25">
        <f>IF(M347="","",_xlfn.XLOOKUP(M347,'Distance List'!D:D,'Distance List'!G:G))</f>
        <v>10</v>
      </c>
      <c r="O347" s="25" t="s">
        <v>94</v>
      </c>
      <c r="P347" s="25"/>
      <c r="Q347" s="120" t="str">
        <f t="shared" si="11"/>
        <v>N</v>
      </c>
      <c r="R347" s="9">
        <f>IF(Q347="Y",COUNTIF($A$2:A347,A347),1)</f>
        <v>1</v>
      </c>
    </row>
    <row r="348" spans="1:18">
      <c r="A348" s="25">
        <v>400045348</v>
      </c>
      <c r="B348" s="28">
        <v>45278</v>
      </c>
      <c r="C348" s="26" t="s">
        <v>1141</v>
      </c>
      <c r="D348" s="24">
        <v>45279.416666666664</v>
      </c>
      <c r="E348" s="24" t="s">
        <v>358</v>
      </c>
      <c r="F348" s="25" t="s">
        <v>233</v>
      </c>
      <c r="G348" s="25" t="s">
        <v>360</v>
      </c>
      <c r="H348" s="25" t="str">
        <f t="shared" si="10"/>
        <v>Completed</v>
      </c>
      <c r="I348" s="25" t="s">
        <v>40</v>
      </c>
      <c r="J348" s="25" t="s">
        <v>40</v>
      </c>
      <c r="K348" s="25" t="s">
        <v>40</v>
      </c>
      <c r="L348" s="25"/>
      <c r="M348" s="26" t="s">
        <v>235</v>
      </c>
      <c r="N348" s="25">
        <f>IF(M348="","",_xlfn.XLOOKUP(M348,'Distance List'!D:D,'Distance List'!G:G))</f>
        <v>54</v>
      </c>
      <c r="O348" s="25" t="s">
        <v>361</v>
      </c>
      <c r="P348" s="25"/>
      <c r="Q348" s="120" t="str">
        <f t="shared" si="11"/>
        <v>Y</v>
      </c>
      <c r="R348" s="9">
        <f>IF(Q348="Y",COUNTIF($A$2:A348,A348),1)</f>
        <v>1</v>
      </c>
    </row>
    <row r="349" spans="1:18">
      <c r="A349" s="25" t="s">
        <v>142</v>
      </c>
      <c r="B349" s="28">
        <v>45278</v>
      </c>
      <c r="C349" s="26" t="s">
        <v>1142</v>
      </c>
      <c r="D349" s="24">
        <v>45279.458333333336</v>
      </c>
      <c r="E349" s="24" t="s">
        <v>63</v>
      </c>
      <c r="F349" s="25" t="s">
        <v>38</v>
      </c>
      <c r="G349" s="25" t="s">
        <v>1143</v>
      </c>
      <c r="H349" s="25" t="str">
        <f t="shared" si="10"/>
        <v>Completed</v>
      </c>
      <c r="I349" s="25" t="s">
        <v>40</v>
      </c>
      <c r="J349" s="25" t="s">
        <v>40</v>
      </c>
      <c r="K349" s="25" t="s">
        <v>40</v>
      </c>
      <c r="L349" s="25"/>
      <c r="M349" s="26" t="s">
        <v>89</v>
      </c>
      <c r="N349" s="25">
        <f>IF(M349="","",_xlfn.XLOOKUP(M349,'Distance List'!D:D,'Distance List'!G:G))</f>
        <v>20</v>
      </c>
      <c r="O349" s="25" t="s">
        <v>1144</v>
      </c>
      <c r="P349" s="25"/>
      <c r="Q349" s="120" t="str">
        <f t="shared" si="11"/>
        <v>N</v>
      </c>
      <c r="R349" s="9">
        <f>IF(Q349="Y",COUNTIF($A$2:A349,A349),1)</f>
        <v>1</v>
      </c>
    </row>
    <row r="350" spans="1:18">
      <c r="A350" s="25" t="s">
        <v>142</v>
      </c>
      <c r="B350" s="28">
        <v>45278</v>
      </c>
      <c r="C350" s="26" t="s">
        <v>1145</v>
      </c>
      <c r="D350" s="24">
        <v>45279.458333333336</v>
      </c>
      <c r="E350" s="24" t="s">
        <v>63</v>
      </c>
      <c r="F350" s="25" t="s">
        <v>38</v>
      </c>
      <c r="G350" s="25" t="s">
        <v>671</v>
      </c>
      <c r="H350" s="25" t="str">
        <f t="shared" si="10"/>
        <v>Completed</v>
      </c>
      <c r="I350" s="25" t="s">
        <v>40</v>
      </c>
      <c r="J350" s="25" t="s">
        <v>40</v>
      </c>
      <c r="K350" s="25" t="s">
        <v>40</v>
      </c>
      <c r="L350" s="25"/>
      <c r="M350" s="74" t="s">
        <v>89</v>
      </c>
      <c r="N350" s="25">
        <f>IF(M350="","",_xlfn.XLOOKUP(M350,'Distance List'!D:D,'Distance List'!G:G))</f>
        <v>20</v>
      </c>
      <c r="O350" s="25" t="s">
        <v>1146</v>
      </c>
      <c r="P350" s="25"/>
      <c r="Q350" s="120" t="str">
        <f t="shared" si="11"/>
        <v>N</v>
      </c>
      <c r="R350" s="9">
        <f>IF(Q350="Y",COUNTIF($A$2:A350,A350),1)</f>
        <v>1</v>
      </c>
    </row>
    <row r="351" spans="1:18">
      <c r="A351" s="25">
        <v>400042664</v>
      </c>
      <c r="B351" s="28">
        <v>45274</v>
      </c>
      <c r="C351" s="26" t="s">
        <v>1147</v>
      </c>
      <c r="D351" s="24">
        <v>45279.458333333336</v>
      </c>
      <c r="E351" s="24" t="s">
        <v>63</v>
      </c>
      <c r="F351" s="25" t="s">
        <v>1148</v>
      </c>
      <c r="G351" s="25" t="s">
        <v>419</v>
      </c>
      <c r="H351" s="25" t="str">
        <f t="shared" si="10"/>
        <v>Completed</v>
      </c>
      <c r="I351" s="25" t="s">
        <v>40</v>
      </c>
      <c r="J351" s="25" t="s">
        <v>40</v>
      </c>
      <c r="K351" s="25" t="s">
        <v>40</v>
      </c>
      <c r="L351" s="25">
        <v>22495</v>
      </c>
      <c r="M351" s="26" t="s">
        <v>420</v>
      </c>
      <c r="N351" s="25">
        <f>IF(M351="","",_xlfn.XLOOKUP(M351,'Distance List'!D:D,'Distance List'!G:G))</f>
        <v>93</v>
      </c>
      <c r="O351" s="25" t="s">
        <v>241</v>
      </c>
      <c r="P351" s="25" t="s">
        <v>126</v>
      </c>
      <c r="Q351" s="120" t="str">
        <f t="shared" si="11"/>
        <v>Y</v>
      </c>
      <c r="R351" s="9">
        <f>IF(Q351="Y",COUNTIF($A$2:A351,A351),1)</f>
        <v>1</v>
      </c>
    </row>
    <row r="352" spans="1:18">
      <c r="A352" s="25">
        <v>400045963</v>
      </c>
      <c r="B352" s="28">
        <v>45278</v>
      </c>
      <c r="C352" s="26" t="s">
        <v>1149</v>
      </c>
      <c r="D352" s="24">
        <v>45279.458333333336</v>
      </c>
      <c r="E352" s="24" t="s">
        <v>37</v>
      </c>
      <c r="F352" s="25" t="s">
        <v>51</v>
      </c>
      <c r="G352" s="25" t="s">
        <v>1150</v>
      </c>
      <c r="H352" s="25" t="str">
        <f t="shared" si="10"/>
        <v>Completed</v>
      </c>
      <c r="I352" s="25" t="s">
        <v>40</v>
      </c>
      <c r="J352" s="25" t="s">
        <v>40</v>
      </c>
      <c r="K352" s="25" t="s">
        <v>40</v>
      </c>
      <c r="L352" s="25"/>
      <c r="M352" s="26" t="s">
        <v>130</v>
      </c>
      <c r="N352" s="25">
        <f>IF(M352="","",_xlfn.XLOOKUP(M352,'Distance List'!D:D,'Distance List'!G:G))</f>
        <v>26</v>
      </c>
      <c r="O352" s="25" t="s">
        <v>915</v>
      </c>
      <c r="P352" s="25"/>
      <c r="Q352" s="120" t="str">
        <f t="shared" si="11"/>
        <v>Y</v>
      </c>
      <c r="R352" s="9">
        <f>IF(Q352="Y",COUNTIF($A$2:A352,A352),1)</f>
        <v>1</v>
      </c>
    </row>
    <row r="353" spans="1:18">
      <c r="A353" s="30">
        <v>400042601</v>
      </c>
      <c r="B353" s="36">
        <v>45272</v>
      </c>
      <c r="C353" s="41" t="s">
        <v>1151</v>
      </c>
      <c r="D353" s="37">
        <v>45279.5</v>
      </c>
      <c r="E353" s="37" t="s">
        <v>63</v>
      </c>
      <c r="F353" s="30" t="s">
        <v>1152</v>
      </c>
      <c r="G353" s="30" t="s">
        <v>1153</v>
      </c>
      <c r="H353" s="25" t="str">
        <f t="shared" si="10"/>
        <v>Completed</v>
      </c>
      <c r="I353" s="25" t="s">
        <v>40</v>
      </c>
      <c r="J353" s="25" t="s">
        <v>40</v>
      </c>
      <c r="K353" s="25" t="s">
        <v>40</v>
      </c>
      <c r="L353" s="25"/>
      <c r="M353" s="26" t="s">
        <v>1154</v>
      </c>
      <c r="N353" s="25">
        <f>IF(M353="","",_xlfn.XLOOKUP(M353,'Distance List'!D:D,'Distance List'!G:G))</f>
        <v>134</v>
      </c>
      <c r="O353" s="25" t="s">
        <v>1155</v>
      </c>
      <c r="P353" s="25"/>
      <c r="Q353" s="120" t="str">
        <f t="shared" si="11"/>
        <v>Y</v>
      </c>
      <c r="R353" s="9">
        <f>IF(Q353="Y",COUNTIF($A$2:A353,A353),1)</f>
        <v>1</v>
      </c>
    </row>
    <row r="354" spans="1:18">
      <c r="A354" s="30">
        <v>400042601</v>
      </c>
      <c r="B354" s="36">
        <v>45273</v>
      </c>
      <c r="C354" s="41" t="s">
        <v>1156</v>
      </c>
      <c r="D354" s="37">
        <v>45279.5</v>
      </c>
      <c r="E354" s="37" t="s">
        <v>63</v>
      </c>
      <c r="F354" s="30" t="s">
        <v>1157</v>
      </c>
      <c r="G354" s="30" t="s">
        <v>1158</v>
      </c>
      <c r="H354" s="25" t="str">
        <f t="shared" si="10"/>
        <v>Completed</v>
      </c>
      <c r="I354" s="25" t="s">
        <v>40</v>
      </c>
      <c r="J354" s="25" t="s">
        <v>40</v>
      </c>
      <c r="K354" s="25" t="s">
        <v>40</v>
      </c>
      <c r="L354" s="25"/>
      <c r="M354" s="26" t="s">
        <v>1159</v>
      </c>
      <c r="N354" s="25">
        <f>IF(M354="","",_xlfn.XLOOKUP(M354,'Distance List'!D:D,'Distance List'!G:G))</f>
        <v>128</v>
      </c>
      <c r="O354" s="25" t="s">
        <v>1155</v>
      </c>
      <c r="P354" s="25"/>
      <c r="Q354" s="120" t="str">
        <f t="shared" si="11"/>
        <v>Y</v>
      </c>
      <c r="R354" s="9">
        <f>IF(Q354="Y",COUNTIF($A$2:A354,A354),1)</f>
        <v>2</v>
      </c>
    </row>
    <row r="355" spans="1:18">
      <c r="A355" s="30" t="s">
        <v>142</v>
      </c>
      <c r="B355" s="36">
        <v>45278</v>
      </c>
      <c r="C355" s="41" t="s">
        <v>1160</v>
      </c>
      <c r="D355" s="37">
        <v>45279.541666666664</v>
      </c>
      <c r="E355" s="37" t="s">
        <v>63</v>
      </c>
      <c r="F355" s="30" t="s">
        <v>366</v>
      </c>
      <c r="G355" s="30" t="s">
        <v>1161</v>
      </c>
      <c r="H355" s="25" t="str">
        <f t="shared" si="10"/>
        <v>Completed</v>
      </c>
      <c r="I355" s="25" t="s">
        <v>40</v>
      </c>
      <c r="J355" s="25" t="s">
        <v>40</v>
      </c>
      <c r="K355" s="25" t="s">
        <v>40</v>
      </c>
      <c r="L355" s="25"/>
      <c r="M355" s="26" t="s">
        <v>487</v>
      </c>
      <c r="N355" s="25">
        <f>IF(M355="","",_xlfn.XLOOKUP(M355,'Distance List'!D:D,'Distance List'!G:G))</f>
        <v>35</v>
      </c>
      <c r="O355" s="25" t="s">
        <v>510</v>
      </c>
      <c r="P355" s="25" t="s">
        <v>126</v>
      </c>
      <c r="Q355" s="120" t="str">
        <f t="shared" si="11"/>
        <v>N</v>
      </c>
      <c r="R355" s="9">
        <f>IF(Q355="Y",COUNTIF($A$2:A355,A355),1)</f>
        <v>1</v>
      </c>
    </row>
    <row r="356" spans="1:18">
      <c r="A356" s="39" t="s">
        <v>142</v>
      </c>
      <c r="B356" s="36">
        <v>45278</v>
      </c>
      <c r="C356" s="41" t="s">
        <v>1162</v>
      </c>
      <c r="D356" s="37">
        <v>45279.541666666664</v>
      </c>
      <c r="E356" s="37" t="s">
        <v>63</v>
      </c>
      <c r="F356" s="30" t="s">
        <v>366</v>
      </c>
      <c r="G356" s="30" t="s">
        <v>1161</v>
      </c>
      <c r="H356" s="25" t="str">
        <f t="shared" si="10"/>
        <v>Completed</v>
      </c>
      <c r="I356" s="25" t="s">
        <v>40</v>
      </c>
      <c r="J356" s="25" t="s">
        <v>40</v>
      </c>
      <c r="K356" s="25" t="s">
        <v>40</v>
      </c>
      <c r="L356" s="25"/>
      <c r="M356" s="26" t="s">
        <v>487</v>
      </c>
      <c r="N356" s="25">
        <f>IF(M356="","",_xlfn.XLOOKUP(M356,'Distance List'!D:D,'Distance List'!G:G))</f>
        <v>35</v>
      </c>
      <c r="O356" s="25" t="s">
        <v>510</v>
      </c>
      <c r="P356" s="25" t="s">
        <v>126</v>
      </c>
      <c r="Q356" s="120" t="str">
        <f t="shared" si="11"/>
        <v>N</v>
      </c>
      <c r="R356" s="9">
        <f>IF(Q356="Y",COUNTIF($A$2:A356,A356),1)</f>
        <v>1</v>
      </c>
    </row>
    <row r="357" spans="1:18">
      <c r="A357" s="25">
        <v>400065815</v>
      </c>
      <c r="B357" s="28">
        <v>45279</v>
      </c>
      <c r="C357" s="26" t="s">
        <v>1163</v>
      </c>
      <c r="D357" s="24">
        <v>45279.541666666664</v>
      </c>
      <c r="E357" s="24" t="s">
        <v>63</v>
      </c>
      <c r="F357" s="25" t="s">
        <v>1164</v>
      </c>
      <c r="G357" s="30" t="s">
        <v>1165</v>
      </c>
      <c r="H357" s="25" t="str">
        <f t="shared" si="10"/>
        <v>Completed</v>
      </c>
      <c r="I357" s="25" t="s">
        <v>40</v>
      </c>
      <c r="J357" s="25" t="s">
        <v>40</v>
      </c>
      <c r="K357" s="25" t="s">
        <v>40</v>
      </c>
      <c r="L357" s="25"/>
      <c r="M357" s="26" t="s">
        <v>1166</v>
      </c>
      <c r="N357" s="25">
        <f>IF(M357="","",_xlfn.XLOOKUP(M357,'Distance List'!D:D,'Distance List'!G:G))</f>
        <v>42</v>
      </c>
      <c r="O357" s="25" t="s">
        <v>1167</v>
      </c>
      <c r="P357" s="25"/>
      <c r="Q357" s="120" t="str">
        <f t="shared" si="11"/>
        <v>Y</v>
      </c>
      <c r="R357" s="9">
        <f>IF(Q357="Y",COUNTIF($A$2:A357,A357),1)</f>
        <v>1</v>
      </c>
    </row>
    <row r="358" spans="1:18">
      <c r="A358" s="25">
        <v>400065973</v>
      </c>
      <c r="B358" s="28">
        <v>45279</v>
      </c>
      <c r="C358" s="26" t="s">
        <v>1168</v>
      </c>
      <c r="D358" s="24">
        <v>45279.541666666664</v>
      </c>
      <c r="E358" s="24" t="s">
        <v>63</v>
      </c>
      <c r="F358" s="25" t="s">
        <v>426</v>
      </c>
      <c r="G358" s="27" t="s">
        <v>1169</v>
      </c>
      <c r="H358" s="25" t="str">
        <f t="shared" si="10"/>
        <v>Completed</v>
      </c>
      <c r="I358" s="25" t="s">
        <v>40</v>
      </c>
      <c r="J358" s="25" t="s">
        <v>40</v>
      </c>
      <c r="K358" s="25" t="s">
        <v>40</v>
      </c>
      <c r="L358" s="25"/>
      <c r="M358" s="26" t="s">
        <v>273</v>
      </c>
      <c r="N358" s="25">
        <f>IF(M358="","",_xlfn.XLOOKUP(M358,'Distance List'!D:D,'Distance List'!G:G))</f>
        <v>49</v>
      </c>
      <c r="O358" s="25" t="s">
        <v>320</v>
      </c>
      <c r="P358" s="25"/>
      <c r="Q358" s="120" t="str">
        <f t="shared" si="11"/>
        <v>Y</v>
      </c>
      <c r="R358" s="9">
        <f>IF(Q358="Y",COUNTIF($A$2:A358,A358),1)</f>
        <v>1</v>
      </c>
    </row>
    <row r="359" spans="1:18">
      <c r="A359" s="25">
        <v>400043758</v>
      </c>
      <c r="B359" s="28">
        <v>45278</v>
      </c>
      <c r="C359" s="26" t="s">
        <v>1170</v>
      </c>
      <c r="D359" s="24">
        <v>45279.5625</v>
      </c>
      <c r="E359" s="24" t="s">
        <v>37</v>
      </c>
      <c r="F359" s="25" t="s">
        <v>778</v>
      </c>
      <c r="G359" s="25" t="s">
        <v>1171</v>
      </c>
      <c r="H359" s="25" t="str">
        <f t="shared" si="10"/>
        <v>Completed</v>
      </c>
      <c r="I359" s="25" t="s">
        <v>40</v>
      </c>
      <c r="J359" s="25" t="s">
        <v>40</v>
      </c>
      <c r="K359" s="25" t="s">
        <v>40</v>
      </c>
      <c r="L359" s="25"/>
      <c r="M359" s="26" t="s">
        <v>1172</v>
      </c>
      <c r="N359" s="25">
        <f>IF(M359="","",_xlfn.XLOOKUP(M359,'Distance List'!D:D,'Distance List'!G:G))</f>
        <v>94</v>
      </c>
      <c r="O359" s="25" t="s">
        <v>1173</v>
      </c>
      <c r="P359" s="25"/>
      <c r="Q359" s="120" t="str">
        <f t="shared" si="11"/>
        <v>Y</v>
      </c>
      <c r="R359" s="9">
        <f>IF(Q359="Y",COUNTIF($A$2:A359,A359),1)</f>
        <v>1</v>
      </c>
    </row>
    <row r="360" spans="1:18">
      <c r="A360" s="25">
        <v>400071955</v>
      </c>
      <c r="B360" s="28">
        <v>45279</v>
      </c>
      <c r="C360" s="26" t="s">
        <v>1174</v>
      </c>
      <c r="D360" s="24">
        <v>45279.5625</v>
      </c>
      <c r="E360" s="24" t="s">
        <v>63</v>
      </c>
      <c r="F360" s="25" t="s">
        <v>45</v>
      </c>
      <c r="G360" s="25" t="s">
        <v>1175</v>
      </c>
      <c r="H360" s="25" t="str">
        <f t="shared" si="10"/>
        <v>Completed</v>
      </c>
      <c r="I360" s="25" t="s">
        <v>40</v>
      </c>
      <c r="J360" s="25" t="s">
        <v>40</v>
      </c>
      <c r="K360" s="25" t="s">
        <v>40</v>
      </c>
      <c r="L360" s="25"/>
      <c r="M360" s="26" t="s">
        <v>225</v>
      </c>
      <c r="N360" s="25">
        <f>IF(M360="","",_xlfn.XLOOKUP(M360,'Distance List'!D:D,'Distance List'!G:G))</f>
        <v>42</v>
      </c>
      <c r="O360" s="25" t="s">
        <v>1176</v>
      </c>
      <c r="P360" s="25"/>
      <c r="Q360" s="120" t="str">
        <f t="shared" si="11"/>
        <v>Y</v>
      </c>
      <c r="R360" s="9">
        <f>IF(Q360="Y",COUNTIF($A$2:A360,A360),1)</f>
        <v>1</v>
      </c>
    </row>
    <row r="361" spans="1:18">
      <c r="A361" s="25">
        <v>400043897</v>
      </c>
      <c r="B361" s="28">
        <v>45278</v>
      </c>
      <c r="C361" s="26" t="s">
        <v>1177</v>
      </c>
      <c r="D361" s="24">
        <v>45279.583333333336</v>
      </c>
      <c r="E361" s="24" t="s">
        <v>63</v>
      </c>
      <c r="F361" s="25" t="s">
        <v>56</v>
      </c>
      <c r="G361" s="25" t="s">
        <v>1178</v>
      </c>
      <c r="H361" s="25" t="str">
        <f t="shared" si="10"/>
        <v>Completed</v>
      </c>
      <c r="I361" s="25" t="s">
        <v>40</v>
      </c>
      <c r="J361" s="25" t="s">
        <v>40</v>
      </c>
      <c r="K361" s="25" t="s">
        <v>40</v>
      </c>
      <c r="L361" s="25"/>
      <c r="M361" s="26" t="s">
        <v>103</v>
      </c>
      <c r="N361" s="25">
        <f>IF(M361="","",_xlfn.XLOOKUP(M361,'Distance List'!D:D,'Distance List'!G:G))</f>
        <v>60</v>
      </c>
      <c r="O361" s="25" t="s">
        <v>1179</v>
      </c>
      <c r="P361" s="25"/>
      <c r="Q361" s="120" t="str">
        <f t="shared" si="11"/>
        <v>Y</v>
      </c>
      <c r="R361" s="9">
        <f>IF(Q361="Y",COUNTIF($A$2:A361,A361),1)</f>
        <v>1</v>
      </c>
    </row>
    <row r="362" spans="1:18">
      <c r="A362" s="92">
        <v>400044353</v>
      </c>
      <c r="B362" s="28">
        <v>45275</v>
      </c>
      <c r="C362" s="26" t="s">
        <v>1180</v>
      </c>
      <c r="D362" s="24">
        <v>45279.583333333336</v>
      </c>
      <c r="E362" s="24" t="s">
        <v>358</v>
      </c>
      <c r="F362" s="25" t="s">
        <v>491</v>
      </c>
      <c r="G362" s="91" t="s">
        <v>1181</v>
      </c>
      <c r="H362" s="25" t="str">
        <f t="shared" si="10"/>
        <v>Completed</v>
      </c>
      <c r="I362" s="25" t="s">
        <v>40</v>
      </c>
      <c r="J362" s="25" t="s">
        <v>40</v>
      </c>
      <c r="K362" s="25" t="s">
        <v>40</v>
      </c>
      <c r="L362" s="25"/>
      <c r="M362" s="26" t="s">
        <v>1182</v>
      </c>
      <c r="N362" s="25">
        <f>IF(M362="","",_xlfn.XLOOKUP(M362,'Distance List'!D:D,'Distance List'!G:G))</f>
        <v>39</v>
      </c>
      <c r="O362" s="25" t="s">
        <v>1183</v>
      </c>
      <c r="P362" s="25"/>
      <c r="Q362" s="120" t="str">
        <f t="shared" si="11"/>
        <v>Y</v>
      </c>
      <c r="R362" s="9">
        <f>IF(Q362="Y",COUNTIF($A$2:A362,A362),1)</f>
        <v>1</v>
      </c>
    </row>
    <row r="363" spans="1:18">
      <c r="A363" s="25" t="s">
        <v>142</v>
      </c>
      <c r="B363" s="28">
        <v>45278</v>
      </c>
      <c r="C363" s="26" t="s">
        <v>1184</v>
      </c>
      <c r="D363" s="24">
        <v>45279.583333333336</v>
      </c>
      <c r="E363" s="24" t="s">
        <v>63</v>
      </c>
      <c r="F363" s="25" t="s">
        <v>202</v>
      </c>
      <c r="G363" s="25" t="s">
        <v>1185</v>
      </c>
      <c r="H363" s="25" t="str">
        <f t="shared" si="10"/>
        <v>Completed</v>
      </c>
      <c r="I363" s="25" t="s">
        <v>40</v>
      </c>
      <c r="J363" s="25" t="s">
        <v>40</v>
      </c>
      <c r="K363" s="25" t="s">
        <v>40</v>
      </c>
      <c r="L363" s="25"/>
      <c r="M363" s="26" t="s">
        <v>66</v>
      </c>
      <c r="N363" s="25">
        <f>IF(M363="","",_xlfn.XLOOKUP(M363,'Distance List'!D:D,'Distance List'!G:G))</f>
        <v>9</v>
      </c>
      <c r="O363" s="25" t="s">
        <v>316</v>
      </c>
      <c r="P363" s="25"/>
      <c r="Q363" s="120" t="str">
        <f t="shared" si="11"/>
        <v>N</v>
      </c>
      <c r="R363" s="9">
        <f>IF(Q363="Y",COUNTIF($A$2:A363,A363),1)</f>
        <v>1</v>
      </c>
    </row>
    <row r="364" spans="1:18">
      <c r="A364" s="30" t="s">
        <v>795</v>
      </c>
      <c r="B364" s="28">
        <v>45267</v>
      </c>
      <c r="C364" s="26" t="s">
        <v>1186</v>
      </c>
      <c r="D364" s="24">
        <v>45279.583333333336</v>
      </c>
      <c r="E364" s="24" t="s">
        <v>63</v>
      </c>
      <c r="F364" s="25" t="s">
        <v>1187</v>
      </c>
      <c r="G364" s="30" t="s">
        <v>1188</v>
      </c>
      <c r="H364" s="25" t="str">
        <f t="shared" si="10"/>
        <v>Completed</v>
      </c>
      <c r="I364" s="25" t="s">
        <v>40</v>
      </c>
      <c r="J364" s="25" t="s">
        <v>40</v>
      </c>
      <c r="K364" s="25" t="s">
        <v>40</v>
      </c>
      <c r="L364" s="25"/>
      <c r="M364" s="26" t="s">
        <v>1189</v>
      </c>
      <c r="N364" s="25">
        <v>254</v>
      </c>
      <c r="O364" s="25" t="s">
        <v>1190</v>
      </c>
      <c r="P364" s="25" t="s">
        <v>1191</v>
      </c>
      <c r="Q364" s="120" t="str">
        <f t="shared" si="11"/>
        <v>N</v>
      </c>
      <c r="R364" s="9">
        <f>IF(Q364="Y",COUNTIF($A$2:A364,A364),1)</f>
        <v>1</v>
      </c>
    </row>
    <row r="365" spans="1:18">
      <c r="A365" s="30" t="s">
        <v>795</v>
      </c>
      <c r="B365" s="28">
        <v>45267</v>
      </c>
      <c r="C365" s="26" t="s">
        <v>1192</v>
      </c>
      <c r="D365" s="24">
        <v>45279.583333333336</v>
      </c>
      <c r="E365" s="24" t="s">
        <v>63</v>
      </c>
      <c r="F365" s="25" t="s">
        <v>1187</v>
      </c>
      <c r="G365" s="30" t="s">
        <v>1188</v>
      </c>
      <c r="H365" s="25" t="str">
        <f t="shared" si="10"/>
        <v>Completed</v>
      </c>
      <c r="I365" s="25" t="s">
        <v>40</v>
      </c>
      <c r="J365" s="25" t="s">
        <v>40</v>
      </c>
      <c r="K365" s="25" t="s">
        <v>40</v>
      </c>
      <c r="L365" s="25"/>
      <c r="M365" s="26" t="s">
        <v>1189</v>
      </c>
      <c r="N365" s="25">
        <v>254</v>
      </c>
      <c r="O365" s="25" t="s">
        <v>1190</v>
      </c>
      <c r="P365" s="25" t="s">
        <v>1191</v>
      </c>
      <c r="Q365" s="120" t="str">
        <f t="shared" si="11"/>
        <v>N</v>
      </c>
      <c r="R365" s="9">
        <f>IF(Q365="Y",COUNTIF($A$2:A365,A365),1)</f>
        <v>1</v>
      </c>
    </row>
    <row r="366" spans="1:18">
      <c r="A366" s="25">
        <v>400081165</v>
      </c>
      <c r="B366" s="28">
        <v>45279</v>
      </c>
      <c r="C366" s="26" t="s">
        <v>1193</v>
      </c>
      <c r="D366" s="24">
        <v>45279.604166666664</v>
      </c>
      <c r="E366" s="24" t="s">
        <v>37</v>
      </c>
      <c r="F366" s="25" t="s">
        <v>1194</v>
      </c>
      <c r="G366" s="64" t="s">
        <v>1195</v>
      </c>
      <c r="H366" s="25" t="str">
        <f t="shared" si="10"/>
        <v>Completed</v>
      </c>
      <c r="I366" s="25" t="s">
        <v>40</v>
      </c>
      <c r="J366" s="25" t="s">
        <v>40</v>
      </c>
      <c r="K366" s="25" t="s">
        <v>40</v>
      </c>
      <c r="L366" s="25"/>
      <c r="M366" s="26" t="s">
        <v>103</v>
      </c>
      <c r="N366" s="25">
        <f>IF(M366="","",_xlfn.XLOOKUP(M366,'Distance List'!D:D,'Distance List'!G:G))</f>
        <v>60</v>
      </c>
      <c r="O366" s="25" t="s">
        <v>563</v>
      </c>
      <c r="P366" s="25"/>
      <c r="Q366" s="120" t="str">
        <f t="shared" si="11"/>
        <v>Y</v>
      </c>
      <c r="R366" s="9">
        <f>IF(Q366="Y",COUNTIF($A$2:A366,A366),1)</f>
        <v>1</v>
      </c>
    </row>
    <row r="367" spans="1:18">
      <c r="A367" s="25">
        <v>400087361</v>
      </c>
      <c r="B367" s="28">
        <v>45279</v>
      </c>
      <c r="C367" s="26" t="s">
        <v>1196</v>
      </c>
      <c r="D367" s="24">
        <v>45279.625</v>
      </c>
      <c r="E367" s="24" t="s">
        <v>63</v>
      </c>
      <c r="F367" s="25" t="s">
        <v>45</v>
      </c>
      <c r="G367" s="25" t="s">
        <v>1197</v>
      </c>
      <c r="H367" s="25" t="str">
        <f t="shared" si="10"/>
        <v>Completed</v>
      </c>
      <c r="I367" s="25" t="s">
        <v>40</v>
      </c>
      <c r="J367" s="25" t="s">
        <v>40</v>
      </c>
      <c r="K367" s="25" t="s">
        <v>40</v>
      </c>
      <c r="L367" s="25"/>
      <c r="M367" s="26" t="s">
        <v>1198</v>
      </c>
      <c r="N367" s="25">
        <f>IF(M367="","",_xlfn.XLOOKUP(M367,'Distance List'!D:D,'Distance List'!G:G))</f>
        <v>49</v>
      </c>
      <c r="O367" s="25" t="s">
        <v>1199</v>
      </c>
      <c r="P367" s="25"/>
      <c r="Q367" s="120" t="str">
        <f t="shared" si="11"/>
        <v>Y</v>
      </c>
      <c r="R367" s="9">
        <f>IF(Q367="Y",COUNTIF($A$2:A367,A367),1)</f>
        <v>1</v>
      </c>
    </row>
    <row r="368" spans="1:18">
      <c r="A368" s="25">
        <v>400100391</v>
      </c>
      <c r="B368" s="28">
        <v>45279</v>
      </c>
      <c r="C368" s="26" t="s">
        <v>1200</v>
      </c>
      <c r="D368" s="24">
        <v>45279.659722222219</v>
      </c>
      <c r="E368" s="24" t="s">
        <v>37</v>
      </c>
      <c r="F368" s="25" t="s">
        <v>45</v>
      </c>
      <c r="G368" s="25" t="s">
        <v>1201</v>
      </c>
      <c r="H368" s="25" t="str">
        <f t="shared" si="10"/>
        <v>Completed</v>
      </c>
      <c r="I368" s="25" t="s">
        <v>40</v>
      </c>
      <c r="J368" s="25" t="s">
        <v>40</v>
      </c>
      <c r="K368" s="25" t="s">
        <v>40</v>
      </c>
      <c r="L368" s="25"/>
      <c r="M368" s="26" t="s">
        <v>1202</v>
      </c>
      <c r="N368" s="25">
        <f>IF(M368="","",_xlfn.XLOOKUP(M368,'Distance List'!D:D,'Distance List'!G:G))</f>
        <v>39</v>
      </c>
      <c r="O368" s="25" t="s">
        <v>1203</v>
      </c>
      <c r="P368" s="25"/>
      <c r="Q368" s="120" t="str">
        <f t="shared" si="11"/>
        <v>Y</v>
      </c>
      <c r="R368" s="9">
        <f>IF(Q368="Y",COUNTIF($A$2:A368,A368),1)</f>
        <v>1</v>
      </c>
    </row>
    <row r="369" spans="1:18">
      <c r="A369" s="25" t="s">
        <v>279</v>
      </c>
      <c r="B369" s="28">
        <v>45278</v>
      </c>
      <c r="C369" s="26" t="s">
        <v>1204</v>
      </c>
      <c r="D369" s="24">
        <v>45279.666666666664</v>
      </c>
      <c r="E369" s="24" t="s">
        <v>63</v>
      </c>
      <c r="F369" s="25" t="s">
        <v>1205</v>
      </c>
      <c r="G369" s="25" t="s">
        <v>1206</v>
      </c>
      <c r="H369" s="25" t="str">
        <f t="shared" si="10"/>
        <v>Completed</v>
      </c>
      <c r="I369" s="25" t="s">
        <v>40</v>
      </c>
      <c r="J369" s="25" t="s">
        <v>40</v>
      </c>
      <c r="K369" s="25" t="s">
        <v>40</v>
      </c>
      <c r="L369" s="25"/>
      <c r="M369" s="26" t="s">
        <v>1207</v>
      </c>
      <c r="N369" s="25">
        <f>IF(M369="","",_xlfn.XLOOKUP(M369,'Distance List'!D:D,'Distance List'!G:G))</f>
        <v>253</v>
      </c>
      <c r="O369" s="25" t="s">
        <v>962</v>
      </c>
      <c r="P369" s="25" t="s">
        <v>285</v>
      </c>
      <c r="Q369" s="120" t="str">
        <f t="shared" si="11"/>
        <v>N</v>
      </c>
      <c r="R369" s="9">
        <f>IF(Q369="Y",COUNTIF($A$2:A369,A369),1)</f>
        <v>1</v>
      </c>
    </row>
    <row r="370" spans="1:18">
      <c r="A370" s="30" t="s">
        <v>626</v>
      </c>
      <c r="B370" s="36">
        <v>45278</v>
      </c>
      <c r="C370" s="41" t="s">
        <v>1208</v>
      </c>
      <c r="D370" s="37">
        <v>45279.708333333336</v>
      </c>
      <c r="E370" s="37" t="s">
        <v>37</v>
      </c>
      <c r="F370" s="30" t="s">
        <v>778</v>
      </c>
      <c r="G370" s="30" t="s">
        <v>1209</v>
      </c>
      <c r="H370" s="25" t="str">
        <f t="shared" si="10"/>
        <v>Completed</v>
      </c>
      <c r="I370" s="25" t="s">
        <v>40</v>
      </c>
      <c r="J370" s="25" t="s">
        <v>40</v>
      </c>
      <c r="K370" s="25" t="s">
        <v>40</v>
      </c>
      <c r="L370" s="25"/>
      <c r="M370" s="26" t="s">
        <v>341</v>
      </c>
      <c r="N370" s="25">
        <f>IF(M370="","",_xlfn.XLOOKUP(M370,'Distance List'!D:D,'Distance List'!G:G))</f>
        <v>93</v>
      </c>
      <c r="O370" s="25" t="s">
        <v>342</v>
      </c>
      <c r="P370" s="25"/>
      <c r="Q370" s="120" t="str">
        <f t="shared" si="11"/>
        <v>N</v>
      </c>
      <c r="R370" s="9">
        <f>IF(Q370="Y",COUNTIF($A$2:A370,A370),1)</f>
        <v>1</v>
      </c>
    </row>
    <row r="371" spans="1:18">
      <c r="A371" s="30" t="s">
        <v>626</v>
      </c>
      <c r="B371" s="36">
        <v>45278</v>
      </c>
      <c r="C371" s="41" t="s">
        <v>1210</v>
      </c>
      <c r="D371" s="37">
        <v>45279.708333333336</v>
      </c>
      <c r="E371" s="37" t="s">
        <v>37</v>
      </c>
      <c r="F371" s="30" t="s">
        <v>778</v>
      </c>
      <c r="G371" s="30" t="s">
        <v>1209</v>
      </c>
      <c r="H371" s="25" t="str">
        <f t="shared" si="10"/>
        <v>Completed</v>
      </c>
      <c r="I371" s="25" t="s">
        <v>40</v>
      </c>
      <c r="J371" s="25" t="s">
        <v>40</v>
      </c>
      <c r="K371" s="25" t="s">
        <v>40</v>
      </c>
      <c r="L371" s="25"/>
      <c r="M371" s="26" t="s">
        <v>341</v>
      </c>
      <c r="N371" s="25">
        <f>IF(M371="","",_xlfn.XLOOKUP(M371,'Distance List'!D:D,'Distance List'!G:G))</f>
        <v>93</v>
      </c>
      <c r="O371" s="25" t="s">
        <v>342</v>
      </c>
      <c r="P371" s="25"/>
      <c r="Q371" s="120" t="str">
        <f t="shared" si="11"/>
        <v>N</v>
      </c>
      <c r="R371" s="9">
        <f>IF(Q371="Y",COUNTIF($A$2:A371,A371),1)</f>
        <v>1</v>
      </c>
    </row>
    <row r="372" spans="1:18">
      <c r="A372" s="30" t="s">
        <v>626</v>
      </c>
      <c r="B372" s="36">
        <v>45278</v>
      </c>
      <c r="C372" s="41" t="s">
        <v>1211</v>
      </c>
      <c r="D372" s="37">
        <v>45279.708333333336</v>
      </c>
      <c r="E372" s="37" t="s">
        <v>37</v>
      </c>
      <c r="F372" s="30" t="s">
        <v>778</v>
      </c>
      <c r="G372" s="30" t="s">
        <v>1209</v>
      </c>
      <c r="H372" s="25" t="str">
        <f t="shared" si="10"/>
        <v>Completed</v>
      </c>
      <c r="I372" s="25" t="s">
        <v>40</v>
      </c>
      <c r="J372" s="25" t="s">
        <v>40</v>
      </c>
      <c r="K372" s="25" t="s">
        <v>40</v>
      </c>
      <c r="L372" s="25"/>
      <c r="M372" s="26" t="s">
        <v>341</v>
      </c>
      <c r="N372" s="25">
        <f>IF(M372="","",_xlfn.XLOOKUP(M372,'Distance List'!D:D,'Distance List'!G:G))</f>
        <v>93</v>
      </c>
      <c r="O372" s="25" t="s">
        <v>342</v>
      </c>
      <c r="P372" s="25"/>
      <c r="Q372" s="120" t="str">
        <f t="shared" si="11"/>
        <v>N</v>
      </c>
      <c r="R372" s="9">
        <f>IF(Q372="Y",COUNTIF($A$2:A372,A372),1)</f>
        <v>1</v>
      </c>
    </row>
    <row r="373" spans="1:18">
      <c r="A373" s="30" t="s">
        <v>626</v>
      </c>
      <c r="B373" s="36">
        <v>45278</v>
      </c>
      <c r="C373" s="41" t="s">
        <v>1212</v>
      </c>
      <c r="D373" s="37">
        <v>45279.708333333336</v>
      </c>
      <c r="E373" s="37" t="s">
        <v>37</v>
      </c>
      <c r="F373" s="30" t="s">
        <v>778</v>
      </c>
      <c r="G373" s="30" t="s">
        <v>1209</v>
      </c>
      <c r="H373" s="25" t="str">
        <f t="shared" si="10"/>
        <v>Completed</v>
      </c>
      <c r="I373" s="25" t="s">
        <v>40</v>
      </c>
      <c r="J373" s="25" t="s">
        <v>40</v>
      </c>
      <c r="K373" s="25" t="s">
        <v>40</v>
      </c>
      <c r="L373" s="25"/>
      <c r="M373" s="26" t="s">
        <v>341</v>
      </c>
      <c r="N373" s="25">
        <f>IF(M373="","",_xlfn.XLOOKUP(M373,'Distance List'!D:D,'Distance List'!G:G))</f>
        <v>93</v>
      </c>
      <c r="O373" s="25" t="s">
        <v>342</v>
      </c>
      <c r="P373" s="25"/>
      <c r="Q373" s="120" t="str">
        <f t="shared" si="11"/>
        <v>N</v>
      </c>
      <c r="R373" s="9">
        <f>IF(Q373="Y",COUNTIF($A$2:A373,A373),1)</f>
        <v>1</v>
      </c>
    </row>
    <row r="374" spans="1:18">
      <c r="A374" s="30" t="s">
        <v>200</v>
      </c>
      <c r="B374" s="36">
        <v>45279</v>
      </c>
      <c r="C374" s="41" t="s">
        <v>1213</v>
      </c>
      <c r="D374" s="37">
        <v>45279.708333333336</v>
      </c>
      <c r="E374" s="37" t="s">
        <v>37</v>
      </c>
      <c r="F374" s="30" t="s">
        <v>404</v>
      </c>
      <c r="G374" s="30" t="s">
        <v>1214</v>
      </c>
      <c r="H374" s="25" t="str">
        <f t="shared" si="10"/>
        <v>Completed</v>
      </c>
      <c r="I374" s="25" t="s">
        <v>40</v>
      </c>
      <c r="J374" s="25" t="s">
        <v>40</v>
      </c>
      <c r="K374" s="25" t="s">
        <v>40</v>
      </c>
      <c r="L374" s="25"/>
      <c r="M374" s="26"/>
      <c r="N374" s="25">
        <v>10</v>
      </c>
      <c r="O374" s="25" t="s">
        <v>1133</v>
      </c>
      <c r="P374" s="25"/>
      <c r="Q374" s="120" t="str">
        <f t="shared" si="11"/>
        <v>N</v>
      </c>
      <c r="R374" s="9">
        <f>IF(Q374="Y",COUNTIF($A$2:A374,A374),1)</f>
        <v>1</v>
      </c>
    </row>
    <row r="375" spans="1:18">
      <c r="A375" s="30" t="s">
        <v>200</v>
      </c>
      <c r="B375" s="36">
        <v>45279</v>
      </c>
      <c r="C375" s="41" t="s">
        <v>1215</v>
      </c>
      <c r="D375" s="37">
        <v>45279.708333333336</v>
      </c>
      <c r="E375" s="37" t="s">
        <v>37</v>
      </c>
      <c r="F375" s="30" t="s">
        <v>404</v>
      </c>
      <c r="G375" s="30" t="s">
        <v>1214</v>
      </c>
      <c r="H375" s="25" t="str">
        <f t="shared" si="10"/>
        <v>Completed</v>
      </c>
      <c r="I375" s="25" t="s">
        <v>40</v>
      </c>
      <c r="J375" s="25" t="s">
        <v>40</v>
      </c>
      <c r="K375" s="25" t="s">
        <v>40</v>
      </c>
      <c r="L375" s="25"/>
      <c r="M375" s="26"/>
      <c r="N375" s="25">
        <v>10</v>
      </c>
      <c r="O375" s="25" t="s">
        <v>1133</v>
      </c>
      <c r="P375" s="25"/>
      <c r="Q375" s="120" t="str">
        <f t="shared" si="11"/>
        <v>N</v>
      </c>
      <c r="R375" s="9">
        <f>IF(Q375="Y",COUNTIF($A$2:A375,A375),1)</f>
        <v>1</v>
      </c>
    </row>
    <row r="376" spans="1:18">
      <c r="A376" s="25" t="s">
        <v>200</v>
      </c>
      <c r="B376" s="28">
        <v>45279</v>
      </c>
      <c r="C376" s="26" t="s">
        <v>1216</v>
      </c>
      <c r="D376" s="37">
        <v>45279.708333333336</v>
      </c>
      <c r="E376" s="24" t="s">
        <v>37</v>
      </c>
      <c r="F376" s="25" t="s">
        <v>233</v>
      </c>
      <c r="G376" s="25" t="s">
        <v>360</v>
      </c>
      <c r="H376" s="25" t="str">
        <f t="shared" si="10"/>
        <v>Completed</v>
      </c>
      <c r="I376" s="25" t="s">
        <v>40</v>
      </c>
      <c r="J376" s="25" t="s">
        <v>40</v>
      </c>
      <c r="K376" s="25" t="s">
        <v>40</v>
      </c>
      <c r="L376" s="25"/>
      <c r="M376" s="26" t="s">
        <v>235</v>
      </c>
      <c r="N376" s="25">
        <f>IF(M376="","",_xlfn.XLOOKUP(M376,'Distance List'!D:D,'Distance List'!G:G))</f>
        <v>54</v>
      </c>
      <c r="O376" s="25" t="s">
        <v>674</v>
      </c>
      <c r="P376" s="25"/>
      <c r="Q376" s="120" t="str">
        <f t="shared" si="11"/>
        <v>N</v>
      </c>
      <c r="R376" s="9">
        <f>IF(Q376="Y",COUNTIF($A$2:A376,A376),1)</f>
        <v>1</v>
      </c>
    </row>
    <row r="377" spans="1:18">
      <c r="A377" s="25" t="s">
        <v>200</v>
      </c>
      <c r="B377" s="28">
        <v>45279</v>
      </c>
      <c r="C377" s="26" t="s">
        <v>1217</v>
      </c>
      <c r="D377" s="24">
        <v>45279.75</v>
      </c>
      <c r="E377" s="24" t="s">
        <v>63</v>
      </c>
      <c r="F377" s="25" t="s">
        <v>202</v>
      </c>
      <c r="G377" s="25" t="s">
        <v>1218</v>
      </c>
      <c r="H377" s="25" t="str">
        <f t="shared" si="10"/>
        <v>Completed</v>
      </c>
      <c r="I377" s="25" t="s">
        <v>40</v>
      </c>
      <c r="J377" s="25" t="s">
        <v>40</v>
      </c>
      <c r="K377" s="25" t="s">
        <v>40</v>
      </c>
      <c r="L377" s="25"/>
      <c r="M377" s="26" t="s">
        <v>66</v>
      </c>
      <c r="N377" s="25">
        <f>IF(M377="","",_xlfn.XLOOKUP(M377,'Distance List'!D:D,'Distance List'!G:G))</f>
        <v>9</v>
      </c>
      <c r="O377" s="25" t="s">
        <v>209</v>
      </c>
      <c r="P377" s="25"/>
      <c r="Q377" s="120" t="str">
        <f t="shared" si="11"/>
        <v>N</v>
      </c>
      <c r="R377" s="9">
        <f>IF(Q377="Y",COUNTIF($A$2:A377,A377),1)</f>
        <v>1</v>
      </c>
    </row>
    <row r="378" spans="1:18">
      <c r="A378" s="25" t="s">
        <v>200</v>
      </c>
      <c r="B378" s="28">
        <v>45279</v>
      </c>
      <c r="C378" s="26" t="s">
        <v>1219</v>
      </c>
      <c r="D378" s="24">
        <v>45279.833333333336</v>
      </c>
      <c r="E378" s="24" t="s">
        <v>63</v>
      </c>
      <c r="F378" s="25" t="s">
        <v>38</v>
      </c>
      <c r="G378" s="25" t="s">
        <v>1220</v>
      </c>
      <c r="H378" s="25" t="str">
        <f t="shared" si="10"/>
        <v>Completed</v>
      </c>
      <c r="I378" s="25" t="s">
        <v>40</v>
      </c>
      <c r="J378" s="25" t="s">
        <v>40</v>
      </c>
      <c r="K378" s="25" t="s">
        <v>40</v>
      </c>
      <c r="L378" s="25"/>
      <c r="M378" s="26" t="s">
        <v>89</v>
      </c>
      <c r="N378" s="25">
        <f>IF(M378="","",_xlfn.XLOOKUP(M378,'Distance List'!D:D,'Distance List'!G:G))</f>
        <v>20</v>
      </c>
      <c r="O378" s="25" t="s">
        <v>1144</v>
      </c>
      <c r="P378" s="25"/>
      <c r="Q378" s="120" t="str">
        <f t="shared" si="11"/>
        <v>N</v>
      </c>
      <c r="R378" s="9">
        <f>IF(Q378="Y",COUNTIF($A$2:A378,A378),1)</f>
        <v>1</v>
      </c>
    </row>
    <row r="379" spans="1:18">
      <c r="A379" s="25">
        <v>400149570</v>
      </c>
      <c r="B379" s="28">
        <v>45279</v>
      </c>
      <c r="C379" s="26" t="s">
        <v>1221</v>
      </c>
      <c r="D379" s="24">
        <v>45279.944444444445</v>
      </c>
      <c r="E379" s="24" t="s">
        <v>37</v>
      </c>
      <c r="F379" s="25" t="s">
        <v>45</v>
      </c>
      <c r="G379" s="25" t="s">
        <v>1222</v>
      </c>
      <c r="H379" s="25" t="str">
        <f t="shared" si="10"/>
        <v>Completed</v>
      </c>
      <c r="I379" s="25" t="s">
        <v>40</v>
      </c>
      <c r="J379" s="25" t="s">
        <v>40</v>
      </c>
      <c r="K379" s="25" t="s">
        <v>40</v>
      </c>
      <c r="L379" s="25"/>
      <c r="M379" s="26" t="s">
        <v>225</v>
      </c>
      <c r="N379" s="25">
        <f>IF(M379="","",_xlfn.XLOOKUP(M379,'Distance List'!D:D,'Distance List'!G:G))</f>
        <v>42</v>
      </c>
      <c r="O379" s="25" t="s">
        <v>1223</v>
      </c>
      <c r="P379" s="25"/>
      <c r="Q379" s="120" t="str">
        <f t="shared" si="11"/>
        <v>Y</v>
      </c>
      <c r="R379" s="9">
        <f>IF(Q379="Y",COUNTIF($A$2:A379,A379),1)</f>
        <v>1</v>
      </c>
    </row>
    <row r="380" spans="1:18">
      <c r="A380" s="31">
        <v>400146605</v>
      </c>
      <c r="B380" s="28">
        <v>45279</v>
      </c>
      <c r="C380" s="26" t="s">
        <v>1224</v>
      </c>
      <c r="D380" s="24">
        <v>45280.375</v>
      </c>
      <c r="E380" s="24" t="s">
        <v>63</v>
      </c>
      <c r="F380" s="25" t="s">
        <v>1164</v>
      </c>
      <c r="G380" s="25" t="s">
        <v>1225</v>
      </c>
      <c r="H380" s="25" t="str">
        <f t="shared" si="10"/>
        <v>Completed</v>
      </c>
      <c r="I380" s="25" t="s">
        <v>40</v>
      </c>
      <c r="J380" s="25" t="s">
        <v>40</v>
      </c>
      <c r="K380" s="25" t="s">
        <v>40</v>
      </c>
      <c r="L380" s="25"/>
      <c r="M380" s="26" t="s">
        <v>1166</v>
      </c>
      <c r="N380" s="25">
        <f>IF(M380="","",_xlfn.XLOOKUP(M380,'Distance List'!D:D,'Distance List'!G:G))</f>
        <v>42</v>
      </c>
      <c r="O380" s="25" t="s">
        <v>912</v>
      </c>
      <c r="P380" s="25" t="s">
        <v>126</v>
      </c>
      <c r="Q380" s="120" t="str">
        <f t="shared" si="11"/>
        <v>Y</v>
      </c>
      <c r="R380" s="9">
        <f>IF(Q380="Y",COUNTIF($A$2:A380,A380),1)</f>
        <v>1</v>
      </c>
    </row>
    <row r="381" spans="1:18">
      <c r="A381" s="25" t="s">
        <v>142</v>
      </c>
      <c r="B381" s="28">
        <v>45279</v>
      </c>
      <c r="C381" s="26" t="s">
        <v>1226</v>
      </c>
      <c r="D381" s="24">
        <v>45280.375</v>
      </c>
      <c r="E381" s="24" t="s">
        <v>63</v>
      </c>
      <c r="F381" s="25" t="s">
        <v>202</v>
      </c>
      <c r="G381" s="31" t="s">
        <v>1227</v>
      </c>
      <c r="H381" s="25" t="str">
        <f t="shared" si="10"/>
        <v>Completed</v>
      </c>
      <c r="I381" s="25" t="s">
        <v>40</v>
      </c>
      <c r="J381" s="25" t="s">
        <v>40</v>
      </c>
      <c r="K381" s="25" t="s">
        <v>40</v>
      </c>
      <c r="L381" s="25"/>
      <c r="M381" s="26" t="s">
        <v>1054</v>
      </c>
      <c r="N381" s="25">
        <f>IF(M381="","",_xlfn.XLOOKUP(M381,'Distance List'!D:D,'Distance List'!G:G))</f>
        <v>11</v>
      </c>
      <c r="O381" s="25" t="s">
        <v>67</v>
      </c>
      <c r="P381" s="25"/>
      <c r="Q381" s="120" t="str">
        <f t="shared" si="11"/>
        <v>N</v>
      </c>
      <c r="R381" s="9">
        <f>IF(Q381="Y",COUNTIF($A$2:A381,A381),1)</f>
        <v>1</v>
      </c>
    </row>
    <row r="382" spans="1:18">
      <c r="A382" s="30" t="s">
        <v>795</v>
      </c>
      <c r="B382" s="28">
        <v>45274</v>
      </c>
      <c r="C382" s="26" t="s">
        <v>1228</v>
      </c>
      <c r="D382" s="24">
        <v>45280.395833333336</v>
      </c>
      <c r="E382" s="24" t="s">
        <v>63</v>
      </c>
      <c r="F382" s="25" t="s">
        <v>1187</v>
      </c>
      <c r="G382" s="25" t="s">
        <v>1229</v>
      </c>
      <c r="H382" s="25" t="str">
        <f t="shared" si="10"/>
        <v>Completed</v>
      </c>
      <c r="I382" s="25" t="s">
        <v>40</v>
      </c>
      <c r="J382" s="25" t="s">
        <v>40</v>
      </c>
      <c r="K382" s="25" t="s">
        <v>40</v>
      </c>
      <c r="L382" s="25"/>
      <c r="M382" s="26" t="s">
        <v>1189</v>
      </c>
      <c r="N382" s="25">
        <v>259</v>
      </c>
      <c r="O382" s="25" t="s">
        <v>962</v>
      </c>
      <c r="P382" s="25" t="s">
        <v>800</v>
      </c>
      <c r="Q382" s="120" t="str">
        <f t="shared" si="11"/>
        <v>N</v>
      </c>
      <c r="R382" s="9">
        <f>IF(Q382="Y",COUNTIF($A$2:A382,A382),1)</f>
        <v>1</v>
      </c>
    </row>
    <row r="383" spans="1:18">
      <c r="A383" s="25" t="s">
        <v>115</v>
      </c>
      <c r="B383" s="28">
        <v>45279</v>
      </c>
      <c r="C383" s="26" t="s">
        <v>1230</v>
      </c>
      <c r="D383" s="24">
        <v>45280.416666666664</v>
      </c>
      <c r="E383" s="24" t="s">
        <v>63</v>
      </c>
      <c r="F383" s="25" t="s">
        <v>1231</v>
      </c>
      <c r="G383" s="25" t="s">
        <v>1232</v>
      </c>
      <c r="H383" s="25" t="str">
        <f t="shared" si="10"/>
        <v>Completed</v>
      </c>
      <c r="I383" s="25" t="s">
        <v>40</v>
      </c>
      <c r="J383" s="25" t="s">
        <v>40</v>
      </c>
      <c r="K383" s="25" t="s">
        <v>40</v>
      </c>
      <c r="L383" s="25"/>
      <c r="M383" s="26" t="s">
        <v>1233</v>
      </c>
      <c r="N383" s="25">
        <v>455</v>
      </c>
      <c r="O383" s="25" t="s">
        <v>1234</v>
      </c>
      <c r="P383" s="25" t="s">
        <v>121</v>
      </c>
      <c r="Q383" s="120" t="str">
        <f t="shared" si="11"/>
        <v>N</v>
      </c>
      <c r="R383" s="9">
        <f>IF(Q383="Y",COUNTIF($A$2:A383,A383),1)</f>
        <v>1</v>
      </c>
    </row>
    <row r="384" spans="1:18">
      <c r="A384" s="30" t="s">
        <v>142</v>
      </c>
      <c r="B384" s="36">
        <v>45279</v>
      </c>
      <c r="C384" s="41" t="s">
        <v>1235</v>
      </c>
      <c r="D384" s="37">
        <v>45280.416666666664</v>
      </c>
      <c r="E384" s="37" t="s">
        <v>37</v>
      </c>
      <c r="F384" s="30" t="s">
        <v>404</v>
      </c>
      <c r="G384" s="30" t="s">
        <v>1236</v>
      </c>
      <c r="H384" s="25" t="str">
        <f t="shared" si="10"/>
        <v>Completed</v>
      </c>
      <c r="I384" s="25" t="s">
        <v>40</v>
      </c>
      <c r="J384" s="25" t="s">
        <v>40</v>
      </c>
      <c r="K384" s="25" t="s">
        <v>40</v>
      </c>
      <c r="L384" s="25"/>
      <c r="M384" s="26" t="s">
        <v>174</v>
      </c>
      <c r="N384" s="25">
        <f>IF(M384="","",_xlfn.XLOOKUP(M384,'Distance List'!D:D,'Distance List'!G:G))</f>
        <v>10</v>
      </c>
      <c r="O384" s="25" t="s">
        <v>1133</v>
      </c>
      <c r="P384" s="25"/>
      <c r="Q384" s="120" t="str">
        <f t="shared" si="11"/>
        <v>N</v>
      </c>
      <c r="R384" s="9">
        <f>IF(Q384="Y",COUNTIF($A$2:A384,A384),1)</f>
        <v>1</v>
      </c>
    </row>
    <row r="385" spans="1:18">
      <c r="A385" s="30" t="s">
        <v>142</v>
      </c>
      <c r="B385" s="36">
        <v>45279</v>
      </c>
      <c r="C385" s="41" t="s">
        <v>1237</v>
      </c>
      <c r="D385" s="37">
        <v>45280.416666666664</v>
      </c>
      <c r="E385" s="37" t="s">
        <v>37</v>
      </c>
      <c r="F385" s="30" t="s">
        <v>404</v>
      </c>
      <c r="G385" s="30" t="s">
        <v>1236</v>
      </c>
      <c r="H385" s="25" t="str">
        <f t="shared" si="10"/>
        <v>Completed</v>
      </c>
      <c r="I385" s="25" t="s">
        <v>40</v>
      </c>
      <c r="J385" s="25" t="s">
        <v>40</v>
      </c>
      <c r="K385" s="25" t="s">
        <v>40</v>
      </c>
      <c r="L385" s="25"/>
      <c r="M385" s="26" t="s">
        <v>174</v>
      </c>
      <c r="N385" s="25">
        <f>IF(M385="","",_xlfn.XLOOKUP(M385,'Distance List'!D:D,'Distance List'!G:G))</f>
        <v>10</v>
      </c>
      <c r="O385" s="25" t="s">
        <v>1133</v>
      </c>
      <c r="P385" s="25"/>
      <c r="Q385" s="120" t="str">
        <f t="shared" si="11"/>
        <v>N</v>
      </c>
      <c r="R385" s="9">
        <f>IF(Q385="Y",COUNTIF($A$2:A385,A385),1)</f>
        <v>1</v>
      </c>
    </row>
    <row r="386" spans="1:18">
      <c r="A386" s="30" t="s">
        <v>142</v>
      </c>
      <c r="B386" s="36">
        <v>45279</v>
      </c>
      <c r="C386" s="41" t="s">
        <v>1238</v>
      </c>
      <c r="D386" s="37">
        <v>45280.416666666664</v>
      </c>
      <c r="E386" s="37" t="s">
        <v>63</v>
      </c>
      <c r="F386" s="30" t="s">
        <v>404</v>
      </c>
      <c r="G386" s="30" t="s">
        <v>1236</v>
      </c>
      <c r="H386" s="25" t="str">
        <f t="shared" ref="H386:H449" si="12">IF(AND(I386="",J386="",K386,""),"",IF(AND(I386="O",J386="",K386=""),"Picked",IF(AND(I386="O",J386="O",K386=""),"Shipped",IF(AND(I386="O",J386="O",K386="O"),"Completed",""))))</f>
        <v>Completed</v>
      </c>
      <c r="I386" s="25" t="s">
        <v>40</v>
      </c>
      <c r="J386" s="25" t="s">
        <v>40</v>
      </c>
      <c r="K386" s="25" t="s">
        <v>40</v>
      </c>
      <c r="L386" s="25"/>
      <c r="M386" s="26" t="s">
        <v>174</v>
      </c>
      <c r="N386" s="25">
        <f>IF(M386="","",_xlfn.XLOOKUP(M386,'Distance List'!D:D,'Distance List'!G:G))</f>
        <v>10</v>
      </c>
      <c r="O386" s="25" t="s">
        <v>1239</v>
      </c>
      <c r="P386" s="25"/>
      <c r="Q386" s="120" t="str">
        <f t="shared" ref="Q386:Q449" si="13">IF(LEN(A386)=9,"Y","N")</f>
        <v>N</v>
      </c>
      <c r="R386" s="9">
        <f>IF(Q386="Y",COUNTIF($A$2:A386,A386),1)</f>
        <v>1</v>
      </c>
    </row>
    <row r="387" spans="1:18">
      <c r="A387" s="25" t="s">
        <v>142</v>
      </c>
      <c r="B387" s="28">
        <v>45279</v>
      </c>
      <c r="C387" s="26" t="s">
        <v>1240</v>
      </c>
      <c r="D387" s="24">
        <v>45280.416666666664</v>
      </c>
      <c r="E387" s="24" t="s">
        <v>37</v>
      </c>
      <c r="F387" s="25" t="s">
        <v>202</v>
      </c>
      <c r="G387" s="25" t="s">
        <v>903</v>
      </c>
      <c r="H387" s="25" t="str">
        <f t="shared" si="12"/>
        <v>Completed</v>
      </c>
      <c r="I387" s="25" t="s">
        <v>40</v>
      </c>
      <c r="J387" s="25" t="s">
        <v>40</v>
      </c>
      <c r="K387" s="25" t="s">
        <v>40</v>
      </c>
      <c r="L387" s="25"/>
      <c r="M387" s="26" t="s">
        <v>159</v>
      </c>
      <c r="N387" s="25">
        <f>IF(M387="","",_xlfn.XLOOKUP(M387,'Distance List'!D:D,'Distance List'!G:G))</f>
        <v>10</v>
      </c>
      <c r="O387" s="25" t="s">
        <v>94</v>
      </c>
      <c r="P387" s="25"/>
      <c r="Q387" s="120" t="str">
        <f t="shared" si="13"/>
        <v>N</v>
      </c>
      <c r="R387" s="9">
        <f>IF(Q387="Y",COUNTIF($A$2:A387,A387),1)</f>
        <v>1</v>
      </c>
    </row>
    <row r="388" spans="1:18">
      <c r="A388" s="25" t="s">
        <v>136</v>
      </c>
      <c r="B388" s="28">
        <v>45279</v>
      </c>
      <c r="C388" s="26" t="s">
        <v>1241</v>
      </c>
      <c r="D388" s="24">
        <v>45280.4375</v>
      </c>
      <c r="E388" s="24" t="s">
        <v>63</v>
      </c>
      <c r="F388" s="25" t="s">
        <v>180</v>
      </c>
      <c r="G388" s="25" t="s">
        <v>1242</v>
      </c>
      <c r="H388" s="25" t="str">
        <f t="shared" si="12"/>
        <v>Completed</v>
      </c>
      <c r="I388" s="25" t="s">
        <v>40</v>
      </c>
      <c r="J388" s="25" t="s">
        <v>40</v>
      </c>
      <c r="K388" s="25" t="s">
        <v>40</v>
      </c>
      <c r="L388" s="25"/>
      <c r="M388" s="26" t="s">
        <v>1243</v>
      </c>
      <c r="N388" s="25">
        <f>IF(M388="","",_xlfn.XLOOKUP(M388,'Distance List'!D:D,'Distance List'!G:G))</f>
        <v>46</v>
      </c>
      <c r="O388" s="25" t="s">
        <v>125</v>
      </c>
      <c r="P388" s="25"/>
      <c r="Q388" s="120" t="str">
        <f t="shared" si="13"/>
        <v>N</v>
      </c>
      <c r="R388" s="9">
        <f>IF(Q388="Y",COUNTIF($A$2:A388,A388),1)</f>
        <v>1</v>
      </c>
    </row>
    <row r="389" spans="1:18">
      <c r="A389" s="25">
        <v>400148915</v>
      </c>
      <c r="B389" s="28">
        <v>45279</v>
      </c>
      <c r="C389" s="26" t="s">
        <v>1244</v>
      </c>
      <c r="D389" s="24">
        <v>45280.4375</v>
      </c>
      <c r="E389" s="24" t="s">
        <v>63</v>
      </c>
      <c r="F389" s="25" t="s">
        <v>211</v>
      </c>
      <c r="G389" s="25" t="s">
        <v>920</v>
      </c>
      <c r="H389" s="25" t="str">
        <f t="shared" si="12"/>
        <v>Completed</v>
      </c>
      <c r="I389" s="25" t="s">
        <v>40</v>
      </c>
      <c r="J389" s="25" t="s">
        <v>40</v>
      </c>
      <c r="K389" s="25" t="s">
        <v>40</v>
      </c>
      <c r="L389" s="25"/>
      <c r="M389" s="26" t="s">
        <v>424</v>
      </c>
      <c r="N389" s="25">
        <f>IF(M389="","",_xlfn.XLOOKUP(M389,'Distance List'!D:D,'Distance List'!G:G))</f>
        <v>40</v>
      </c>
      <c r="O389" s="25" t="s">
        <v>924</v>
      </c>
      <c r="P389" s="25"/>
      <c r="Q389" s="120" t="str">
        <f t="shared" si="13"/>
        <v>Y</v>
      </c>
      <c r="R389" s="9">
        <f>IF(Q389="Y",COUNTIF($A$2:A389,A389),1)</f>
        <v>1</v>
      </c>
    </row>
    <row r="390" spans="1:18">
      <c r="A390" s="25">
        <v>400146721</v>
      </c>
      <c r="B390" s="28">
        <v>45274</v>
      </c>
      <c r="C390" s="26" t="s">
        <v>1245</v>
      </c>
      <c r="D390" s="24">
        <v>45280.458333333336</v>
      </c>
      <c r="E390" s="24" t="s">
        <v>63</v>
      </c>
      <c r="F390" s="25" t="s">
        <v>558</v>
      </c>
      <c r="G390" s="25" t="s">
        <v>1246</v>
      </c>
      <c r="H390" s="25" t="str">
        <f t="shared" si="12"/>
        <v>Completed</v>
      </c>
      <c r="I390" s="25" t="s">
        <v>40</v>
      </c>
      <c r="J390" s="25" t="s">
        <v>40</v>
      </c>
      <c r="K390" s="25" t="s">
        <v>40</v>
      </c>
      <c r="L390" s="25"/>
      <c r="M390" s="26" t="s">
        <v>1247</v>
      </c>
      <c r="N390" s="25">
        <f>IF(M390="","",_xlfn.XLOOKUP(M390,'Distance List'!D:D,'Distance List'!G:G))</f>
        <v>68</v>
      </c>
      <c r="O390" s="25" t="s">
        <v>1025</v>
      </c>
      <c r="P390" s="25"/>
      <c r="Q390" s="120" t="str">
        <f t="shared" si="13"/>
        <v>Y</v>
      </c>
      <c r="R390" s="9">
        <f>IF(Q390="Y",COUNTIF($A$2:A390,A390),1)</f>
        <v>1</v>
      </c>
    </row>
    <row r="391" spans="1:18">
      <c r="A391" s="64" t="s">
        <v>142</v>
      </c>
      <c r="B391" s="28">
        <v>45278</v>
      </c>
      <c r="C391" s="26" t="s">
        <v>1248</v>
      </c>
      <c r="D391" s="24">
        <v>45280.458333333336</v>
      </c>
      <c r="E391" s="24" t="s">
        <v>63</v>
      </c>
      <c r="F391" s="25" t="s">
        <v>441</v>
      </c>
      <c r="G391" s="25" t="s">
        <v>1249</v>
      </c>
      <c r="H391" s="25" t="str">
        <f t="shared" si="12"/>
        <v>Completed</v>
      </c>
      <c r="I391" s="25" t="s">
        <v>40</v>
      </c>
      <c r="J391" s="25" t="s">
        <v>40</v>
      </c>
      <c r="K391" s="25" t="s">
        <v>40</v>
      </c>
      <c r="L391" s="25"/>
      <c r="M391" s="26" t="s">
        <v>149</v>
      </c>
      <c r="N391" s="25">
        <f>IF(M391="","",_xlfn.XLOOKUP(M391,'Distance List'!D:D,'Distance List'!G:G))</f>
        <v>63</v>
      </c>
      <c r="O391" s="25" t="s">
        <v>150</v>
      </c>
      <c r="P391" s="25"/>
      <c r="Q391" s="120" t="str">
        <f t="shared" si="13"/>
        <v>N</v>
      </c>
      <c r="R391" s="9">
        <f>IF(Q391="Y",COUNTIF($A$2:A391,A391),1)</f>
        <v>1</v>
      </c>
    </row>
    <row r="392" spans="1:18">
      <c r="A392" s="25">
        <v>400150596</v>
      </c>
      <c r="B392" s="28">
        <v>45279</v>
      </c>
      <c r="C392" s="26" t="s">
        <v>1250</v>
      </c>
      <c r="D392" s="24">
        <v>45280.458333333336</v>
      </c>
      <c r="E392" s="24" t="s">
        <v>37</v>
      </c>
      <c r="F392" s="25" t="s">
        <v>382</v>
      </c>
      <c r="G392" s="25" t="s">
        <v>1251</v>
      </c>
      <c r="H392" s="25" t="str">
        <f t="shared" si="12"/>
        <v>Completed</v>
      </c>
      <c r="I392" s="25" t="s">
        <v>40</v>
      </c>
      <c r="J392" s="25" t="s">
        <v>40</v>
      </c>
      <c r="K392" s="25" t="s">
        <v>40</v>
      </c>
      <c r="L392" s="25"/>
      <c r="M392" s="26" t="s">
        <v>931</v>
      </c>
      <c r="N392" s="25">
        <f>IF(M392="","",_xlfn.XLOOKUP(M392,'Distance List'!D:D,'Distance List'!G:G))</f>
        <v>11</v>
      </c>
      <c r="O392" s="25" t="s">
        <v>1252</v>
      </c>
      <c r="P392" s="25"/>
      <c r="Q392" s="120" t="str">
        <f t="shared" si="13"/>
        <v>Y</v>
      </c>
      <c r="R392" s="9">
        <f>IF(Q392="Y",COUNTIF($A$2:A392,A392),1)</f>
        <v>1</v>
      </c>
    </row>
    <row r="393" spans="1:18">
      <c r="A393" s="25">
        <v>400181732</v>
      </c>
      <c r="B393" s="28">
        <v>45280</v>
      </c>
      <c r="C393" s="26" t="s">
        <v>1253</v>
      </c>
      <c r="D393" s="24">
        <v>45280.541666666664</v>
      </c>
      <c r="E393" s="24" t="s">
        <v>63</v>
      </c>
      <c r="F393" s="25" t="s">
        <v>96</v>
      </c>
      <c r="G393" s="25" t="s">
        <v>97</v>
      </c>
      <c r="H393" s="25" t="str">
        <f t="shared" si="12"/>
        <v>Completed</v>
      </c>
      <c r="I393" s="25" t="s">
        <v>40</v>
      </c>
      <c r="J393" s="25" t="s">
        <v>40</v>
      </c>
      <c r="K393" s="25" t="s">
        <v>40</v>
      </c>
      <c r="L393" s="25"/>
      <c r="M393" s="26" t="s">
        <v>98</v>
      </c>
      <c r="N393" s="25">
        <f>IF(M393="","",_xlfn.XLOOKUP(M393,'Distance List'!D:D,'Distance List'!G:G))</f>
        <v>20</v>
      </c>
      <c r="O393" s="25" t="s">
        <v>99</v>
      </c>
      <c r="P393" s="25"/>
      <c r="Q393" s="120" t="str">
        <f t="shared" si="13"/>
        <v>Y</v>
      </c>
      <c r="R393" s="9">
        <f>IF(Q393="Y",COUNTIF($A$2:A393,A393),1)</f>
        <v>1</v>
      </c>
    </row>
    <row r="394" spans="1:18">
      <c r="A394" s="25" t="s">
        <v>142</v>
      </c>
      <c r="B394" s="28">
        <v>45279</v>
      </c>
      <c r="C394" s="26" t="s">
        <v>1254</v>
      </c>
      <c r="D394" s="24">
        <v>45280.583333333336</v>
      </c>
      <c r="E394" s="24" t="s">
        <v>63</v>
      </c>
      <c r="F394" s="25" t="s">
        <v>1255</v>
      </c>
      <c r="G394" s="25" t="s">
        <v>1256</v>
      </c>
      <c r="H394" s="25" t="str">
        <f t="shared" si="12"/>
        <v>Completed</v>
      </c>
      <c r="I394" s="25" t="s">
        <v>40</v>
      </c>
      <c r="J394" s="25" t="s">
        <v>40</v>
      </c>
      <c r="K394" s="25" t="s">
        <v>40</v>
      </c>
      <c r="L394" s="25"/>
      <c r="M394" s="26" t="s">
        <v>1257</v>
      </c>
      <c r="N394" s="25">
        <f>IF(M394="","",_xlfn.XLOOKUP(M394,'Distance List'!D:D,'Distance List'!G:G))</f>
        <v>26</v>
      </c>
      <c r="O394" s="25" t="s">
        <v>510</v>
      </c>
      <c r="P394" s="25"/>
      <c r="Q394" s="120" t="str">
        <f t="shared" si="13"/>
        <v>N</v>
      </c>
      <c r="R394" s="9">
        <f>IF(Q394="Y",COUNTIF($A$2:A394,A394),1)</f>
        <v>1</v>
      </c>
    </row>
    <row r="395" spans="1:18">
      <c r="A395" s="25">
        <v>400191781</v>
      </c>
      <c r="B395" s="28">
        <v>45280</v>
      </c>
      <c r="C395" s="26" t="s">
        <v>1258</v>
      </c>
      <c r="D395" s="88">
        <v>45280.583333333336</v>
      </c>
      <c r="E395" s="24" t="s">
        <v>37</v>
      </c>
      <c r="F395" s="25" t="s">
        <v>45</v>
      </c>
      <c r="G395" s="25" t="s">
        <v>1259</v>
      </c>
      <c r="H395" s="25" t="str">
        <f t="shared" si="12"/>
        <v>Completed</v>
      </c>
      <c r="I395" s="25" t="s">
        <v>40</v>
      </c>
      <c r="J395" s="25" t="s">
        <v>40</v>
      </c>
      <c r="K395" s="25" t="s">
        <v>40</v>
      </c>
      <c r="L395" s="25"/>
      <c r="M395" s="26" t="s">
        <v>48</v>
      </c>
      <c r="N395" s="25">
        <f>IF(M395="","",_xlfn.XLOOKUP(M395,'Distance List'!D:D,'Distance List'!G:G))</f>
        <v>30</v>
      </c>
      <c r="O395" s="25" t="s">
        <v>1260</v>
      </c>
      <c r="P395" s="25"/>
      <c r="Q395" s="120" t="str">
        <f t="shared" si="13"/>
        <v>Y</v>
      </c>
      <c r="R395" s="9">
        <f>IF(Q395="Y",COUNTIF($A$2:A395,A395),1)</f>
        <v>1</v>
      </c>
    </row>
    <row r="396" spans="1:18">
      <c r="A396" s="25">
        <v>400192224</v>
      </c>
      <c r="B396" s="28">
        <v>45280</v>
      </c>
      <c r="C396" s="26" t="s">
        <v>1261</v>
      </c>
      <c r="D396" s="24">
        <v>45280.631944444445</v>
      </c>
      <c r="E396" s="24" t="s">
        <v>37</v>
      </c>
      <c r="F396" s="25" t="s">
        <v>197</v>
      </c>
      <c r="G396" s="25" t="s">
        <v>1262</v>
      </c>
      <c r="H396" s="25" t="str">
        <f t="shared" si="12"/>
        <v>Completed</v>
      </c>
      <c r="I396" s="25" t="s">
        <v>40</v>
      </c>
      <c r="J396" s="25" t="s">
        <v>40</v>
      </c>
      <c r="K396" s="25" t="s">
        <v>40</v>
      </c>
      <c r="L396" s="25"/>
      <c r="M396" s="26" t="s">
        <v>103</v>
      </c>
      <c r="N396" s="25">
        <f>IF(M396="","",_xlfn.XLOOKUP(M396,'Distance List'!D:D,'Distance List'!G:G))</f>
        <v>60</v>
      </c>
      <c r="O396" s="25" t="s">
        <v>570</v>
      </c>
      <c r="P396" s="25"/>
      <c r="Q396" s="120" t="str">
        <f t="shared" si="13"/>
        <v>Y</v>
      </c>
      <c r="R396" s="9">
        <f>IF(Q396="Y",COUNTIF($A$2:A396,A396),1)</f>
        <v>1</v>
      </c>
    </row>
    <row r="397" spans="1:18">
      <c r="A397" s="25" t="s">
        <v>200</v>
      </c>
      <c r="B397" s="28">
        <v>45280</v>
      </c>
      <c r="C397" s="26" t="s">
        <v>1263</v>
      </c>
      <c r="D397" s="24">
        <v>45280.652777777781</v>
      </c>
      <c r="E397" s="24" t="s">
        <v>37</v>
      </c>
      <c r="F397" s="25" t="s">
        <v>162</v>
      </c>
      <c r="G397" s="25" t="s">
        <v>1264</v>
      </c>
      <c r="H397" s="25" t="str">
        <f t="shared" si="12"/>
        <v>Completed</v>
      </c>
      <c r="I397" s="25" t="s">
        <v>40</v>
      </c>
      <c r="J397" s="25" t="s">
        <v>40</v>
      </c>
      <c r="K397" s="25" t="s">
        <v>40</v>
      </c>
      <c r="L397" s="25"/>
      <c r="M397" s="26" t="s">
        <v>1265</v>
      </c>
      <c r="N397" s="25">
        <v>22</v>
      </c>
      <c r="O397" s="25" t="s">
        <v>1266</v>
      </c>
      <c r="P397" s="25"/>
      <c r="Q397" s="120" t="str">
        <f t="shared" si="13"/>
        <v>N</v>
      </c>
      <c r="R397" s="9">
        <f>IF(Q397="Y",COUNTIF($A$2:A397,A397),1)</f>
        <v>1</v>
      </c>
    </row>
    <row r="398" spans="1:18">
      <c r="A398" s="25">
        <v>400218299</v>
      </c>
      <c r="B398" s="28">
        <v>45280</v>
      </c>
      <c r="C398" s="26" t="s">
        <v>1267</v>
      </c>
      <c r="D398" s="24">
        <v>45280.666666666664</v>
      </c>
      <c r="E398" s="24" t="s">
        <v>37</v>
      </c>
      <c r="F398" s="25" t="s">
        <v>1268</v>
      </c>
      <c r="G398" s="25" t="s">
        <v>1269</v>
      </c>
      <c r="H398" s="25" t="str">
        <f t="shared" si="12"/>
        <v>Completed</v>
      </c>
      <c r="I398" s="25" t="s">
        <v>40</v>
      </c>
      <c r="J398" s="25" t="s">
        <v>40</v>
      </c>
      <c r="K398" s="25" t="s">
        <v>40</v>
      </c>
      <c r="L398" s="25"/>
      <c r="M398" s="26" t="s">
        <v>1270</v>
      </c>
      <c r="N398" s="25">
        <v>26</v>
      </c>
      <c r="O398" s="25" t="s">
        <v>1271</v>
      </c>
      <c r="P398" s="25"/>
      <c r="Q398" s="120" t="str">
        <f t="shared" si="13"/>
        <v>Y</v>
      </c>
      <c r="R398" s="9">
        <f>IF(Q398="Y",COUNTIF($A$2:A398,A398),1)</f>
        <v>1</v>
      </c>
    </row>
    <row r="399" spans="1:18">
      <c r="A399" s="25">
        <v>400167180</v>
      </c>
      <c r="B399" s="28">
        <v>45280</v>
      </c>
      <c r="C399" s="26" t="s">
        <v>1272</v>
      </c>
      <c r="D399" s="24">
        <v>45280.708333333336</v>
      </c>
      <c r="E399" s="24" t="s">
        <v>37</v>
      </c>
      <c r="F399" s="25" t="s">
        <v>1273</v>
      </c>
      <c r="G399" s="25" t="s">
        <v>1274</v>
      </c>
      <c r="H399" s="25" t="str">
        <f t="shared" si="12"/>
        <v>Completed</v>
      </c>
      <c r="I399" s="25" t="s">
        <v>40</v>
      </c>
      <c r="J399" s="25" t="s">
        <v>40</v>
      </c>
      <c r="K399" s="25" t="s">
        <v>40</v>
      </c>
      <c r="L399" s="25"/>
      <c r="M399" s="26" t="s">
        <v>1275</v>
      </c>
      <c r="N399" s="25">
        <v>112</v>
      </c>
      <c r="O399" s="25" t="s">
        <v>1276</v>
      </c>
      <c r="P399" s="25"/>
      <c r="Q399" s="120" t="str">
        <f t="shared" si="13"/>
        <v>Y</v>
      </c>
      <c r="R399" s="9">
        <f>IF(Q399="Y",COUNTIF($A$2:A399,A399),1)</f>
        <v>1</v>
      </c>
    </row>
    <row r="400" spans="1:18">
      <c r="A400" s="25" t="s">
        <v>61</v>
      </c>
      <c r="B400" s="28">
        <v>45280</v>
      </c>
      <c r="C400" s="26" t="s">
        <v>1277</v>
      </c>
      <c r="D400" s="24">
        <v>45280.708333333336</v>
      </c>
      <c r="E400" s="24" t="s">
        <v>37</v>
      </c>
      <c r="F400" s="25" t="s">
        <v>270</v>
      </c>
      <c r="G400" s="25" t="s">
        <v>1278</v>
      </c>
      <c r="H400" s="25" t="str">
        <f t="shared" si="12"/>
        <v>Completed</v>
      </c>
      <c r="I400" s="25" t="s">
        <v>40</v>
      </c>
      <c r="J400" s="25" t="s">
        <v>40</v>
      </c>
      <c r="K400" s="25" t="s">
        <v>40</v>
      </c>
      <c r="L400" s="25"/>
      <c r="M400" s="26" t="s">
        <v>1279</v>
      </c>
      <c r="N400" s="25">
        <f>IF(M400="","",_xlfn.XLOOKUP(M400,'Distance List'!D:D,'Distance List'!G:G))</f>
        <v>47</v>
      </c>
      <c r="O400" s="25" t="s">
        <v>1280</v>
      </c>
      <c r="P400" s="25"/>
      <c r="Q400" s="120" t="str">
        <f t="shared" si="13"/>
        <v>N</v>
      </c>
      <c r="R400" s="9">
        <f>IF(Q400="Y",COUNTIF($A$2:A400,A400),1)</f>
        <v>1</v>
      </c>
    </row>
    <row r="401" spans="1:18">
      <c r="A401" s="25" t="s">
        <v>200</v>
      </c>
      <c r="B401" s="28">
        <v>45280</v>
      </c>
      <c r="C401" s="26" t="s">
        <v>1281</v>
      </c>
      <c r="D401" s="24">
        <v>45280.708333333336</v>
      </c>
      <c r="E401" s="24" t="s">
        <v>63</v>
      </c>
      <c r="F401" s="25" t="s">
        <v>1282</v>
      </c>
      <c r="G401" s="25" t="s">
        <v>1283</v>
      </c>
      <c r="H401" s="25" t="str">
        <f t="shared" si="12"/>
        <v>Completed</v>
      </c>
      <c r="I401" s="25" t="s">
        <v>40</v>
      </c>
      <c r="J401" s="25" t="s">
        <v>40</v>
      </c>
      <c r="K401" s="25" t="s">
        <v>40</v>
      </c>
      <c r="L401" s="25"/>
      <c r="M401" s="26" t="s">
        <v>253</v>
      </c>
      <c r="N401" s="25">
        <f>IF(M401="","",_xlfn.XLOOKUP(M401,'Distance List'!D:D,'Distance List'!G:G))</f>
        <v>22</v>
      </c>
      <c r="O401" s="25" t="s">
        <v>463</v>
      </c>
      <c r="P401" s="25"/>
      <c r="Q401" s="120" t="str">
        <f t="shared" si="13"/>
        <v>N</v>
      </c>
      <c r="R401" s="9">
        <f>IF(Q401="Y",COUNTIF($A$2:A401,A401),1)</f>
        <v>1</v>
      </c>
    </row>
    <row r="402" spans="1:18">
      <c r="A402" s="30" t="s">
        <v>1002</v>
      </c>
      <c r="B402" s="36">
        <v>45280</v>
      </c>
      <c r="C402" s="41" t="s">
        <v>1284</v>
      </c>
      <c r="D402" s="37">
        <v>45280.708333333336</v>
      </c>
      <c r="E402" s="37" t="s">
        <v>63</v>
      </c>
      <c r="F402" s="30" t="s">
        <v>1285</v>
      </c>
      <c r="G402" s="30" t="s">
        <v>1286</v>
      </c>
      <c r="H402" s="25" t="str">
        <f t="shared" si="12"/>
        <v>Completed</v>
      </c>
      <c r="I402" s="25" t="s">
        <v>40</v>
      </c>
      <c r="J402" s="25" t="s">
        <v>40</v>
      </c>
      <c r="K402" s="25" t="s">
        <v>40</v>
      </c>
      <c r="L402" s="25"/>
      <c r="M402" s="26" t="s">
        <v>1287</v>
      </c>
      <c r="N402" s="25">
        <f>IF(M402="","",_xlfn.XLOOKUP(M402,'Distance List'!D:D,'Distance List'!G:G))</f>
        <v>97</v>
      </c>
      <c r="O402" s="25" t="s">
        <v>305</v>
      </c>
      <c r="P402" s="25" t="s">
        <v>1288</v>
      </c>
      <c r="Q402" s="120" t="str">
        <f t="shared" si="13"/>
        <v>N</v>
      </c>
      <c r="R402" s="9">
        <f>IF(Q402="Y",COUNTIF($A$2:A402,A402),1)</f>
        <v>1</v>
      </c>
    </row>
    <row r="403" spans="1:18">
      <c r="A403" s="30" t="s">
        <v>1002</v>
      </c>
      <c r="B403" s="36">
        <v>45280</v>
      </c>
      <c r="C403" s="41" t="s">
        <v>1289</v>
      </c>
      <c r="D403" s="37">
        <v>45280.708333333336</v>
      </c>
      <c r="E403" s="37" t="s">
        <v>63</v>
      </c>
      <c r="F403" s="30" t="s">
        <v>1285</v>
      </c>
      <c r="G403" s="30" t="s">
        <v>1286</v>
      </c>
      <c r="H403" s="25" t="str">
        <f t="shared" si="12"/>
        <v>Completed</v>
      </c>
      <c r="I403" s="25" t="s">
        <v>40</v>
      </c>
      <c r="J403" s="25" t="s">
        <v>40</v>
      </c>
      <c r="K403" s="25" t="s">
        <v>40</v>
      </c>
      <c r="L403" s="25"/>
      <c r="M403" s="26" t="s">
        <v>1287</v>
      </c>
      <c r="N403" s="25">
        <f>IF(M403="","",_xlfn.XLOOKUP(M403,'Distance List'!D:D,'Distance List'!G:G))</f>
        <v>97</v>
      </c>
      <c r="O403" s="25" t="s">
        <v>305</v>
      </c>
      <c r="P403" s="25"/>
      <c r="Q403" s="120" t="str">
        <f t="shared" si="13"/>
        <v>N</v>
      </c>
      <c r="R403" s="9">
        <f>IF(Q403="Y",COUNTIF($A$2:A403,A403),1)</f>
        <v>1</v>
      </c>
    </row>
    <row r="404" spans="1:18">
      <c r="A404" s="25">
        <v>400238673</v>
      </c>
      <c r="B404" s="28">
        <v>45280</v>
      </c>
      <c r="C404" s="26" t="s">
        <v>1290</v>
      </c>
      <c r="D404" s="24">
        <v>45280.791666666664</v>
      </c>
      <c r="E404" s="24" t="s">
        <v>63</v>
      </c>
      <c r="F404" s="25" t="s">
        <v>45</v>
      </c>
      <c r="G404" s="25" t="s">
        <v>1291</v>
      </c>
      <c r="H404" s="25" t="str">
        <f t="shared" si="12"/>
        <v>Completed</v>
      </c>
      <c r="I404" s="25" t="s">
        <v>40</v>
      </c>
      <c r="J404" s="25" t="s">
        <v>40</v>
      </c>
      <c r="K404" s="25" t="s">
        <v>40</v>
      </c>
      <c r="L404" s="25"/>
      <c r="M404" s="26" t="s">
        <v>225</v>
      </c>
      <c r="N404" s="25">
        <f>IF(M404="","",_xlfn.XLOOKUP(M404,'Distance List'!D:D,'Distance List'!G:G))</f>
        <v>42</v>
      </c>
      <c r="O404" s="25" t="s">
        <v>183</v>
      </c>
      <c r="P404" s="25"/>
      <c r="Q404" s="120" t="str">
        <f t="shared" si="13"/>
        <v>Y</v>
      </c>
      <c r="R404" s="9">
        <f>IF(Q404="Y",COUNTIF($A$2:A404,A404),1)</f>
        <v>1</v>
      </c>
    </row>
    <row r="405" spans="1:18">
      <c r="A405" s="25">
        <v>400244235</v>
      </c>
      <c r="B405" s="28">
        <v>45280</v>
      </c>
      <c r="C405" s="26" t="s">
        <v>1292</v>
      </c>
      <c r="D405" s="102">
        <v>45281</v>
      </c>
      <c r="E405" s="24" t="s">
        <v>63</v>
      </c>
      <c r="F405" s="25" t="s">
        <v>1107</v>
      </c>
      <c r="G405" s="25" t="s">
        <v>1108</v>
      </c>
      <c r="H405" s="25" t="str">
        <f t="shared" si="12"/>
        <v>Completed</v>
      </c>
      <c r="I405" s="25" t="s">
        <v>40</v>
      </c>
      <c r="J405" s="25" t="s">
        <v>40</v>
      </c>
      <c r="K405" s="25" t="s">
        <v>40</v>
      </c>
      <c r="L405" s="25"/>
      <c r="M405" s="26" t="s">
        <v>1109</v>
      </c>
      <c r="N405" s="25">
        <f>IF(M405="","",_xlfn.XLOOKUP(M405,'Distance List'!D:D,'Distance List'!G:G))</f>
        <v>30</v>
      </c>
      <c r="O405" s="25" t="s">
        <v>394</v>
      </c>
      <c r="P405" s="25"/>
      <c r="Q405" s="120" t="str">
        <f t="shared" si="13"/>
        <v>Y</v>
      </c>
      <c r="R405" s="9">
        <f>IF(Q405="Y",COUNTIF($A$2:A405,A405),1)</f>
        <v>1</v>
      </c>
    </row>
    <row r="406" spans="1:18">
      <c r="A406" s="25">
        <v>400244235</v>
      </c>
      <c r="B406" s="28">
        <v>45280</v>
      </c>
      <c r="C406" s="26" t="s">
        <v>1293</v>
      </c>
      <c r="D406" s="102">
        <v>45281.020833333336</v>
      </c>
      <c r="E406" s="24" t="s">
        <v>37</v>
      </c>
      <c r="F406" s="25" t="s">
        <v>653</v>
      </c>
      <c r="G406" s="25" t="s">
        <v>1294</v>
      </c>
      <c r="H406" s="25" t="str">
        <f t="shared" si="12"/>
        <v>Completed</v>
      </c>
      <c r="I406" s="25" t="s">
        <v>40</v>
      </c>
      <c r="J406" s="25" t="s">
        <v>40</v>
      </c>
      <c r="K406" s="25" t="s">
        <v>40</v>
      </c>
      <c r="L406" s="26" t="s">
        <v>1295</v>
      </c>
      <c r="M406" s="26" t="s">
        <v>1109</v>
      </c>
      <c r="N406" s="25">
        <f>IF(M406="","",_xlfn.XLOOKUP(M406,'Distance List'!D:D,'Distance List'!G:G))</f>
        <v>30</v>
      </c>
      <c r="O406" s="25" t="s">
        <v>1296</v>
      </c>
      <c r="P406" s="25"/>
      <c r="Q406" s="120" t="str">
        <f t="shared" si="13"/>
        <v>Y</v>
      </c>
      <c r="R406" s="9">
        <f>IF(Q406="Y",COUNTIF($A$2:A406,A406),1)</f>
        <v>2</v>
      </c>
    </row>
    <row r="407" spans="1:18">
      <c r="A407" s="30" t="s">
        <v>136</v>
      </c>
      <c r="B407" s="36">
        <v>45280</v>
      </c>
      <c r="C407" s="41" t="s">
        <v>1297</v>
      </c>
      <c r="D407" s="103">
        <v>45281.395833333336</v>
      </c>
      <c r="E407" s="37" t="s">
        <v>37</v>
      </c>
      <c r="F407" s="30" t="s">
        <v>197</v>
      </c>
      <c r="G407" s="30" t="s">
        <v>1298</v>
      </c>
      <c r="H407" s="25" t="str">
        <f t="shared" si="12"/>
        <v>Completed</v>
      </c>
      <c r="I407" s="25" t="s">
        <v>40</v>
      </c>
      <c r="J407" s="25" t="s">
        <v>40</v>
      </c>
      <c r="K407" s="25" t="s">
        <v>40</v>
      </c>
      <c r="L407" s="25"/>
      <c r="M407" s="26" t="s">
        <v>103</v>
      </c>
      <c r="N407" s="25">
        <f>IF(M407="","",_xlfn.XLOOKUP(M407,'Distance List'!D:D,'Distance List'!G:G))</f>
        <v>60</v>
      </c>
      <c r="O407" s="25" t="s">
        <v>292</v>
      </c>
      <c r="P407" s="25"/>
      <c r="Q407" s="120" t="str">
        <f t="shared" si="13"/>
        <v>N</v>
      </c>
      <c r="R407" s="9">
        <f>IF(Q407="Y",COUNTIF($A$2:A407,A407),1)</f>
        <v>1</v>
      </c>
    </row>
    <row r="408" spans="1:18">
      <c r="A408" s="30" t="s">
        <v>136</v>
      </c>
      <c r="B408" s="36">
        <v>45280</v>
      </c>
      <c r="C408" s="41" t="s">
        <v>1299</v>
      </c>
      <c r="D408" s="103">
        <v>45281.395833333336</v>
      </c>
      <c r="E408" s="37" t="s">
        <v>37</v>
      </c>
      <c r="F408" s="30" t="s">
        <v>197</v>
      </c>
      <c r="G408" s="30" t="s">
        <v>1298</v>
      </c>
      <c r="H408" s="25" t="str">
        <f t="shared" si="12"/>
        <v>Completed</v>
      </c>
      <c r="I408" s="25" t="s">
        <v>40</v>
      </c>
      <c r="J408" s="25" t="s">
        <v>40</v>
      </c>
      <c r="K408" s="25" t="s">
        <v>40</v>
      </c>
      <c r="L408" s="25"/>
      <c r="M408" s="26" t="s">
        <v>103</v>
      </c>
      <c r="N408" s="25">
        <f>IF(M408="","",_xlfn.XLOOKUP(M408,'Distance List'!D:D,'Distance List'!G:G))</f>
        <v>60</v>
      </c>
      <c r="O408" s="25" t="s">
        <v>292</v>
      </c>
      <c r="P408" s="25"/>
      <c r="Q408" s="120" t="str">
        <f t="shared" si="13"/>
        <v>N</v>
      </c>
      <c r="R408" s="9">
        <f>IF(Q408="Y",COUNTIF($A$2:A408,A408),1)</f>
        <v>1</v>
      </c>
    </row>
    <row r="409" spans="1:18">
      <c r="A409" s="25" t="s">
        <v>136</v>
      </c>
      <c r="B409" s="28">
        <v>45280</v>
      </c>
      <c r="C409" s="26" t="s">
        <v>1300</v>
      </c>
      <c r="D409" s="102">
        <v>45281.416666666664</v>
      </c>
      <c r="E409" s="24" t="s">
        <v>37</v>
      </c>
      <c r="F409" s="25" t="s">
        <v>197</v>
      </c>
      <c r="G409" s="25" t="s">
        <v>1301</v>
      </c>
      <c r="H409" s="25" t="str">
        <f t="shared" si="12"/>
        <v>Completed</v>
      </c>
      <c r="I409" s="25" t="s">
        <v>40</v>
      </c>
      <c r="J409" s="25" t="s">
        <v>40</v>
      </c>
      <c r="K409" s="25" t="s">
        <v>40</v>
      </c>
      <c r="L409" s="25"/>
      <c r="M409" s="26" t="s">
        <v>103</v>
      </c>
      <c r="N409" s="25">
        <f>IF(M409="","",_xlfn.XLOOKUP(M409,'Distance List'!D:D,'Distance List'!G:G))</f>
        <v>60</v>
      </c>
      <c r="O409" s="25" t="s">
        <v>570</v>
      </c>
      <c r="P409" s="25"/>
      <c r="Q409" s="120" t="str">
        <f t="shared" si="13"/>
        <v>N</v>
      </c>
      <c r="R409" s="9">
        <f>IF(Q409="Y",COUNTIF($A$2:A409,A409),1)</f>
        <v>1</v>
      </c>
    </row>
    <row r="410" spans="1:18">
      <c r="A410" s="25">
        <v>400259201</v>
      </c>
      <c r="B410" s="28">
        <v>45280</v>
      </c>
      <c r="C410" s="26" t="s">
        <v>1302</v>
      </c>
      <c r="D410" s="102">
        <v>45281.416666666664</v>
      </c>
      <c r="E410" s="24" t="s">
        <v>37</v>
      </c>
      <c r="F410" s="25" t="s">
        <v>739</v>
      </c>
      <c r="G410" s="25" t="s">
        <v>186</v>
      </c>
      <c r="H410" s="25" t="str">
        <f t="shared" si="12"/>
        <v>Completed</v>
      </c>
      <c r="I410" s="25" t="s">
        <v>40</v>
      </c>
      <c r="J410" s="25" t="s">
        <v>40</v>
      </c>
      <c r="K410" s="25" t="s">
        <v>40</v>
      </c>
      <c r="L410" s="25"/>
      <c r="M410" s="26" t="s">
        <v>174</v>
      </c>
      <c r="N410" s="25">
        <f>IF(M410="","",_xlfn.XLOOKUP(M410,'Distance List'!D:D,'Distance List'!G:G))</f>
        <v>10</v>
      </c>
      <c r="O410" s="25" t="s">
        <v>664</v>
      </c>
      <c r="P410" s="25"/>
      <c r="Q410" s="120" t="str">
        <f t="shared" si="13"/>
        <v>Y</v>
      </c>
      <c r="R410" s="9">
        <f>IF(Q410="Y",COUNTIF($A$2:A410,A410),1)</f>
        <v>1</v>
      </c>
    </row>
    <row r="411" spans="1:18">
      <c r="A411" s="25" t="s">
        <v>151</v>
      </c>
      <c r="B411" s="28">
        <v>45280</v>
      </c>
      <c r="C411" s="26" t="s">
        <v>1303</v>
      </c>
      <c r="D411" s="102">
        <v>45281.4375</v>
      </c>
      <c r="E411" s="24" t="s">
        <v>63</v>
      </c>
      <c r="F411" s="25" t="s">
        <v>709</v>
      </c>
      <c r="G411" s="25" t="s">
        <v>1304</v>
      </c>
      <c r="H411" s="25" t="str">
        <f t="shared" si="12"/>
        <v>Completed</v>
      </c>
      <c r="I411" s="25" t="s">
        <v>40</v>
      </c>
      <c r="J411" s="25" t="s">
        <v>40</v>
      </c>
      <c r="K411" s="25" t="s">
        <v>40</v>
      </c>
      <c r="L411" s="25"/>
      <c r="M411" s="26" t="s">
        <v>1305</v>
      </c>
      <c r="N411" s="25">
        <f>IF(M411="","",_xlfn.XLOOKUP(M411,'Distance List'!D:D,'Distance List'!G:G))</f>
        <v>38</v>
      </c>
      <c r="O411" s="25" t="s">
        <v>79</v>
      </c>
      <c r="P411" s="25"/>
      <c r="Q411" s="120" t="str">
        <f t="shared" si="13"/>
        <v>N</v>
      </c>
      <c r="R411" s="9">
        <f>IF(Q411="Y",COUNTIF($A$2:A411,A411),1)</f>
        <v>1</v>
      </c>
    </row>
    <row r="412" spans="1:18">
      <c r="A412" s="25" t="s">
        <v>151</v>
      </c>
      <c r="B412" s="28">
        <v>45278</v>
      </c>
      <c r="C412" s="26" t="s">
        <v>1306</v>
      </c>
      <c r="D412" s="102">
        <v>45281.479166666664</v>
      </c>
      <c r="E412" s="24" t="s">
        <v>63</v>
      </c>
      <c r="F412" s="25" t="s">
        <v>45</v>
      </c>
      <c r="G412" s="25" t="s">
        <v>1307</v>
      </c>
      <c r="H412" s="25" t="str">
        <f t="shared" si="12"/>
        <v>Completed</v>
      </c>
      <c r="I412" s="25" t="s">
        <v>40</v>
      </c>
      <c r="J412" s="25" t="s">
        <v>40</v>
      </c>
      <c r="K412" s="25" t="s">
        <v>40</v>
      </c>
      <c r="L412" s="25"/>
      <c r="M412" s="26" t="s">
        <v>603</v>
      </c>
      <c r="N412" s="25">
        <f>IF(M412="","",_xlfn.XLOOKUP(M412,'Distance List'!D:D,'Distance List'!G:G))</f>
        <v>32</v>
      </c>
      <c r="O412" s="25" t="s">
        <v>912</v>
      </c>
      <c r="P412" s="25"/>
      <c r="Q412" s="120" t="str">
        <f t="shared" si="13"/>
        <v>N</v>
      </c>
      <c r="R412" s="9">
        <f>IF(Q412="Y",COUNTIF($A$2:A412,A412),1)</f>
        <v>1</v>
      </c>
    </row>
    <row r="413" spans="1:18">
      <c r="A413" s="30" t="s">
        <v>142</v>
      </c>
      <c r="B413" s="36">
        <v>45280</v>
      </c>
      <c r="C413" s="41" t="s">
        <v>1308</v>
      </c>
      <c r="D413" s="103">
        <v>45281.5</v>
      </c>
      <c r="E413" s="37" t="s">
        <v>37</v>
      </c>
      <c r="F413" s="30" t="s">
        <v>666</v>
      </c>
      <c r="G413" s="30" t="s">
        <v>1309</v>
      </c>
      <c r="H413" s="25" t="str">
        <f t="shared" si="12"/>
        <v>Completed</v>
      </c>
      <c r="I413" s="25" t="s">
        <v>40</v>
      </c>
      <c r="J413" s="25" t="s">
        <v>40</v>
      </c>
      <c r="K413" s="25" t="s">
        <v>40</v>
      </c>
      <c r="L413" s="25"/>
      <c r="M413" s="26" t="s">
        <v>1063</v>
      </c>
      <c r="N413" s="25">
        <f>IF(M413="","",_xlfn.XLOOKUP(M413,'Distance List'!D:D,'Distance List'!G:G))</f>
        <v>22</v>
      </c>
      <c r="O413" s="25" t="s">
        <v>1310</v>
      </c>
      <c r="P413" s="25"/>
      <c r="Q413" s="120" t="str">
        <f t="shared" si="13"/>
        <v>N</v>
      </c>
      <c r="R413" s="9">
        <f>IF(Q413="Y",COUNTIF($A$2:A413,A413),1)</f>
        <v>1</v>
      </c>
    </row>
    <row r="414" spans="1:18">
      <c r="A414" s="30" t="s">
        <v>142</v>
      </c>
      <c r="B414" s="36">
        <v>45280</v>
      </c>
      <c r="C414" s="41" t="s">
        <v>1311</v>
      </c>
      <c r="D414" s="103">
        <v>45281.5</v>
      </c>
      <c r="E414" s="37" t="s">
        <v>37</v>
      </c>
      <c r="F414" s="30" t="s">
        <v>666</v>
      </c>
      <c r="G414" s="30" t="s">
        <v>1309</v>
      </c>
      <c r="H414" s="25" t="str">
        <f t="shared" si="12"/>
        <v>Completed</v>
      </c>
      <c r="I414" s="25" t="s">
        <v>40</v>
      </c>
      <c r="J414" s="25" t="s">
        <v>40</v>
      </c>
      <c r="K414" s="25" t="s">
        <v>40</v>
      </c>
      <c r="L414" s="25"/>
      <c r="M414" s="26" t="s">
        <v>1063</v>
      </c>
      <c r="N414" s="25">
        <f>IF(M414="","",_xlfn.XLOOKUP(M414,'Distance List'!D:D,'Distance List'!G:G))</f>
        <v>22</v>
      </c>
      <c r="O414" s="25" t="s">
        <v>1310</v>
      </c>
      <c r="P414" s="25"/>
      <c r="Q414" s="120" t="str">
        <f t="shared" si="13"/>
        <v>N</v>
      </c>
      <c r="R414" s="9">
        <f>IF(Q414="Y",COUNTIF($A$2:A414,A414),1)</f>
        <v>1</v>
      </c>
    </row>
    <row r="415" spans="1:18">
      <c r="A415" s="25" t="s">
        <v>279</v>
      </c>
      <c r="B415" s="28">
        <v>45280</v>
      </c>
      <c r="C415" s="26" t="s">
        <v>1312</v>
      </c>
      <c r="D415" s="102">
        <v>45281.5</v>
      </c>
      <c r="E415" s="24" t="s">
        <v>37</v>
      </c>
      <c r="F415" s="25" t="s">
        <v>326</v>
      </c>
      <c r="G415" s="25" t="s">
        <v>1313</v>
      </c>
      <c r="H415" s="25" t="str">
        <f t="shared" si="12"/>
        <v>Completed</v>
      </c>
      <c r="I415" s="25" t="s">
        <v>40</v>
      </c>
      <c r="J415" s="25" t="s">
        <v>40</v>
      </c>
      <c r="K415" s="25" t="s">
        <v>40</v>
      </c>
      <c r="L415" s="25"/>
      <c r="M415" s="26" t="s">
        <v>1314</v>
      </c>
      <c r="N415" s="25">
        <v>195</v>
      </c>
      <c r="O415" s="25" t="s">
        <v>1315</v>
      </c>
      <c r="P415" s="25" t="s">
        <v>285</v>
      </c>
      <c r="Q415" s="120" t="str">
        <f t="shared" si="13"/>
        <v>N</v>
      </c>
      <c r="R415" s="9">
        <f>IF(Q415="Y",COUNTIF($A$2:A415,A415),1)</f>
        <v>1</v>
      </c>
    </row>
    <row r="416" spans="1:18">
      <c r="A416" s="25">
        <v>400274886</v>
      </c>
      <c r="B416" s="28">
        <v>45281</v>
      </c>
      <c r="C416" s="26" t="s">
        <v>1316</v>
      </c>
      <c r="D416" s="102">
        <v>45281.5</v>
      </c>
      <c r="E416" s="24" t="s">
        <v>63</v>
      </c>
      <c r="F416" s="25" t="s">
        <v>92</v>
      </c>
      <c r="G416" s="25" t="s">
        <v>1317</v>
      </c>
      <c r="H416" s="25" t="str">
        <f t="shared" si="12"/>
        <v>Completed</v>
      </c>
      <c r="I416" s="25" t="s">
        <v>40</v>
      </c>
      <c r="J416" s="25" t="s">
        <v>40</v>
      </c>
      <c r="K416" s="25" t="s">
        <v>40</v>
      </c>
      <c r="L416" s="25"/>
      <c r="M416" s="26" t="s">
        <v>864</v>
      </c>
      <c r="N416" s="25">
        <f>IF(M416="","",_xlfn.XLOOKUP(M416,'Distance List'!D:D,'Distance List'!G:G))</f>
        <v>20</v>
      </c>
      <c r="O416" s="25" t="s">
        <v>1318</v>
      </c>
      <c r="P416" s="25"/>
      <c r="Q416" s="120" t="str">
        <f t="shared" si="13"/>
        <v>Y</v>
      </c>
      <c r="R416" s="9">
        <f>IF(Q416="Y",COUNTIF($A$2:A416,A416),1)</f>
        <v>1</v>
      </c>
    </row>
    <row r="417" spans="1:18">
      <c r="A417" s="25" t="s">
        <v>142</v>
      </c>
      <c r="B417" s="28">
        <v>45278</v>
      </c>
      <c r="C417" s="26" t="s">
        <v>1319</v>
      </c>
      <c r="D417" s="102">
        <v>45281.583333333336</v>
      </c>
      <c r="E417" s="24" t="s">
        <v>63</v>
      </c>
      <c r="F417" s="25" t="s">
        <v>896</v>
      </c>
      <c r="G417" s="25" t="s">
        <v>1320</v>
      </c>
      <c r="H417" s="25" t="str">
        <f t="shared" si="12"/>
        <v>Completed</v>
      </c>
      <c r="I417" s="25" t="s">
        <v>40</v>
      </c>
      <c r="J417" s="25" t="s">
        <v>40</v>
      </c>
      <c r="K417" s="25" t="s">
        <v>40</v>
      </c>
      <c r="L417" s="25"/>
      <c r="M417" s="26" t="s">
        <v>1321</v>
      </c>
      <c r="N417" s="25">
        <f>IF(M417="","",_xlfn.XLOOKUP(M417,'Distance List'!D:D,'Distance List'!G:G))</f>
        <v>21</v>
      </c>
      <c r="O417" s="25" t="s">
        <v>305</v>
      </c>
      <c r="P417" s="25"/>
      <c r="Q417" s="120" t="str">
        <f t="shared" si="13"/>
        <v>N</v>
      </c>
      <c r="R417" s="9">
        <f>IF(Q417="Y",COUNTIF($A$2:A417,A417),1)</f>
        <v>1</v>
      </c>
    </row>
    <row r="418" spans="1:18">
      <c r="A418" s="25" t="s">
        <v>200</v>
      </c>
      <c r="B418" s="28">
        <v>45280</v>
      </c>
      <c r="C418" s="26" t="s">
        <v>1322</v>
      </c>
      <c r="D418" s="102">
        <v>45281.583333333336</v>
      </c>
      <c r="E418" s="24" t="s">
        <v>63</v>
      </c>
      <c r="F418" s="25" t="s">
        <v>211</v>
      </c>
      <c r="G418" s="25" t="s">
        <v>1323</v>
      </c>
      <c r="H418" s="25" t="str">
        <f t="shared" si="12"/>
        <v>Completed</v>
      </c>
      <c r="I418" s="25" t="s">
        <v>40</v>
      </c>
      <c r="J418" s="25" t="s">
        <v>40</v>
      </c>
      <c r="K418" s="25" t="s">
        <v>40</v>
      </c>
      <c r="L418" s="25"/>
      <c r="M418" s="26" t="s">
        <v>1324</v>
      </c>
      <c r="N418" s="25">
        <f>IF(M418="","",_xlfn.XLOOKUP(M418,'Distance List'!D:D,'Distance List'!G:G))</f>
        <v>31</v>
      </c>
      <c r="O418" s="25" t="s">
        <v>125</v>
      </c>
      <c r="P418" s="25"/>
      <c r="Q418" s="120" t="str">
        <f t="shared" si="13"/>
        <v>N</v>
      </c>
      <c r="R418" s="9">
        <f>IF(Q418="Y",COUNTIF($A$2:A418,A418),1)</f>
        <v>1</v>
      </c>
    </row>
    <row r="419" spans="1:18">
      <c r="A419" s="25" t="s">
        <v>142</v>
      </c>
      <c r="B419" s="28">
        <v>45280</v>
      </c>
      <c r="C419" s="26" t="s">
        <v>1325</v>
      </c>
      <c r="D419" s="102">
        <v>45281.604166666664</v>
      </c>
      <c r="E419" s="24" t="s">
        <v>63</v>
      </c>
      <c r="F419" s="25" t="s">
        <v>491</v>
      </c>
      <c r="G419" s="25" t="s">
        <v>1326</v>
      </c>
      <c r="H419" s="25" t="str">
        <f t="shared" si="12"/>
        <v>Completed</v>
      </c>
      <c r="I419" s="25" t="s">
        <v>40</v>
      </c>
      <c r="J419" s="25" t="s">
        <v>40</v>
      </c>
      <c r="K419" s="25" t="s">
        <v>40</v>
      </c>
      <c r="L419" s="25"/>
      <c r="M419" s="26" t="s">
        <v>1182</v>
      </c>
      <c r="N419" s="25">
        <f>IF(M419="","",_xlfn.XLOOKUP(M419,'Distance List'!D:D,'Distance List'!G:G))</f>
        <v>39</v>
      </c>
      <c r="O419" s="25" t="s">
        <v>1035</v>
      </c>
      <c r="P419" s="25"/>
      <c r="Q419" s="120" t="str">
        <f t="shared" si="13"/>
        <v>N</v>
      </c>
      <c r="R419" s="9">
        <f>IF(Q419="Y",COUNTIF($A$2:A419,A419),1)</f>
        <v>1</v>
      </c>
    </row>
    <row r="420" spans="1:18">
      <c r="A420" s="25">
        <v>400298724</v>
      </c>
      <c r="B420" s="28">
        <v>45281</v>
      </c>
      <c r="C420" s="26" t="s">
        <v>1327</v>
      </c>
      <c r="D420" s="102">
        <v>45281.625</v>
      </c>
      <c r="E420" s="24" t="s">
        <v>37</v>
      </c>
      <c r="F420" s="25" t="s">
        <v>197</v>
      </c>
      <c r="G420" s="25" t="s">
        <v>1328</v>
      </c>
      <c r="H420" s="25" t="str">
        <f t="shared" si="12"/>
        <v>Completed</v>
      </c>
      <c r="I420" s="25" t="s">
        <v>40</v>
      </c>
      <c r="J420" s="25" t="s">
        <v>40</v>
      </c>
      <c r="K420" s="25" t="s">
        <v>40</v>
      </c>
      <c r="L420" s="25"/>
      <c r="M420" s="26" t="s">
        <v>103</v>
      </c>
      <c r="N420" s="25">
        <f>IF(M420="","",_xlfn.XLOOKUP(M420,'Distance List'!D:D,'Distance List'!G:G))</f>
        <v>60</v>
      </c>
      <c r="O420" s="25" t="s">
        <v>563</v>
      </c>
      <c r="P420" s="25"/>
      <c r="Q420" s="120" t="str">
        <f t="shared" si="13"/>
        <v>Y</v>
      </c>
      <c r="R420" s="9">
        <f>IF(Q420="Y",COUNTIF($A$2:A420,A420),1)</f>
        <v>1</v>
      </c>
    </row>
    <row r="421" spans="1:18">
      <c r="A421" s="25" t="s">
        <v>200</v>
      </c>
      <c r="B421" s="28">
        <v>45281</v>
      </c>
      <c r="C421" s="26" t="s">
        <v>1329</v>
      </c>
      <c r="D421" s="102">
        <v>45281.625</v>
      </c>
      <c r="E421" s="24" t="s">
        <v>63</v>
      </c>
      <c r="F421" s="25" t="s">
        <v>211</v>
      </c>
      <c r="G421" s="25" t="s">
        <v>920</v>
      </c>
      <c r="H421" s="25" t="str">
        <f t="shared" si="12"/>
        <v>Completed</v>
      </c>
      <c r="I421" s="25" t="s">
        <v>40</v>
      </c>
      <c r="J421" s="25" t="s">
        <v>40</v>
      </c>
      <c r="K421" s="25" t="s">
        <v>40</v>
      </c>
      <c r="L421" s="25"/>
      <c r="M421" s="26" t="s">
        <v>424</v>
      </c>
      <c r="N421" s="25">
        <f>IF(M421="","",_xlfn.XLOOKUP(M421,'Distance List'!D:D,'Distance List'!G:G))</f>
        <v>40</v>
      </c>
      <c r="O421" s="25" t="s">
        <v>924</v>
      </c>
      <c r="P421" s="25"/>
      <c r="Q421" s="120" t="str">
        <f t="shared" si="13"/>
        <v>N</v>
      </c>
      <c r="R421" s="9">
        <f>IF(Q421="Y",COUNTIF($A$2:A421,A421),1)</f>
        <v>1</v>
      </c>
    </row>
    <row r="422" spans="1:18">
      <c r="A422" s="25">
        <v>400307510</v>
      </c>
      <c r="B422" s="28">
        <v>45281</v>
      </c>
      <c r="C422" s="26" t="s">
        <v>1330</v>
      </c>
      <c r="D422" s="102">
        <v>45281.625</v>
      </c>
      <c r="E422" s="24" t="s">
        <v>63</v>
      </c>
      <c r="F422" s="25" t="s">
        <v>194</v>
      </c>
      <c r="G422" s="25" t="s">
        <v>1331</v>
      </c>
      <c r="H422" s="25" t="str">
        <f t="shared" si="12"/>
        <v>Completed</v>
      </c>
      <c r="I422" s="25" t="s">
        <v>40</v>
      </c>
      <c r="J422" s="25" t="s">
        <v>40</v>
      </c>
      <c r="K422" s="25" t="s">
        <v>40</v>
      </c>
      <c r="L422" s="25"/>
      <c r="M422" s="26" t="s">
        <v>178</v>
      </c>
      <c r="N422" s="25">
        <f>IF(M422="","",_xlfn.XLOOKUP(M422,'Distance List'!D:D,'Distance List'!G:G))</f>
        <v>39</v>
      </c>
      <c r="O422" s="25" t="s">
        <v>99</v>
      </c>
      <c r="P422" s="25"/>
      <c r="Q422" s="120" t="str">
        <f t="shared" si="13"/>
        <v>Y</v>
      </c>
      <c r="R422" s="9">
        <f>IF(Q422="Y",COUNTIF($A$2:A422,A422),1)</f>
        <v>1</v>
      </c>
    </row>
    <row r="423" spans="1:18">
      <c r="A423" s="25">
        <v>400310136</v>
      </c>
      <c r="B423" s="28">
        <v>45281</v>
      </c>
      <c r="C423" s="26" t="s">
        <v>1332</v>
      </c>
      <c r="D423" s="102">
        <v>45281.645833333336</v>
      </c>
      <c r="E423" s="24" t="s">
        <v>37</v>
      </c>
      <c r="F423" s="25" t="s">
        <v>508</v>
      </c>
      <c r="G423" s="25" t="s">
        <v>1161</v>
      </c>
      <c r="H423" s="25" t="str">
        <f t="shared" si="12"/>
        <v>Completed</v>
      </c>
      <c r="I423" s="25" t="s">
        <v>40</v>
      </c>
      <c r="J423" s="25" t="s">
        <v>40</v>
      </c>
      <c r="K423" s="25" t="s">
        <v>40</v>
      </c>
      <c r="L423" s="25"/>
      <c r="M423" s="26" t="s">
        <v>487</v>
      </c>
      <c r="N423" s="25">
        <f>IF(M423="","",_xlfn.XLOOKUP(M423,'Distance List'!D:D,'Distance List'!G:G))</f>
        <v>35</v>
      </c>
      <c r="O423" s="25" t="s">
        <v>1333</v>
      </c>
      <c r="P423" s="25"/>
      <c r="Q423" s="120" t="str">
        <f t="shared" si="13"/>
        <v>Y</v>
      </c>
      <c r="R423" s="9">
        <f>IF(Q423="Y",COUNTIF($A$2:A423,A423),1)</f>
        <v>1</v>
      </c>
    </row>
    <row r="424" spans="1:18">
      <c r="A424" s="25" t="s">
        <v>61</v>
      </c>
      <c r="B424" s="28">
        <v>45281</v>
      </c>
      <c r="C424" s="26" t="s">
        <v>1334</v>
      </c>
      <c r="D424" s="102">
        <v>45281.645833333336</v>
      </c>
      <c r="E424" s="24" t="s">
        <v>63</v>
      </c>
      <c r="F424" s="25" t="s">
        <v>565</v>
      </c>
      <c r="G424" s="25" t="s">
        <v>1335</v>
      </c>
      <c r="H424" s="25" t="str">
        <f t="shared" si="12"/>
        <v>Completed</v>
      </c>
      <c r="I424" s="25" t="s">
        <v>40</v>
      </c>
      <c r="J424" s="25" t="s">
        <v>40</v>
      </c>
      <c r="K424" s="25" t="s">
        <v>40</v>
      </c>
      <c r="L424" s="25"/>
      <c r="M424" s="26" t="s">
        <v>1336</v>
      </c>
      <c r="N424" s="25">
        <f>IF(M424="","",_xlfn.XLOOKUP(M424,'Distance List'!D:D,'Distance List'!G:G))</f>
        <v>11</v>
      </c>
      <c r="O424" s="25" t="s">
        <v>1337</v>
      </c>
      <c r="P424" s="25"/>
      <c r="Q424" s="120" t="str">
        <f t="shared" si="13"/>
        <v>N</v>
      </c>
      <c r="R424" s="9">
        <f>IF(Q424="Y",COUNTIF($A$2:A424,A424),1)</f>
        <v>1</v>
      </c>
    </row>
    <row r="425" spans="1:18">
      <c r="A425" s="25">
        <v>400351521</v>
      </c>
      <c r="B425" s="28">
        <v>45281</v>
      </c>
      <c r="C425" s="26" t="s">
        <v>1338</v>
      </c>
      <c r="D425" s="102">
        <v>45281.729166666664</v>
      </c>
      <c r="E425" s="24" t="s">
        <v>37</v>
      </c>
      <c r="F425" s="25" t="s">
        <v>404</v>
      </c>
      <c r="G425" s="25" t="s">
        <v>173</v>
      </c>
      <c r="H425" s="25" t="str">
        <f t="shared" si="12"/>
        <v>Completed</v>
      </c>
      <c r="I425" s="25" t="s">
        <v>40</v>
      </c>
      <c r="J425" s="25" t="s">
        <v>40</v>
      </c>
      <c r="K425" s="25" t="s">
        <v>40</v>
      </c>
      <c r="L425" s="25"/>
      <c r="M425" s="26" t="s">
        <v>174</v>
      </c>
      <c r="N425" s="25">
        <f>IF(M425="","",_xlfn.XLOOKUP(M425,'Distance List'!D:D,'Distance List'!G:G))</f>
        <v>10</v>
      </c>
      <c r="O425" s="25" t="s">
        <v>856</v>
      </c>
      <c r="P425" s="25"/>
      <c r="Q425" s="120" t="str">
        <f t="shared" si="13"/>
        <v>Y</v>
      </c>
      <c r="R425" s="9">
        <f>IF(Q425="Y",COUNTIF($A$2:A425,A425),1)</f>
        <v>1</v>
      </c>
    </row>
    <row r="426" spans="1:18">
      <c r="A426" s="25" t="s">
        <v>80</v>
      </c>
      <c r="B426" s="28">
        <v>45280</v>
      </c>
      <c r="C426" s="26" t="s">
        <v>1339</v>
      </c>
      <c r="D426" s="102">
        <v>45281.75</v>
      </c>
      <c r="E426" s="24" t="s">
        <v>358</v>
      </c>
      <c r="F426" s="25" t="s">
        <v>189</v>
      </c>
      <c r="G426" s="27" t="s">
        <v>1340</v>
      </c>
      <c r="H426" s="25" t="str">
        <f t="shared" si="12"/>
        <v>Completed</v>
      </c>
      <c r="I426" s="25" t="s">
        <v>40</v>
      </c>
      <c r="J426" s="25" t="s">
        <v>40</v>
      </c>
      <c r="K426" s="25" t="s">
        <v>40</v>
      </c>
      <c r="L426" s="25"/>
      <c r="M426" s="26" t="s">
        <v>229</v>
      </c>
      <c r="N426" s="25">
        <f>IF(M426="","",_xlfn.XLOOKUP(M426,'Distance List'!D:D,'Distance List'!G:G))</f>
        <v>16</v>
      </c>
      <c r="O426" s="25" t="s">
        <v>1341</v>
      </c>
      <c r="P426" s="25"/>
      <c r="Q426" s="120" t="str">
        <f t="shared" si="13"/>
        <v>N</v>
      </c>
      <c r="R426" s="9">
        <f>IF(Q426="Y",COUNTIF($A$2:A426,A426),1)</f>
        <v>1</v>
      </c>
    </row>
    <row r="427" spans="1:18">
      <c r="A427" s="25" t="s">
        <v>200</v>
      </c>
      <c r="B427" s="28">
        <v>45281</v>
      </c>
      <c r="C427" s="26" t="s">
        <v>1342</v>
      </c>
      <c r="D427" s="102">
        <v>45281.75</v>
      </c>
      <c r="E427" s="24" t="s">
        <v>37</v>
      </c>
      <c r="F427" s="25" t="s">
        <v>426</v>
      </c>
      <c r="G427" s="25" t="s">
        <v>1343</v>
      </c>
      <c r="H427" s="25" t="str">
        <f t="shared" si="12"/>
        <v>Completed</v>
      </c>
      <c r="I427" s="25" t="s">
        <v>40</v>
      </c>
      <c r="J427" s="25" t="s">
        <v>40</v>
      </c>
      <c r="K427" s="25" t="s">
        <v>40</v>
      </c>
      <c r="L427" s="25"/>
      <c r="M427" s="26" t="s">
        <v>527</v>
      </c>
      <c r="N427" s="25">
        <f>IF(M427="","",_xlfn.XLOOKUP(M427,'Distance List'!D:D,'Distance List'!G:G))</f>
        <v>46</v>
      </c>
      <c r="O427" s="25" t="s">
        <v>376</v>
      </c>
      <c r="P427" s="25"/>
      <c r="Q427" s="120" t="str">
        <f t="shared" si="13"/>
        <v>N</v>
      </c>
      <c r="R427" s="9">
        <f>IF(Q427="Y",COUNTIF($A$2:A427,A427),1)</f>
        <v>1</v>
      </c>
    </row>
    <row r="428" spans="1:18">
      <c r="A428" s="25">
        <v>400367467</v>
      </c>
      <c r="B428" s="28">
        <v>45281</v>
      </c>
      <c r="C428" s="26" t="s">
        <v>1344</v>
      </c>
      <c r="D428" s="102">
        <v>45281.854166666664</v>
      </c>
      <c r="E428" s="24" t="s">
        <v>37</v>
      </c>
      <c r="F428" s="25" t="s">
        <v>197</v>
      </c>
      <c r="G428" s="25" t="s">
        <v>866</v>
      </c>
      <c r="H428" s="25" t="str">
        <f t="shared" si="12"/>
        <v>Completed</v>
      </c>
      <c r="I428" s="25" t="s">
        <v>40</v>
      </c>
      <c r="J428" s="25" t="s">
        <v>40</v>
      </c>
      <c r="K428" s="25" t="s">
        <v>40</v>
      </c>
      <c r="L428" s="25"/>
      <c r="M428" s="26" t="s">
        <v>103</v>
      </c>
      <c r="N428" s="25">
        <f>IF(M428="","",_xlfn.XLOOKUP(M428,'Distance List'!D:D,'Distance List'!G:G))</f>
        <v>60</v>
      </c>
      <c r="O428" s="25" t="s">
        <v>570</v>
      </c>
      <c r="P428" s="25"/>
      <c r="Q428" s="120" t="str">
        <f t="shared" si="13"/>
        <v>Y</v>
      </c>
      <c r="R428" s="9">
        <f>IF(Q428="Y",COUNTIF($A$2:A428,A428),1)</f>
        <v>1</v>
      </c>
    </row>
    <row r="429" spans="1:18">
      <c r="A429" s="25" t="s">
        <v>151</v>
      </c>
      <c r="B429" s="28">
        <v>45281</v>
      </c>
      <c r="C429" s="26" t="s">
        <v>1345</v>
      </c>
      <c r="D429" s="102">
        <v>45282.416666666664</v>
      </c>
      <c r="E429" s="24" t="s">
        <v>63</v>
      </c>
      <c r="F429" s="25" t="s">
        <v>1017</v>
      </c>
      <c r="G429" s="25" t="s">
        <v>1135</v>
      </c>
      <c r="H429" s="25" t="str">
        <f t="shared" si="12"/>
        <v>Completed</v>
      </c>
      <c r="I429" s="25" t="s">
        <v>40</v>
      </c>
      <c r="J429" s="25" t="s">
        <v>40</v>
      </c>
      <c r="K429" s="25" t="s">
        <v>40</v>
      </c>
      <c r="L429" s="25"/>
      <c r="M429" s="26" t="s">
        <v>155</v>
      </c>
      <c r="N429" s="25">
        <f>IF(M429="","",_xlfn.XLOOKUP(M429,'Distance List'!D:D,'Distance List'!G:G))</f>
        <v>11</v>
      </c>
      <c r="O429" s="25" t="s">
        <v>1136</v>
      </c>
      <c r="P429" s="25"/>
      <c r="Q429" s="120" t="str">
        <f t="shared" si="13"/>
        <v>N</v>
      </c>
      <c r="R429" s="9">
        <f>IF(Q429="Y",COUNTIF($A$2:A429,A429),1)</f>
        <v>1</v>
      </c>
    </row>
    <row r="430" spans="1:18">
      <c r="A430" s="25">
        <v>400374351</v>
      </c>
      <c r="B430" s="28">
        <v>45281</v>
      </c>
      <c r="C430" s="26" t="s">
        <v>1346</v>
      </c>
      <c r="D430" s="102">
        <v>45282.416666666664</v>
      </c>
      <c r="E430" s="24" t="s">
        <v>37</v>
      </c>
      <c r="F430" s="25" t="s">
        <v>211</v>
      </c>
      <c r="G430" s="25" t="s">
        <v>1347</v>
      </c>
      <c r="H430" s="25" t="str">
        <f t="shared" si="12"/>
        <v>Completed</v>
      </c>
      <c r="I430" s="25" t="s">
        <v>40</v>
      </c>
      <c r="J430" s="25" t="s">
        <v>40</v>
      </c>
      <c r="K430" s="25" t="s">
        <v>40</v>
      </c>
      <c r="L430" s="25"/>
      <c r="M430" s="26" t="s">
        <v>707</v>
      </c>
      <c r="N430" s="25">
        <f>IF(M430="","",_xlfn.XLOOKUP(M430,'Distance List'!D:D,'Distance List'!G:G))</f>
        <v>39</v>
      </c>
      <c r="O430" s="25" t="s">
        <v>1348</v>
      </c>
      <c r="P430" s="25"/>
      <c r="Q430" s="120" t="str">
        <f t="shared" si="13"/>
        <v>Y</v>
      </c>
      <c r="R430" s="9">
        <f>IF(Q430="Y",COUNTIF($A$2:A430,A430),1)</f>
        <v>1</v>
      </c>
    </row>
    <row r="431" spans="1:18">
      <c r="A431" s="25" t="s">
        <v>142</v>
      </c>
      <c r="B431" s="28">
        <v>45281</v>
      </c>
      <c r="C431" s="26" t="s">
        <v>1349</v>
      </c>
      <c r="D431" s="102">
        <v>45282.416666666664</v>
      </c>
      <c r="E431" s="24" t="s">
        <v>37</v>
      </c>
      <c r="F431" s="25" t="s">
        <v>38</v>
      </c>
      <c r="G431" s="25" t="s">
        <v>477</v>
      </c>
      <c r="H431" s="25" t="str">
        <f t="shared" si="12"/>
        <v>Completed</v>
      </c>
      <c r="I431" s="25" t="s">
        <v>40</v>
      </c>
      <c r="J431" s="25" t="s">
        <v>40</v>
      </c>
      <c r="K431" s="25" t="s">
        <v>40</v>
      </c>
      <c r="L431" s="25"/>
      <c r="M431" s="26" t="s">
        <v>89</v>
      </c>
      <c r="N431" s="25">
        <f>IF(M431="","",_xlfn.XLOOKUP(M431,'Distance List'!D:D,'Distance List'!G:G))</f>
        <v>20</v>
      </c>
      <c r="O431" s="25" t="s">
        <v>1350</v>
      </c>
      <c r="P431" s="25"/>
      <c r="Q431" s="120" t="str">
        <f t="shared" si="13"/>
        <v>N</v>
      </c>
      <c r="R431" s="9">
        <f>IF(Q431="Y",COUNTIF($A$2:A431,A431),1)</f>
        <v>1</v>
      </c>
    </row>
    <row r="432" spans="1:18">
      <c r="A432" s="25" t="s">
        <v>61</v>
      </c>
      <c r="B432" s="28">
        <v>45281</v>
      </c>
      <c r="C432" s="26" t="s">
        <v>1351</v>
      </c>
      <c r="D432" s="102">
        <v>45282.416666666664</v>
      </c>
      <c r="E432" s="24" t="s">
        <v>63</v>
      </c>
      <c r="F432" s="25" t="s">
        <v>202</v>
      </c>
      <c r="G432" s="25" t="s">
        <v>1352</v>
      </c>
      <c r="H432" s="25" t="str">
        <f t="shared" si="12"/>
        <v>Completed</v>
      </c>
      <c r="I432" s="25" t="s">
        <v>40</v>
      </c>
      <c r="J432" s="25" t="s">
        <v>40</v>
      </c>
      <c r="K432" s="25" t="s">
        <v>40</v>
      </c>
      <c r="L432" s="25"/>
      <c r="M432" s="26" t="s">
        <v>931</v>
      </c>
      <c r="N432" s="25">
        <f>IF(M432="","",_xlfn.XLOOKUP(M432,'Distance List'!D:D,'Distance List'!G:G))</f>
        <v>11</v>
      </c>
      <c r="O432" s="25" t="s">
        <v>209</v>
      </c>
      <c r="P432" s="25"/>
      <c r="Q432" s="120" t="str">
        <f t="shared" si="13"/>
        <v>N</v>
      </c>
      <c r="R432" s="9">
        <f>IF(Q432="Y",COUNTIF($A$2:A432,A432),1)</f>
        <v>1</v>
      </c>
    </row>
    <row r="433" spans="1:18">
      <c r="A433" s="25">
        <v>400377920</v>
      </c>
      <c r="B433" s="28">
        <v>45281</v>
      </c>
      <c r="C433" s="26" t="s">
        <v>1353</v>
      </c>
      <c r="D433" s="102">
        <v>45282.416666666664</v>
      </c>
      <c r="E433" s="24" t="s">
        <v>63</v>
      </c>
      <c r="F433" s="25" t="s">
        <v>172</v>
      </c>
      <c r="G433" s="25" t="s">
        <v>1354</v>
      </c>
      <c r="H433" s="25" t="str">
        <f t="shared" si="12"/>
        <v>Completed</v>
      </c>
      <c r="I433" s="25" t="s">
        <v>40</v>
      </c>
      <c r="J433" s="25" t="s">
        <v>40</v>
      </c>
      <c r="K433" s="25" t="s">
        <v>40</v>
      </c>
      <c r="L433" s="25"/>
      <c r="M433" s="26" t="s">
        <v>174</v>
      </c>
      <c r="N433" s="25">
        <f>IF(M433="","",_xlfn.XLOOKUP(M433,'Distance List'!D:D,'Distance List'!G:G))</f>
        <v>10</v>
      </c>
      <c r="O433" s="25" t="s">
        <v>67</v>
      </c>
      <c r="P433" s="25"/>
      <c r="Q433" s="120" t="str">
        <f t="shared" si="13"/>
        <v>Y</v>
      </c>
      <c r="R433" s="9">
        <f>IF(Q433="Y",COUNTIF($A$2:A433,A433),1)</f>
        <v>1</v>
      </c>
    </row>
    <row r="434" spans="1:18">
      <c r="A434" s="25">
        <v>400377920</v>
      </c>
      <c r="B434" s="28">
        <v>45281</v>
      </c>
      <c r="C434" s="26" t="s">
        <v>1355</v>
      </c>
      <c r="D434" s="102">
        <v>45282.416666666664</v>
      </c>
      <c r="E434" s="24" t="s">
        <v>63</v>
      </c>
      <c r="F434" s="25" t="s">
        <v>172</v>
      </c>
      <c r="G434" s="25" t="s">
        <v>1354</v>
      </c>
      <c r="H434" s="25" t="str">
        <f t="shared" si="12"/>
        <v>Completed</v>
      </c>
      <c r="I434" s="25" t="s">
        <v>40</v>
      </c>
      <c r="J434" s="25" t="s">
        <v>40</v>
      </c>
      <c r="K434" s="25" t="s">
        <v>40</v>
      </c>
      <c r="L434" s="25"/>
      <c r="M434" s="26" t="s">
        <v>174</v>
      </c>
      <c r="N434" s="25">
        <f>IF(M434="","",_xlfn.XLOOKUP(M434,'Distance List'!D:D,'Distance List'!G:G))</f>
        <v>10</v>
      </c>
      <c r="O434" s="25" t="s">
        <v>67</v>
      </c>
      <c r="P434" s="25"/>
      <c r="Q434" s="120" t="str">
        <f t="shared" si="13"/>
        <v>Y</v>
      </c>
      <c r="R434" s="9">
        <f>IF(Q434="Y",COUNTIF($A$2:A434,A434),1)</f>
        <v>2</v>
      </c>
    </row>
    <row r="435" spans="1:18">
      <c r="A435" s="25">
        <v>400377933</v>
      </c>
      <c r="B435" s="28">
        <v>45281</v>
      </c>
      <c r="C435" s="26" t="s">
        <v>1356</v>
      </c>
      <c r="D435" s="102">
        <v>45282.416666666664</v>
      </c>
      <c r="E435" s="24" t="s">
        <v>63</v>
      </c>
      <c r="F435" s="25" t="s">
        <v>382</v>
      </c>
      <c r="G435" s="25" t="s">
        <v>1357</v>
      </c>
      <c r="H435" s="25" t="str">
        <f t="shared" si="12"/>
        <v>Completed</v>
      </c>
      <c r="I435" s="25" t="s">
        <v>40</v>
      </c>
      <c r="J435" s="25" t="s">
        <v>40</v>
      </c>
      <c r="K435" s="25" t="s">
        <v>40</v>
      </c>
      <c r="L435" s="25"/>
      <c r="M435" s="26" t="s">
        <v>1054</v>
      </c>
      <c r="N435" s="25">
        <f>IF(M435="","",_xlfn.XLOOKUP(M435,'Distance List'!D:D,'Distance List'!G:G))</f>
        <v>11</v>
      </c>
      <c r="O435" s="25" t="s">
        <v>316</v>
      </c>
      <c r="P435" s="25"/>
      <c r="Q435" s="120" t="str">
        <f t="shared" si="13"/>
        <v>Y</v>
      </c>
      <c r="R435" s="9">
        <f>IF(Q435="Y",COUNTIF($A$2:A435,A435),1)</f>
        <v>1</v>
      </c>
    </row>
    <row r="436" spans="1:18">
      <c r="A436" s="25">
        <v>400379243</v>
      </c>
      <c r="B436" s="28">
        <v>45281</v>
      </c>
      <c r="C436" s="26" t="s">
        <v>1358</v>
      </c>
      <c r="D436" s="102">
        <v>45282.416666666664</v>
      </c>
      <c r="E436" s="24" t="s">
        <v>37</v>
      </c>
      <c r="F436" s="25" t="s">
        <v>500</v>
      </c>
      <c r="G436" s="25" t="s">
        <v>1359</v>
      </c>
      <c r="H436" s="25" t="str">
        <f t="shared" si="12"/>
        <v>Completed</v>
      </c>
      <c r="I436" s="25" t="s">
        <v>40</v>
      </c>
      <c r="J436" s="25" t="s">
        <v>40</v>
      </c>
      <c r="K436" s="25" t="s">
        <v>40</v>
      </c>
      <c r="L436" s="25"/>
      <c r="M436" s="26" t="s">
        <v>1360</v>
      </c>
      <c r="N436" s="25">
        <f>IF(M436="","",_xlfn.XLOOKUP(M436,'Distance List'!D:D,'Distance List'!G:G))</f>
        <v>16</v>
      </c>
      <c r="O436" s="25" t="s">
        <v>1333</v>
      </c>
      <c r="P436" s="25"/>
      <c r="Q436" s="120" t="str">
        <f t="shared" si="13"/>
        <v>Y</v>
      </c>
      <c r="R436" s="9">
        <f>IF(Q436="Y",COUNTIF($A$2:A436,A436),1)</f>
        <v>1</v>
      </c>
    </row>
    <row r="437" spans="1:18">
      <c r="A437" s="25">
        <v>400378651</v>
      </c>
      <c r="B437" s="28">
        <v>45282</v>
      </c>
      <c r="C437" s="26" t="s">
        <v>1361</v>
      </c>
      <c r="D437" s="100">
        <v>45282.416666666664</v>
      </c>
      <c r="E437" s="24" t="s">
        <v>37</v>
      </c>
      <c r="F437" s="25" t="s">
        <v>233</v>
      </c>
      <c r="G437" s="25" t="s">
        <v>360</v>
      </c>
      <c r="H437" s="25" t="str">
        <f t="shared" si="12"/>
        <v>Completed</v>
      </c>
      <c r="I437" s="25" t="s">
        <v>40</v>
      </c>
      <c r="J437" s="25" t="s">
        <v>40</v>
      </c>
      <c r="K437" s="25" t="s">
        <v>40</v>
      </c>
      <c r="L437" s="25"/>
      <c r="M437" s="26" t="s">
        <v>235</v>
      </c>
      <c r="N437" s="25">
        <f>IF(M437="","",_xlfn.XLOOKUP(M437,'Distance List'!D:D,'Distance List'!G:G))</f>
        <v>54</v>
      </c>
      <c r="O437" s="25" t="s">
        <v>674</v>
      </c>
      <c r="P437" s="25"/>
      <c r="Q437" s="120" t="str">
        <f t="shared" si="13"/>
        <v>Y</v>
      </c>
      <c r="R437" s="9">
        <f>IF(Q437="Y",COUNTIF($A$2:A437,A437),1)</f>
        <v>1</v>
      </c>
    </row>
    <row r="438" spans="1:18">
      <c r="A438" s="25">
        <v>400374032</v>
      </c>
      <c r="B438" s="28">
        <v>45281</v>
      </c>
      <c r="C438" s="26" t="s">
        <v>1362</v>
      </c>
      <c r="D438" s="102">
        <v>45282.4375</v>
      </c>
      <c r="E438" s="24" t="s">
        <v>63</v>
      </c>
      <c r="F438" s="25" t="s">
        <v>426</v>
      </c>
      <c r="G438" s="25" t="s">
        <v>1363</v>
      </c>
      <c r="H438" s="25" t="str">
        <f t="shared" si="12"/>
        <v>Completed</v>
      </c>
      <c r="I438" s="25" t="s">
        <v>40</v>
      </c>
      <c r="J438" s="25" t="s">
        <v>40</v>
      </c>
      <c r="K438" s="25" t="s">
        <v>40</v>
      </c>
      <c r="L438" s="25"/>
      <c r="M438" s="26" t="s">
        <v>1364</v>
      </c>
      <c r="N438" s="25">
        <f>IF(M438="","",_xlfn.XLOOKUP(M438,'Distance List'!D:D,'Distance List'!G:G))</f>
        <v>43</v>
      </c>
      <c r="O438" s="25" t="s">
        <v>421</v>
      </c>
      <c r="P438" s="25"/>
      <c r="Q438" s="120" t="str">
        <f t="shared" si="13"/>
        <v>Y</v>
      </c>
      <c r="R438" s="9">
        <f>IF(Q438="Y",COUNTIF($A$2:A438,A438),1)</f>
        <v>1</v>
      </c>
    </row>
    <row r="439" spans="1:18">
      <c r="A439" s="25" t="s">
        <v>279</v>
      </c>
      <c r="B439" s="28">
        <v>45280</v>
      </c>
      <c r="C439" s="26" t="s">
        <v>1365</v>
      </c>
      <c r="D439" s="102">
        <v>45282.583333333336</v>
      </c>
      <c r="E439" s="24" t="s">
        <v>63</v>
      </c>
      <c r="F439" s="25" t="s">
        <v>1187</v>
      </c>
      <c r="G439" s="25" t="s">
        <v>1188</v>
      </c>
      <c r="H439" s="25" t="str">
        <f t="shared" si="12"/>
        <v>Completed</v>
      </c>
      <c r="I439" s="25" t="s">
        <v>40</v>
      </c>
      <c r="J439" s="25" t="s">
        <v>40</v>
      </c>
      <c r="K439" s="25" t="s">
        <v>40</v>
      </c>
      <c r="L439" s="25"/>
      <c r="M439" s="26" t="s">
        <v>1189</v>
      </c>
      <c r="N439" s="25">
        <f>IF(M439="","",_xlfn.XLOOKUP(M439,'Distance List'!D:D,'Distance List'!G:G))</f>
        <v>255</v>
      </c>
      <c r="O439" s="25" t="s">
        <v>953</v>
      </c>
      <c r="P439" s="25" t="s">
        <v>285</v>
      </c>
      <c r="Q439" s="120" t="str">
        <f t="shared" si="13"/>
        <v>N</v>
      </c>
      <c r="R439" s="9">
        <f>IF(Q439="Y",COUNTIF($A$2:A439,A439),1)</f>
        <v>1</v>
      </c>
    </row>
    <row r="440" spans="1:18">
      <c r="A440" s="25" t="s">
        <v>142</v>
      </c>
      <c r="B440" s="28">
        <v>45282</v>
      </c>
      <c r="C440" s="26" t="s">
        <v>1366</v>
      </c>
      <c r="D440" s="102">
        <v>45282.583333333336</v>
      </c>
      <c r="E440" s="24" t="s">
        <v>63</v>
      </c>
      <c r="F440" s="25" t="s">
        <v>38</v>
      </c>
      <c r="G440" s="25" t="s">
        <v>1367</v>
      </c>
      <c r="H440" s="25" t="str">
        <f t="shared" si="12"/>
        <v>Completed</v>
      </c>
      <c r="I440" s="25" t="s">
        <v>40</v>
      </c>
      <c r="J440" s="25" t="s">
        <v>40</v>
      </c>
      <c r="K440" s="25" t="s">
        <v>40</v>
      </c>
      <c r="L440" s="25"/>
      <c r="M440" s="26" t="s">
        <v>397</v>
      </c>
      <c r="N440" s="25">
        <f>IF(M440="","",_xlfn.XLOOKUP(M440,'Distance List'!D:D,'Distance List'!G:G))</f>
        <v>22</v>
      </c>
      <c r="O440" s="25" t="s">
        <v>398</v>
      </c>
      <c r="P440" s="25"/>
      <c r="Q440" s="120" t="str">
        <f t="shared" si="13"/>
        <v>N</v>
      </c>
      <c r="R440" s="9">
        <f>IF(Q440="Y",COUNTIF($A$2:A440,A440),1)</f>
        <v>1</v>
      </c>
    </row>
    <row r="441" spans="1:18">
      <c r="A441" s="25" t="s">
        <v>142</v>
      </c>
      <c r="B441" s="28">
        <v>45282</v>
      </c>
      <c r="C441" s="26" t="s">
        <v>1368</v>
      </c>
      <c r="D441" s="102">
        <v>45282.604166666664</v>
      </c>
      <c r="E441" s="24" t="s">
        <v>662</v>
      </c>
      <c r="F441" s="25" t="s">
        <v>45</v>
      </c>
      <c r="G441" s="25" t="s">
        <v>1369</v>
      </c>
      <c r="H441" s="25" t="str">
        <f t="shared" si="12"/>
        <v>Completed</v>
      </c>
      <c r="I441" s="25" t="s">
        <v>40</v>
      </c>
      <c r="J441" s="25" t="s">
        <v>40</v>
      </c>
      <c r="K441" s="25" t="s">
        <v>40</v>
      </c>
      <c r="L441" s="25"/>
      <c r="M441" s="26" t="s">
        <v>1370</v>
      </c>
      <c r="N441" s="25">
        <v>36</v>
      </c>
      <c r="O441" s="25" t="s">
        <v>1371</v>
      </c>
      <c r="P441" s="25"/>
      <c r="Q441" s="120" t="str">
        <f t="shared" si="13"/>
        <v>N</v>
      </c>
      <c r="R441" s="9">
        <f>IF(Q441="Y",COUNTIF($A$2:A441,A441),1)</f>
        <v>1</v>
      </c>
    </row>
    <row r="442" spans="1:18">
      <c r="A442" s="25">
        <v>400421687</v>
      </c>
      <c r="B442" s="28">
        <v>45282</v>
      </c>
      <c r="C442" s="26" t="s">
        <v>1372</v>
      </c>
      <c r="D442" s="102">
        <v>45282.604166666664</v>
      </c>
      <c r="E442" s="24" t="s">
        <v>37</v>
      </c>
      <c r="F442" s="25" t="s">
        <v>1071</v>
      </c>
      <c r="G442" s="25" t="s">
        <v>1373</v>
      </c>
      <c r="H442" s="25" t="str">
        <f t="shared" si="12"/>
        <v>Completed</v>
      </c>
      <c r="I442" s="25" t="s">
        <v>40</v>
      </c>
      <c r="J442" s="25" t="s">
        <v>40</v>
      </c>
      <c r="K442" s="25" t="s">
        <v>40</v>
      </c>
      <c r="L442" s="25"/>
      <c r="M442" s="26" t="s">
        <v>235</v>
      </c>
      <c r="N442" s="25">
        <f>IF(M442="","",_xlfn.XLOOKUP(M442,'Distance List'!D:D,'Distance List'!G:G))</f>
        <v>54</v>
      </c>
      <c r="O442" s="25" t="s">
        <v>524</v>
      </c>
      <c r="P442" s="25"/>
      <c r="Q442" s="120" t="str">
        <f t="shared" si="13"/>
        <v>Y</v>
      </c>
      <c r="R442" s="9">
        <f>IF(Q442="Y",COUNTIF($A$2:A442,A442),1)</f>
        <v>1</v>
      </c>
    </row>
    <row r="443" spans="1:18">
      <c r="A443" s="25" t="s">
        <v>200</v>
      </c>
      <c r="B443" s="28">
        <v>45282</v>
      </c>
      <c r="C443" s="26" t="s">
        <v>1374</v>
      </c>
      <c r="D443" s="102">
        <v>45282.625</v>
      </c>
      <c r="E443" s="24" t="s">
        <v>63</v>
      </c>
      <c r="F443" s="25" t="s">
        <v>172</v>
      </c>
      <c r="G443" s="25" t="s">
        <v>1354</v>
      </c>
      <c r="H443" s="25" t="str">
        <f t="shared" si="12"/>
        <v>Completed</v>
      </c>
      <c r="I443" s="25" t="s">
        <v>40</v>
      </c>
      <c r="J443" s="25" t="s">
        <v>40</v>
      </c>
      <c r="K443" s="25" t="s">
        <v>40</v>
      </c>
      <c r="L443" s="25"/>
      <c r="M443" s="26" t="s">
        <v>174</v>
      </c>
      <c r="N443" s="25">
        <f>IF(M443="","",_xlfn.XLOOKUP(M443,'Distance List'!D:D,'Distance List'!G:G))</f>
        <v>10</v>
      </c>
      <c r="O443" s="25" t="s">
        <v>67</v>
      </c>
      <c r="P443" s="25"/>
      <c r="Q443" s="120" t="str">
        <f t="shared" si="13"/>
        <v>N</v>
      </c>
      <c r="R443" s="9">
        <f>IF(Q443="Y",COUNTIF($A$2:A443,A443),1)</f>
        <v>1</v>
      </c>
    </row>
    <row r="444" spans="1:18">
      <c r="A444" s="25" t="s">
        <v>61</v>
      </c>
      <c r="B444" s="28">
        <v>45281</v>
      </c>
      <c r="C444" s="26" t="s">
        <v>1375</v>
      </c>
      <c r="D444" s="102">
        <v>45282.708333333336</v>
      </c>
      <c r="E444" s="24" t="s">
        <v>37</v>
      </c>
      <c r="F444" s="25" t="s">
        <v>739</v>
      </c>
      <c r="G444" s="25" t="s">
        <v>173</v>
      </c>
      <c r="H444" s="25" t="str">
        <f t="shared" si="12"/>
        <v>Completed</v>
      </c>
      <c r="I444" s="25" t="s">
        <v>40</v>
      </c>
      <c r="J444" s="25" t="s">
        <v>40</v>
      </c>
      <c r="K444" s="25" t="s">
        <v>40</v>
      </c>
      <c r="L444" s="25"/>
      <c r="M444" s="26" t="s">
        <v>174</v>
      </c>
      <c r="N444" s="25">
        <f>IF(M444="","",_xlfn.XLOOKUP(M444,'Distance List'!D:D,'Distance List'!G:G))</f>
        <v>10</v>
      </c>
      <c r="O444" s="25" t="s">
        <v>1133</v>
      </c>
      <c r="P444" s="25"/>
      <c r="Q444" s="120" t="str">
        <f t="shared" si="13"/>
        <v>N</v>
      </c>
      <c r="R444" s="9">
        <f>IF(Q444="Y",COUNTIF($A$2:A444,A444),1)</f>
        <v>1</v>
      </c>
    </row>
    <row r="445" spans="1:18">
      <c r="A445" s="25" t="s">
        <v>279</v>
      </c>
      <c r="B445" s="28">
        <v>45281</v>
      </c>
      <c r="C445" s="26" t="s">
        <v>1376</v>
      </c>
      <c r="D445" s="102">
        <v>45282.708333333336</v>
      </c>
      <c r="E445" s="24" t="s">
        <v>358</v>
      </c>
      <c r="F445" s="25" t="s">
        <v>326</v>
      </c>
      <c r="G445" s="25" t="s">
        <v>1377</v>
      </c>
      <c r="H445" s="25" t="str">
        <f t="shared" si="12"/>
        <v>Completed</v>
      </c>
      <c r="I445" s="25" t="s">
        <v>40</v>
      </c>
      <c r="J445" s="25" t="s">
        <v>40</v>
      </c>
      <c r="K445" s="25" t="s">
        <v>40</v>
      </c>
      <c r="L445" s="25"/>
      <c r="M445" s="26" t="s">
        <v>1378</v>
      </c>
      <c r="N445" s="25">
        <v>143</v>
      </c>
      <c r="O445" s="25" t="s">
        <v>1379</v>
      </c>
      <c r="P445" s="25" t="s">
        <v>285</v>
      </c>
      <c r="Q445" s="120" t="str">
        <f t="shared" si="13"/>
        <v>N</v>
      </c>
      <c r="R445" s="9">
        <f>IF(Q445="Y",COUNTIF($A$2:A445,A445),1)</f>
        <v>1</v>
      </c>
    </row>
    <row r="446" spans="1:18">
      <c r="A446" s="25" t="s">
        <v>200</v>
      </c>
      <c r="B446" s="28">
        <v>45282</v>
      </c>
      <c r="C446" s="26" t="s">
        <v>1380</v>
      </c>
      <c r="D446" s="102">
        <v>45282.708333333336</v>
      </c>
      <c r="E446" s="24" t="s">
        <v>63</v>
      </c>
      <c r="F446" s="25" t="s">
        <v>1381</v>
      </c>
      <c r="G446" s="25" t="s">
        <v>1382</v>
      </c>
      <c r="H446" s="25" t="str">
        <f t="shared" si="12"/>
        <v>Completed</v>
      </c>
      <c r="I446" s="25" t="s">
        <v>40</v>
      </c>
      <c r="J446" s="25" t="s">
        <v>40</v>
      </c>
      <c r="K446" s="25" t="s">
        <v>40</v>
      </c>
      <c r="L446" s="25"/>
      <c r="M446" s="26" t="s">
        <v>1383</v>
      </c>
      <c r="N446" s="25">
        <f>IF(M446="","",_xlfn.XLOOKUP(M446,'Distance List'!D:D,'Distance List'!G:G))</f>
        <v>15</v>
      </c>
      <c r="O446" s="25" t="s">
        <v>214</v>
      </c>
      <c r="P446" s="25"/>
      <c r="Q446" s="120" t="str">
        <f t="shared" si="13"/>
        <v>N</v>
      </c>
      <c r="R446" s="9">
        <f>IF(Q446="Y",COUNTIF($A$2:A446,A446),1)</f>
        <v>1</v>
      </c>
    </row>
    <row r="447" spans="1:18">
      <c r="A447" s="25">
        <v>400463698</v>
      </c>
      <c r="B447" s="28">
        <v>45282</v>
      </c>
      <c r="C447" s="26" t="s">
        <v>1384</v>
      </c>
      <c r="D447" s="102">
        <v>45282.708333333336</v>
      </c>
      <c r="E447" s="24" t="s">
        <v>63</v>
      </c>
      <c r="F447" s="25" t="s">
        <v>404</v>
      </c>
      <c r="G447" s="25" t="s">
        <v>1385</v>
      </c>
      <c r="H447" s="25" t="str">
        <f t="shared" si="12"/>
        <v>Completed</v>
      </c>
      <c r="I447" s="25" t="s">
        <v>40</v>
      </c>
      <c r="J447" s="25" t="s">
        <v>40</v>
      </c>
      <c r="K447" s="25" t="s">
        <v>40</v>
      </c>
      <c r="L447" s="25"/>
      <c r="M447" s="26" t="s">
        <v>174</v>
      </c>
      <c r="N447" s="25">
        <f>IF(M447="","",_xlfn.XLOOKUP(M447,'Distance List'!D:D,'Distance List'!G:G))</f>
        <v>10</v>
      </c>
      <c r="O447" s="25" t="s">
        <v>67</v>
      </c>
      <c r="P447" s="25"/>
      <c r="Q447" s="120" t="str">
        <f t="shared" si="13"/>
        <v>Y</v>
      </c>
      <c r="R447" s="9">
        <f>IF(Q447="Y",COUNTIF($A$2:A447,A447),1)</f>
        <v>1</v>
      </c>
    </row>
    <row r="448" spans="1:18">
      <c r="A448" s="25" t="s">
        <v>200</v>
      </c>
      <c r="B448" s="28">
        <v>45280</v>
      </c>
      <c r="C448" s="26" t="s">
        <v>1386</v>
      </c>
      <c r="D448" s="102">
        <v>45282.75</v>
      </c>
      <c r="E448" s="24" t="s">
        <v>63</v>
      </c>
      <c r="F448" s="25" t="s">
        <v>38</v>
      </c>
      <c r="G448" s="27" t="s">
        <v>1387</v>
      </c>
      <c r="H448" s="25" t="str">
        <f t="shared" si="12"/>
        <v>Completed</v>
      </c>
      <c r="I448" s="25" t="s">
        <v>40</v>
      </c>
      <c r="J448" s="25" t="s">
        <v>40</v>
      </c>
      <c r="K448" s="25" t="s">
        <v>40</v>
      </c>
      <c r="L448" s="25"/>
      <c r="M448" s="26" t="s">
        <v>89</v>
      </c>
      <c r="N448" s="25">
        <f>IF(M448="","",_xlfn.XLOOKUP(M448,'Distance List'!D:D,'Distance List'!G:G))</f>
        <v>20</v>
      </c>
      <c r="O448" s="25" t="s">
        <v>85</v>
      </c>
      <c r="P448" s="25"/>
      <c r="Q448" s="120" t="str">
        <f t="shared" si="13"/>
        <v>N</v>
      </c>
      <c r="R448" s="9">
        <f>IF(Q448="Y",COUNTIF($A$2:A448,A448),1)</f>
        <v>1</v>
      </c>
    </row>
    <row r="449" spans="1:18">
      <c r="A449" s="25">
        <v>400461973</v>
      </c>
      <c r="B449" s="28">
        <v>45282</v>
      </c>
      <c r="C449" s="26" t="s">
        <v>1388</v>
      </c>
      <c r="D449" s="102">
        <v>45282.75</v>
      </c>
      <c r="E449" s="24" t="s">
        <v>37</v>
      </c>
      <c r="F449" s="25" t="s">
        <v>1071</v>
      </c>
      <c r="G449" s="25" t="s">
        <v>1373</v>
      </c>
      <c r="H449" s="25" t="str">
        <f t="shared" si="12"/>
        <v>Completed</v>
      </c>
      <c r="I449" s="25" t="s">
        <v>40</v>
      </c>
      <c r="J449" s="25" t="s">
        <v>40</v>
      </c>
      <c r="K449" s="25" t="s">
        <v>40</v>
      </c>
      <c r="L449" s="25"/>
      <c r="M449" s="26" t="s">
        <v>235</v>
      </c>
      <c r="N449" s="25">
        <f>IF(M449="","",_xlfn.XLOOKUP(M449,'Distance List'!D:D,'Distance List'!G:G))</f>
        <v>54</v>
      </c>
      <c r="O449" s="25" t="s">
        <v>524</v>
      </c>
      <c r="P449" s="25"/>
      <c r="Q449" s="120" t="str">
        <f t="shared" si="13"/>
        <v>Y</v>
      </c>
      <c r="R449" s="9">
        <f>IF(Q449="Y",COUNTIF($A$2:A449,A449),1)</f>
        <v>1</v>
      </c>
    </row>
    <row r="450" spans="1:18">
      <c r="A450" s="25">
        <v>400491869</v>
      </c>
      <c r="B450" s="28">
        <v>45279</v>
      </c>
      <c r="C450" s="26" t="s">
        <v>1389</v>
      </c>
      <c r="D450" s="102">
        <v>45283.416666666664</v>
      </c>
      <c r="E450" s="24" t="s">
        <v>63</v>
      </c>
      <c r="F450" s="25" t="s">
        <v>197</v>
      </c>
      <c r="G450" s="25" t="s">
        <v>1390</v>
      </c>
      <c r="H450" s="25" t="str">
        <f t="shared" ref="H450:H513" si="14">IF(AND(I450="",J450="",K450,""),"",IF(AND(I450="O",J450="",K450=""),"Picked",IF(AND(I450="O",J450="O",K450=""),"Shipped",IF(AND(I450="O",J450="O",K450="O"),"Completed",""))))</f>
        <v>Completed</v>
      </c>
      <c r="I450" s="25" t="s">
        <v>40</v>
      </c>
      <c r="J450" s="25" t="s">
        <v>40</v>
      </c>
      <c r="K450" s="25" t="s">
        <v>40</v>
      </c>
      <c r="L450" s="25"/>
      <c r="M450" s="26" t="s">
        <v>1391</v>
      </c>
      <c r="N450" s="25">
        <f>IF(M450="","",_xlfn.XLOOKUP(M450,'Distance List'!D:D,'Distance List'!G:G))</f>
        <v>70</v>
      </c>
      <c r="O450" s="25" t="s">
        <v>510</v>
      </c>
      <c r="P450" s="25"/>
      <c r="Q450" s="120" t="str">
        <f t="shared" ref="Q450:Q513" si="15">IF(LEN(A450)=9,"Y","N")</f>
        <v>Y</v>
      </c>
      <c r="R450" s="9">
        <f>IF(Q450="Y",COUNTIF($A$2:A450,A450),1)</f>
        <v>1</v>
      </c>
    </row>
    <row r="451" spans="1:18">
      <c r="A451" s="25">
        <v>400499022</v>
      </c>
      <c r="B451" s="28">
        <v>45282</v>
      </c>
      <c r="C451" s="26" t="s">
        <v>1392</v>
      </c>
      <c r="D451" s="102">
        <v>45283.458333333336</v>
      </c>
      <c r="E451" s="24" t="s">
        <v>1393</v>
      </c>
      <c r="F451" s="25" t="s">
        <v>202</v>
      </c>
      <c r="G451" s="25" t="s">
        <v>1394</v>
      </c>
      <c r="H451" s="25" t="str">
        <f t="shared" si="14"/>
        <v>Completed</v>
      </c>
      <c r="I451" s="25" t="s">
        <v>40</v>
      </c>
      <c r="J451" s="25" t="s">
        <v>40</v>
      </c>
      <c r="K451" s="25" t="s">
        <v>40</v>
      </c>
      <c r="L451" s="25"/>
      <c r="M451" s="26" t="s">
        <v>1054</v>
      </c>
      <c r="N451" s="25">
        <f>IF(M451="","",_xlfn.XLOOKUP(M451,'Distance List'!D:D,'Distance List'!G:G))</f>
        <v>11</v>
      </c>
      <c r="O451" s="25" t="s">
        <v>85</v>
      </c>
      <c r="P451" s="25" t="s">
        <v>1395</v>
      </c>
      <c r="Q451" s="120" t="str">
        <f t="shared" si="15"/>
        <v>Y</v>
      </c>
      <c r="R451" s="9">
        <f>IF(Q451="Y",COUNTIF($A$2:A451,A451),1)</f>
        <v>1</v>
      </c>
    </row>
    <row r="452" spans="1:18">
      <c r="A452" s="25" t="s">
        <v>279</v>
      </c>
      <c r="B452" s="28">
        <v>45283</v>
      </c>
      <c r="C452" s="26" t="s">
        <v>1396</v>
      </c>
      <c r="D452" s="100">
        <v>45283.6875</v>
      </c>
      <c r="E452" s="24" t="s">
        <v>63</v>
      </c>
      <c r="F452" s="25" t="s">
        <v>1397</v>
      </c>
      <c r="G452" s="25" t="s">
        <v>1398</v>
      </c>
      <c r="H452" s="25" t="str">
        <f t="shared" si="14"/>
        <v>Completed</v>
      </c>
      <c r="I452" s="25" t="s">
        <v>40</v>
      </c>
      <c r="J452" s="25" t="s">
        <v>40</v>
      </c>
      <c r="K452" s="25" t="s">
        <v>40</v>
      </c>
      <c r="L452" s="25"/>
      <c r="M452" s="26" t="s">
        <v>1399</v>
      </c>
      <c r="N452" s="25">
        <f>IF(M452="","",_xlfn.XLOOKUP(M452,'Distance List'!D:D,'Distance List'!G:G))</f>
        <v>152</v>
      </c>
      <c r="O452" s="25" t="s">
        <v>679</v>
      </c>
      <c r="P452" s="25"/>
      <c r="Q452" s="120" t="str">
        <f t="shared" si="15"/>
        <v>N</v>
      </c>
      <c r="R452" s="9">
        <f>IF(Q452="Y",COUNTIF($A$2:A452,A452),1)</f>
        <v>1</v>
      </c>
    </row>
    <row r="453" spans="1:18">
      <c r="A453" s="25"/>
      <c r="B453" s="28">
        <v>45283</v>
      </c>
      <c r="C453" s="26" t="s">
        <v>1400</v>
      </c>
      <c r="D453" s="102">
        <v>45283.875</v>
      </c>
      <c r="E453" s="24" t="s">
        <v>63</v>
      </c>
      <c r="F453" s="25" t="s">
        <v>133</v>
      </c>
      <c r="G453" s="25" t="s">
        <v>1401</v>
      </c>
      <c r="H453" s="25" t="str">
        <f t="shared" si="14"/>
        <v>Completed</v>
      </c>
      <c r="I453" s="25" t="s">
        <v>40</v>
      </c>
      <c r="J453" s="25" t="s">
        <v>40</v>
      </c>
      <c r="K453" s="25" t="s">
        <v>40</v>
      </c>
      <c r="L453" s="25"/>
      <c r="M453" s="26" t="s">
        <v>98</v>
      </c>
      <c r="N453" s="25">
        <f>IF(M453="","",_xlfn.XLOOKUP(M453,'Distance List'!D:D,'Distance List'!G:G))</f>
        <v>20</v>
      </c>
      <c r="O453" s="25" t="s">
        <v>99</v>
      </c>
      <c r="P453" s="25"/>
      <c r="Q453" s="120" t="str">
        <f t="shared" si="15"/>
        <v>N</v>
      </c>
      <c r="R453" s="9">
        <f>IF(Q453="Y",COUNTIF($A$2:A453,A453),1)</f>
        <v>1</v>
      </c>
    </row>
    <row r="454" spans="1:18">
      <c r="A454" s="25"/>
      <c r="B454" s="28">
        <v>45283</v>
      </c>
      <c r="C454" s="26" t="s">
        <v>1402</v>
      </c>
      <c r="D454" s="102">
        <v>45283.875</v>
      </c>
      <c r="E454" s="24" t="s">
        <v>63</v>
      </c>
      <c r="F454" s="25" t="s">
        <v>133</v>
      </c>
      <c r="G454" s="25" t="s">
        <v>1403</v>
      </c>
      <c r="H454" s="25" t="str">
        <f t="shared" si="14"/>
        <v>Completed</v>
      </c>
      <c r="I454" s="25" t="s">
        <v>40</v>
      </c>
      <c r="J454" s="25" t="s">
        <v>40</v>
      </c>
      <c r="K454" s="25" t="s">
        <v>40</v>
      </c>
      <c r="L454" s="25"/>
      <c r="M454" s="26" t="s">
        <v>98</v>
      </c>
      <c r="N454" s="25">
        <f>IF(M454="","",_xlfn.XLOOKUP(M454,'Distance List'!D:D,'Distance List'!G:G))</f>
        <v>20</v>
      </c>
      <c r="O454" s="25" t="s">
        <v>99</v>
      </c>
      <c r="P454" s="25"/>
      <c r="Q454" s="120" t="str">
        <f t="shared" si="15"/>
        <v>N</v>
      </c>
      <c r="R454" s="9">
        <f>IF(Q454="Y",COUNTIF($A$2:A454,A454),1)</f>
        <v>1</v>
      </c>
    </row>
    <row r="455" spans="1:18">
      <c r="A455" s="25"/>
      <c r="B455" s="28">
        <v>45284</v>
      </c>
      <c r="C455" s="26" t="s">
        <v>1404</v>
      </c>
      <c r="D455" s="102">
        <v>45284.645833333336</v>
      </c>
      <c r="E455" s="24" t="s">
        <v>63</v>
      </c>
      <c r="F455" s="25" t="s">
        <v>153</v>
      </c>
      <c r="G455" s="25" t="s">
        <v>1405</v>
      </c>
      <c r="H455" s="25" t="str">
        <f t="shared" si="14"/>
        <v>Completed</v>
      </c>
      <c r="I455" s="25" t="s">
        <v>40</v>
      </c>
      <c r="J455" s="25" t="s">
        <v>40</v>
      </c>
      <c r="K455" s="25" t="s">
        <v>40</v>
      </c>
      <c r="L455" s="25"/>
      <c r="M455" s="26" t="s">
        <v>155</v>
      </c>
      <c r="N455" s="25">
        <f>IF(M455="","",_xlfn.XLOOKUP(M455,'Distance List'!D:D,'Distance List'!G:G))</f>
        <v>11</v>
      </c>
      <c r="O455" s="25" t="s">
        <v>463</v>
      </c>
      <c r="P455" s="25"/>
      <c r="Q455" s="120" t="str">
        <f t="shared" si="15"/>
        <v>N</v>
      </c>
      <c r="R455" s="9">
        <f>IF(Q455="Y",COUNTIF($A$2:A455,A455),1)</f>
        <v>1</v>
      </c>
    </row>
    <row r="456" spans="1:18">
      <c r="A456" s="25"/>
      <c r="B456" s="28">
        <v>45284</v>
      </c>
      <c r="C456" s="26" t="s">
        <v>1406</v>
      </c>
      <c r="D456" s="102">
        <v>45284.791666666664</v>
      </c>
      <c r="E456" s="24" t="s">
        <v>37</v>
      </c>
      <c r="F456" s="25" t="s">
        <v>51</v>
      </c>
      <c r="G456" s="25" t="s">
        <v>144</v>
      </c>
      <c r="H456" s="25" t="str">
        <f t="shared" si="14"/>
        <v>Completed</v>
      </c>
      <c r="I456" s="25" t="s">
        <v>40</v>
      </c>
      <c r="J456" s="25" t="s">
        <v>40</v>
      </c>
      <c r="K456" s="25" t="s">
        <v>40</v>
      </c>
      <c r="L456" s="25"/>
      <c r="M456" s="26" t="s">
        <v>130</v>
      </c>
      <c r="N456" s="25">
        <f>IF(M456="","",_xlfn.XLOOKUP(M456,'Distance List'!D:D,'Distance List'!G:G))</f>
        <v>26</v>
      </c>
      <c r="O456" s="25" t="s">
        <v>1407</v>
      </c>
      <c r="P456" s="25"/>
      <c r="Q456" s="120" t="str">
        <f t="shared" si="15"/>
        <v>N</v>
      </c>
      <c r="R456" s="9">
        <f>IF(Q456="Y",COUNTIF($A$2:A456,A456),1)</f>
        <v>1</v>
      </c>
    </row>
    <row r="457" spans="1:18">
      <c r="A457" s="25"/>
      <c r="B457" s="28">
        <v>45284</v>
      </c>
      <c r="C457" s="26" t="s">
        <v>1408</v>
      </c>
      <c r="D457" s="102">
        <v>45284.833333333336</v>
      </c>
      <c r="E457" s="24" t="s">
        <v>37</v>
      </c>
      <c r="F457" s="25" t="s">
        <v>64</v>
      </c>
      <c r="G457" s="25" t="s">
        <v>930</v>
      </c>
      <c r="H457" s="25" t="str">
        <f t="shared" si="14"/>
        <v>Completed</v>
      </c>
      <c r="I457" s="25" t="s">
        <v>40</v>
      </c>
      <c r="J457" s="25" t="s">
        <v>40</v>
      </c>
      <c r="K457" s="25" t="s">
        <v>40</v>
      </c>
      <c r="L457" s="25"/>
      <c r="M457" s="26" t="s">
        <v>931</v>
      </c>
      <c r="N457" s="25">
        <f>IF(M457="","",_xlfn.XLOOKUP(M457,'Distance List'!D:D,'Distance List'!G:G))</f>
        <v>11</v>
      </c>
      <c r="O457" s="25" t="s">
        <v>1407</v>
      </c>
      <c r="P457" s="25"/>
      <c r="Q457" s="120" t="str">
        <f t="shared" si="15"/>
        <v>N</v>
      </c>
      <c r="R457" s="9">
        <f>IF(Q457="Y",COUNTIF($A$2:A457,A457),1)</f>
        <v>1</v>
      </c>
    </row>
    <row r="458" spans="1:18">
      <c r="A458" s="25"/>
      <c r="B458" s="28">
        <v>45284</v>
      </c>
      <c r="C458" s="26" t="s">
        <v>1409</v>
      </c>
      <c r="D458" s="102">
        <v>45285.75</v>
      </c>
      <c r="E458" s="24" t="s">
        <v>63</v>
      </c>
      <c r="F458" s="25" t="s">
        <v>426</v>
      </c>
      <c r="G458" s="25" t="s">
        <v>1410</v>
      </c>
      <c r="H458" s="25" t="str">
        <f t="shared" si="14"/>
        <v>Completed</v>
      </c>
      <c r="I458" s="25" t="s">
        <v>40</v>
      </c>
      <c r="J458" s="25" t="s">
        <v>40</v>
      </c>
      <c r="K458" s="25" t="s">
        <v>40</v>
      </c>
      <c r="L458" s="25"/>
      <c r="M458" s="26" t="s">
        <v>273</v>
      </c>
      <c r="N458" s="25">
        <f>IF(M458="","",_xlfn.XLOOKUP(M458,'Distance List'!D:D,'Distance List'!G:G))</f>
        <v>49</v>
      </c>
      <c r="O458" s="25" t="s">
        <v>1203</v>
      </c>
      <c r="P458" s="25"/>
      <c r="Q458" s="120" t="str">
        <f t="shared" si="15"/>
        <v>N</v>
      </c>
      <c r="R458" s="9">
        <f>IF(Q458="Y",COUNTIF($A$2:A458,A458),1)</f>
        <v>1</v>
      </c>
    </row>
    <row r="459" spans="1:18">
      <c r="A459" s="25" t="s">
        <v>279</v>
      </c>
      <c r="B459" s="28">
        <v>45284</v>
      </c>
      <c r="C459" s="26" t="s">
        <v>1411</v>
      </c>
      <c r="D459" s="102">
        <v>45286.333333333336</v>
      </c>
      <c r="E459" s="24" t="s">
        <v>63</v>
      </c>
      <c r="F459" s="25" t="s">
        <v>1412</v>
      </c>
      <c r="G459" s="25" t="s">
        <v>1413</v>
      </c>
      <c r="H459" s="25" t="str">
        <f t="shared" si="14"/>
        <v>Completed</v>
      </c>
      <c r="I459" s="25" t="s">
        <v>40</v>
      </c>
      <c r="J459" s="25" t="s">
        <v>40</v>
      </c>
      <c r="K459" s="25" t="s">
        <v>40</v>
      </c>
      <c r="L459" s="25"/>
      <c r="M459" s="26" t="s">
        <v>1414</v>
      </c>
      <c r="N459" s="25" t="e">
        <f>IF(M459="","",_xlfn.XLOOKUP(M459,'Distance List'!D:D,'Distance List'!G:G))</f>
        <v>#N/A</v>
      </c>
      <c r="O459" s="25" t="s">
        <v>1415</v>
      </c>
      <c r="P459" s="25"/>
      <c r="Q459" s="120" t="str">
        <f t="shared" si="15"/>
        <v>N</v>
      </c>
      <c r="R459" s="9">
        <f>IF(Q459="Y",COUNTIF($A$2:A459,A459),1)</f>
        <v>1</v>
      </c>
    </row>
    <row r="460" spans="1:18">
      <c r="A460" s="25" t="s">
        <v>136</v>
      </c>
      <c r="B460" s="28">
        <v>45282</v>
      </c>
      <c r="C460" s="26" t="s">
        <v>1416</v>
      </c>
      <c r="D460" s="102">
        <v>45286.395833333336</v>
      </c>
      <c r="E460" s="24" t="s">
        <v>37</v>
      </c>
      <c r="F460" s="25" t="s">
        <v>56</v>
      </c>
      <c r="G460" s="25" t="s">
        <v>102</v>
      </c>
      <c r="H460" s="25" t="str">
        <f t="shared" si="14"/>
        <v>Completed</v>
      </c>
      <c r="I460" s="25" t="s">
        <v>40</v>
      </c>
      <c r="J460" s="25" t="s">
        <v>40</v>
      </c>
      <c r="K460" s="25" t="s">
        <v>40</v>
      </c>
      <c r="L460" s="25"/>
      <c r="M460" s="26" t="s">
        <v>103</v>
      </c>
      <c r="N460" s="25">
        <f>IF(M460="","",_xlfn.XLOOKUP(M460,'Distance List'!D:D,'Distance List'!G:G))</f>
        <v>60</v>
      </c>
      <c r="O460" s="25" t="s">
        <v>572</v>
      </c>
      <c r="P460" s="25"/>
      <c r="Q460" s="120" t="str">
        <f t="shared" si="15"/>
        <v>N</v>
      </c>
      <c r="R460" s="9">
        <f>IF(Q460="Y",COUNTIF($A$2:A460,A460),1)</f>
        <v>1</v>
      </c>
    </row>
    <row r="461" spans="1:18">
      <c r="A461" s="25">
        <v>400499173</v>
      </c>
      <c r="B461" s="28">
        <v>45281</v>
      </c>
      <c r="C461" s="26" t="s">
        <v>1417</v>
      </c>
      <c r="D461" s="102">
        <v>45286.416666666664</v>
      </c>
      <c r="E461" s="24" t="s">
        <v>63</v>
      </c>
      <c r="F461" s="25" t="s">
        <v>45</v>
      </c>
      <c r="G461" s="25" t="s">
        <v>1418</v>
      </c>
      <c r="H461" s="25" t="str">
        <f t="shared" si="14"/>
        <v>Completed</v>
      </c>
      <c r="I461" s="25" t="s">
        <v>40</v>
      </c>
      <c r="J461" s="25" t="s">
        <v>40</v>
      </c>
      <c r="K461" s="25" t="s">
        <v>40</v>
      </c>
      <c r="L461" s="25"/>
      <c r="M461" s="26" t="s">
        <v>603</v>
      </c>
      <c r="N461" s="25">
        <f>IF(M461="","",_xlfn.XLOOKUP(M461,'Distance List'!D:D,'Distance List'!G:G))</f>
        <v>32</v>
      </c>
      <c r="O461" s="25" t="s">
        <v>316</v>
      </c>
      <c r="P461" s="25"/>
      <c r="Q461" s="120" t="str">
        <f t="shared" si="15"/>
        <v>Y</v>
      </c>
      <c r="R461" s="9">
        <f>IF(Q461="Y",COUNTIF($A$2:A461,A461),1)</f>
        <v>1</v>
      </c>
    </row>
    <row r="462" spans="1:18">
      <c r="A462" s="25" t="s">
        <v>279</v>
      </c>
      <c r="B462" s="28">
        <v>45282</v>
      </c>
      <c r="C462" s="26" t="s">
        <v>1419</v>
      </c>
      <c r="D462" s="102">
        <v>45286.416666666664</v>
      </c>
      <c r="E462" s="24" t="s">
        <v>37</v>
      </c>
      <c r="F462" s="25" t="s">
        <v>1420</v>
      </c>
      <c r="G462" s="25" t="s">
        <v>1421</v>
      </c>
      <c r="H462" s="25" t="str">
        <f t="shared" si="14"/>
        <v>Completed</v>
      </c>
      <c r="I462" s="25" t="s">
        <v>40</v>
      </c>
      <c r="J462" s="25" t="s">
        <v>40</v>
      </c>
      <c r="K462" s="25" t="s">
        <v>40</v>
      </c>
      <c r="L462" s="25"/>
      <c r="M462" s="26" t="s">
        <v>883</v>
      </c>
      <c r="N462" s="25">
        <f>IF(M462="","",_xlfn.XLOOKUP(M462,'Distance List'!D:D,'Distance List'!G:G))</f>
        <v>186</v>
      </c>
      <c r="O462" s="25" t="s">
        <v>884</v>
      </c>
      <c r="P462" s="25" t="s">
        <v>1422</v>
      </c>
      <c r="Q462" s="120" t="str">
        <f t="shared" si="15"/>
        <v>N</v>
      </c>
      <c r="R462" s="9">
        <f>IF(Q462="Y",COUNTIF($A$2:A462,A462),1)</f>
        <v>1</v>
      </c>
    </row>
    <row r="463" spans="1:18">
      <c r="A463" s="25" t="s">
        <v>80</v>
      </c>
      <c r="B463" s="28">
        <v>45285</v>
      </c>
      <c r="C463" s="26" t="s">
        <v>1423</v>
      </c>
      <c r="D463" s="102">
        <v>45286.416666666664</v>
      </c>
      <c r="E463" s="24" t="s">
        <v>63</v>
      </c>
      <c r="F463" s="25" t="s">
        <v>1089</v>
      </c>
      <c r="G463" s="25" t="s">
        <v>1424</v>
      </c>
      <c r="H463" s="25" t="str">
        <f t="shared" si="14"/>
        <v>Completed</v>
      </c>
      <c r="I463" s="25" t="s">
        <v>40</v>
      </c>
      <c r="J463" s="25" t="s">
        <v>40</v>
      </c>
      <c r="K463" s="25" t="s">
        <v>40</v>
      </c>
      <c r="L463" s="25"/>
      <c r="M463" s="26" t="s">
        <v>1425</v>
      </c>
      <c r="N463" s="25">
        <f>IF(M463="","",_xlfn.XLOOKUP(M463,'Distance List'!D:D,'Distance List'!G:G))</f>
        <v>16</v>
      </c>
      <c r="O463" s="25" t="s">
        <v>125</v>
      </c>
      <c r="P463" s="25"/>
      <c r="Q463" s="120" t="str">
        <f t="shared" si="15"/>
        <v>N</v>
      </c>
      <c r="R463" s="9">
        <f>IF(Q463="Y",COUNTIF($A$2:A463,A463),1)</f>
        <v>1</v>
      </c>
    </row>
    <row r="464" spans="1:18">
      <c r="A464" s="25" t="s">
        <v>142</v>
      </c>
      <c r="B464" s="28">
        <v>45282</v>
      </c>
      <c r="C464" s="26" t="s">
        <v>1426</v>
      </c>
      <c r="D464" s="102">
        <v>45286.4375</v>
      </c>
      <c r="E464" s="24" t="s">
        <v>63</v>
      </c>
      <c r="F464" s="25" t="s">
        <v>1427</v>
      </c>
      <c r="G464" s="25" t="s">
        <v>1428</v>
      </c>
      <c r="H464" s="25" t="str">
        <f t="shared" si="14"/>
        <v>Completed</v>
      </c>
      <c r="I464" s="25" t="s">
        <v>40</v>
      </c>
      <c r="J464" s="25" t="s">
        <v>40</v>
      </c>
      <c r="K464" s="25" t="s">
        <v>40</v>
      </c>
      <c r="L464" s="25"/>
      <c r="M464" s="26" t="s">
        <v>1429</v>
      </c>
      <c r="N464" s="25">
        <f>IF(M464="","",_xlfn.XLOOKUP(M464,'Distance List'!D:D,'Distance List'!G:G))</f>
        <v>40</v>
      </c>
      <c r="O464" s="25" t="s">
        <v>924</v>
      </c>
      <c r="P464" s="25"/>
      <c r="Q464" s="120" t="str">
        <f t="shared" si="15"/>
        <v>N</v>
      </c>
      <c r="R464" s="9">
        <f>IF(Q464="Y",COUNTIF($A$2:A464,A464),1)</f>
        <v>1</v>
      </c>
    </row>
    <row r="465" spans="1:18">
      <c r="A465" s="25">
        <v>400573838</v>
      </c>
      <c r="B465" s="28">
        <v>45285</v>
      </c>
      <c r="C465" s="26" t="s">
        <v>1430</v>
      </c>
      <c r="D465" s="102">
        <v>45286.4375</v>
      </c>
      <c r="E465" s="24" t="s">
        <v>63</v>
      </c>
      <c r="F465" s="25" t="s">
        <v>1431</v>
      </c>
      <c r="G465" s="25" t="s">
        <v>1432</v>
      </c>
      <c r="H465" s="25" t="str">
        <f t="shared" si="14"/>
        <v>Completed</v>
      </c>
      <c r="I465" s="25" t="s">
        <v>40</v>
      </c>
      <c r="J465" s="25" t="s">
        <v>40</v>
      </c>
      <c r="K465" s="25" t="s">
        <v>40</v>
      </c>
      <c r="L465" s="25"/>
      <c r="M465" s="26" t="s">
        <v>253</v>
      </c>
      <c r="N465" s="25">
        <f>IF(M465="","",_xlfn.XLOOKUP(M465,'Distance List'!D:D,'Distance List'!G:G))</f>
        <v>22</v>
      </c>
      <c r="O465" s="25" t="s">
        <v>463</v>
      </c>
      <c r="P465" s="25"/>
      <c r="Q465" s="120" t="str">
        <f t="shared" si="15"/>
        <v>Y</v>
      </c>
      <c r="R465" s="9">
        <f>IF(Q465="Y",COUNTIF($A$2:A465,A465),1)</f>
        <v>1</v>
      </c>
    </row>
    <row r="466" spans="1:18">
      <c r="A466" s="104"/>
      <c r="B466" s="105">
        <v>45286</v>
      </c>
      <c r="C466" s="106" t="s">
        <v>1433</v>
      </c>
      <c r="D466" s="107">
        <v>45286.4375</v>
      </c>
      <c r="E466" s="108" t="s">
        <v>63</v>
      </c>
      <c r="F466" s="104" t="s">
        <v>1434</v>
      </c>
      <c r="G466" s="104" t="s">
        <v>1435</v>
      </c>
      <c r="H466" s="25" t="str">
        <f t="shared" si="14"/>
        <v>Completed</v>
      </c>
      <c r="I466" s="25" t="s">
        <v>40</v>
      </c>
      <c r="J466" s="25" t="s">
        <v>40</v>
      </c>
      <c r="K466" s="25" t="s">
        <v>40</v>
      </c>
      <c r="L466" s="25"/>
      <c r="M466" s="26" t="s">
        <v>178</v>
      </c>
      <c r="N466" s="25">
        <f>IF(M466="","",_xlfn.XLOOKUP(M466,'Distance List'!D:D,'Distance List'!G:G))</f>
        <v>39</v>
      </c>
      <c r="O466" s="25" t="s">
        <v>99</v>
      </c>
      <c r="P466" s="25"/>
      <c r="Q466" s="120" t="str">
        <f t="shared" si="15"/>
        <v>N</v>
      </c>
      <c r="R466" s="9">
        <f>IF(Q466="Y",COUNTIF($A$2:A466,A466),1)</f>
        <v>1</v>
      </c>
    </row>
    <row r="467" spans="1:18">
      <c r="A467" s="104"/>
      <c r="B467" s="105">
        <v>45286</v>
      </c>
      <c r="C467" s="106" t="s">
        <v>1436</v>
      </c>
      <c r="D467" s="107">
        <v>45286.4375</v>
      </c>
      <c r="E467" s="108" t="s">
        <v>63</v>
      </c>
      <c r="F467" s="104" t="s">
        <v>1434</v>
      </c>
      <c r="G467" s="104" t="s">
        <v>1435</v>
      </c>
      <c r="H467" s="25" t="str">
        <f t="shared" si="14"/>
        <v>Completed</v>
      </c>
      <c r="I467" s="25" t="s">
        <v>40</v>
      </c>
      <c r="J467" s="25" t="s">
        <v>40</v>
      </c>
      <c r="K467" s="25" t="s">
        <v>40</v>
      </c>
      <c r="L467" s="25"/>
      <c r="M467" s="26" t="s">
        <v>178</v>
      </c>
      <c r="N467" s="25">
        <f>IF(M467="","",_xlfn.XLOOKUP(M467,'Distance List'!D:D,'Distance List'!G:G))</f>
        <v>39</v>
      </c>
      <c r="O467" s="25" t="s">
        <v>99</v>
      </c>
      <c r="P467" s="25"/>
      <c r="Q467" s="120" t="str">
        <f t="shared" si="15"/>
        <v>N</v>
      </c>
      <c r="R467" s="9">
        <f>IF(Q467="Y",COUNTIF($A$2:A467,A467),1)</f>
        <v>1</v>
      </c>
    </row>
    <row r="468" spans="1:18">
      <c r="A468" s="25">
        <v>400499397</v>
      </c>
      <c r="B468" s="28">
        <v>45282</v>
      </c>
      <c r="C468" s="26" t="s">
        <v>1437</v>
      </c>
      <c r="D468" s="102">
        <v>45286.458333333336</v>
      </c>
      <c r="E468" s="24" t="s">
        <v>63</v>
      </c>
      <c r="F468" s="25" t="s">
        <v>753</v>
      </c>
      <c r="G468" s="25" t="s">
        <v>1438</v>
      </c>
      <c r="H468" s="25" t="str">
        <f t="shared" si="14"/>
        <v>Completed</v>
      </c>
      <c r="I468" s="25" t="s">
        <v>40</v>
      </c>
      <c r="J468" s="25" t="s">
        <v>40</v>
      </c>
      <c r="K468" s="25" t="s">
        <v>40</v>
      </c>
      <c r="L468" s="25"/>
      <c r="M468" s="26" t="s">
        <v>149</v>
      </c>
      <c r="N468" s="25">
        <f>IF(M468="","",_xlfn.XLOOKUP(M468,'Distance List'!D:D,'Distance List'!G:G))</f>
        <v>63</v>
      </c>
      <c r="O468" s="25" t="s">
        <v>145</v>
      </c>
      <c r="P468" s="25"/>
      <c r="Q468" s="120" t="str">
        <f t="shared" si="15"/>
        <v>Y</v>
      </c>
      <c r="R468" s="9">
        <f>IF(Q468="Y",COUNTIF($A$2:A468,A468),1)</f>
        <v>1</v>
      </c>
    </row>
    <row r="469" spans="1:18">
      <c r="A469" s="25"/>
      <c r="B469" s="28">
        <v>45285</v>
      </c>
      <c r="C469" s="74" t="s">
        <v>1439</v>
      </c>
      <c r="D469" s="102">
        <v>45286.458333333336</v>
      </c>
      <c r="E469" s="24" t="s">
        <v>63</v>
      </c>
      <c r="F469" s="25" t="s">
        <v>1434</v>
      </c>
      <c r="G469" s="25" t="s">
        <v>1440</v>
      </c>
      <c r="H469" s="25" t="str">
        <f t="shared" si="14"/>
        <v>Completed</v>
      </c>
      <c r="I469" s="25" t="s">
        <v>40</v>
      </c>
      <c r="J469" s="25" t="s">
        <v>40</v>
      </c>
      <c r="K469" s="25" t="s">
        <v>40</v>
      </c>
      <c r="L469" s="25"/>
      <c r="M469" s="26" t="s">
        <v>178</v>
      </c>
      <c r="N469" s="25">
        <f>IF(M469="","",_xlfn.XLOOKUP(M469,'Distance List'!D:D,'Distance List'!G:G))</f>
        <v>39</v>
      </c>
      <c r="O469" s="25" t="s">
        <v>447</v>
      </c>
      <c r="P469" s="25"/>
      <c r="Q469" s="120" t="str">
        <f t="shared" si="15"/>
        <v>N</v>
      </c>
      <c r="R469" s="9">
        <f>IF(Q469="Y",COUNTIF($A$2:A469,A469),1)</f>
        <v>1</v>
      </c>
    </row>
    <row r="470" spans="1:18">
      <c r="A470" s="25" t="s">
        <v>142</v>
      </c>
      <c r="B470" s="28">
        <v>45280</v>
      </c>
      <c r="C470" s="26" t="s">
        <v>1441</v>
      </c>
      <c r="D470" s="102">
        <v>45286.5</v>
      </c>
      <c r="E470" s="24" t="s">
        <v>63</v>
      </c>
      <c r="F470" s="25" t="s">
        <v>1442</v>
      </c>
      <c r="G470" s="25" t="s">
        <v>1443</v>
      </c>
      <c r="H470" s="25" t="str">
        <f t="shared" si="14"/>
        <v>Completed</v>
      </c>
      <c r="I470" s="25" t="s">
        <v>40</v>
      </c>
      <c r="J470" s="25" t="s">
        <v>40</v>
      </c>
      <c r="K470" s="25" t="s">
        <v>40</v>
      </c>
      <c r="L470" s="25"/>
      <c r="M470" s="26" t="s">
        <v>1444</v>
      </c>
      <c r="N470" s="25">
        <f>IF(M470="","",_xlfn.XLOOKUP(M470,'Distance List'!D:D,'Distance List'!G:G))</f>
        <v>15</v>
      </c>
      <c r="O470" s="25" t="s">
        <v>1035</v>
      </c>
      <c r="P470" s="25"/>
      <c r="Q470" s="120" t="str">
        <f t="shared" si="15"/>
        <v>N</v>
      </c>
      <c r="R470" s="9">
        <f>IF(Q470="Y",COUNTIF($A$2:A470,A470),1)</f>
        <v>1</v>
      </c>
    </row>
    <row r="471" spans="1:18">
      <c r="A471" s="25">
        <v>400609845</v>
      </c>
      <c r="B471" s="28">
        <v>45286</v>
      </c>
      <c r="C471" s="26" t="s">
        <v>1445</v>
      </c>
      <c r="D471" s="102">
        <v>45286.555555555555</v>
      </c>
      <c r="E471" s="24" t="s">
        <v>63</v>
      </c>
      <c r="F471" s="25" t="s">
        <v>1446</v>
      </c>
      <c r="G471" s="25" t="s">
        <v>1447</v>
      </c>
      <c r="H471" s="25" t="str">
        <f t="shared" si="14"/>
        <v>Completed</v>
      </c>
      <c r="I471" s="25" t="s">
        <v>40</v>
      </c>
      <c r="J471" s="25" t="s">
        <v>40</v>
      </c>
      <c r="K471" s="25" t="s">
        <v>40</v>
      </c>
      <c r="L471" s="25"/>
      <c r="M471" s="26" t="s">
        <v>1448</v>
      </c>
      <c r="N471" s="25">
        <v>32</v>
      </c>
      <c r="O471" s="25" t="s">
        <v>1449</v>
      </c>
      <c r="P471" s="25" t="s">
        <v>126</v>
      </c>
      <c r="Q471" s="120" t="str">
        <f t="shared" si="15"/>
        <v>Y</v>
      </c>
      <c r="R471" s="9">
        <f>IF(Q471="Y",COUNTIF($A$2:A471,A471),1)</f>
        <v>1</v>
      </c>
    </row>
    <row r="472" spans="1:18">
      <c r="A472" s="25">
        <v>400610670</v>
      </c>
      <c r="B472" s="28">
        <v>45286</v>
      </c>
      <c r="C472" s="26" t="s">
        <v>1450</v>
      </c>
      <c r="D472" s="102">
        <v>45286.5625</v>
      </c>
      <c r="E472" s="24" t="s">
        <v>63</v>
      </c>
      <c r="F472" s="25" t="s">
        <v>565</v>
      </c>
      <c r="G472" s="25" t="s">
        <v>1451</v>
      </c>
      <c r="H472" s="25" t="str">
        <f t="shared" si="14"/>
        <v>Completed</v>
      </c>
      <c r="I472" s="25" t="s">
        <v>40</v>
      </c>
      <c r="J472" s="25" t="s">
        <v>40</v>
      </c>
      <c r="K472" s="25" t="s">
        <v>40</v>
      </c>
      <c r="L472" s="25"/>
      <c r="M472" s="26" t="s">
        <v>363</v>
      </c>
      <c r="N472" s="25">
        <f>IF(M472="","",_xlfn.XLOOKUP(M472,'Distance List'!D:D,'Distance List'!G:G))</f>
        <v>19</v>
      </c>
      <c r="O472" s="25" t="s">
        <v>1452</v>
      </c>
      <c r="P472" s="25"/>
      <c r="Q472" s="120" t="str">
        <f t="shared" si="15"/>
        <v>Y</v>
      </c>
      <c r="R472" s="9">
        <f>IF(Q472="Y",COUNTIF($A$2:A472,A472),1)</f>
        <v>1</v>
      </c>
    </row>
    <row r="473" spans="1:18">
      <c r="A473" s="25">
        <v>400616519</v>
      </c>
      <c r="B473" s="28">
        <v>45286</v>
      </c>
      <c r="C473" s="26" t="s">
        <v>1453</v>
      </c>
      <c r="D473" s="102">
        <v>45286.5625</v>
      </c>
      <c r="E473" s="24" t="s">
        <v>37</v>
      </c>
      <c r="F473" s="25" t="s">
        <v>202</v>
      </c>
      <c r="G473" s="25" t="s">
        <v>1454</v>
      </c>
      <c r="H473" s="25" t="str">
        <f t="shared" si="14"/>
        <v>Completed</v>
      </c>
      <c r="I473" s="25" t="s">
        <v>40</v>
      </c>
      <c r="J473" s="25" t="s">
        <v>40</v>
      </c>
      <c r="K473" s="25" t="s">
        <v>40</v>
      </c>
      <c r="L473" s="25"/>
      <c r="M473" s="26" t="s">
        <v>66</v>
      </c>
      <c r="N473" s="25">
        <f>IF(M473="","",_xlfn.XLOOKUP(M473,'Distance List'!D:D,'Distance List'!G:G))</f>
        <v>9</v>
      </c>
      <c r="O473" s="25" t="s">
        <v>1133</v>
      </c>
      <c r="P473" s="25"/>
      <c r="Q473" s="120" t="str">
        <f t="shared" si="15"/>
        <v>Y</v>
      </c>
      <c r="R473" s="9">
        <f>IF(Q473="Y",COUNTIF($A$2:A473,A473),1)</f>
        <v>1</v>
      </c>
    </row>
    <row r="474" spans="1:18">
      <c r="A474" s="25" t="s">
        <v>142</v>
      </c>
      <c r="B474" s="28">
        <v>45280</v>
      </c>
      <c r="C474" s="26" t="s">
        <v>1455</v>
      </c>
      <c r="D474" s="102">
        <v>45286.583333333336</v>
      </c>
      <c r="E474" s="24" t="s">
        <v>63</v>
      </c>
      <c r="F474" s="25" t="s">
        <v>491</v>
      </c>
      <c r="G474" s="25" t="s">
        <v>1456</v>
      </c>
      <c r="H474" s="25" t="str">
        <f t="shared" si="14"/>
        <v>Completed</v>
      </c>
      <c r="I474" s="25" t="s">
        <v>40</v>
      </c>
      <c r="J474" s="25" t="s">
        <v>40</v>
      </c>
      <c r="K474" s="25" t="s">
        <v>40</v>
      </c>
      <c r="L474" s="25"/>
      <c r="M474" s="26" t="s">
        <v>1182</v>
      </c>
      <c r="N474" s="25">
        <f>IF(M474="","",_xlfn.XLOOKUP(M474,'Distance List'!D:D,'Distance List'!G:G))</f>
        <v>39</v>
      </c>
      <c r="O474" s="25" t="s">
        <v>1035</v>
      </c>
      <c r="P474" s="25"/>
      <c r="Q474" s="120" t="str">
        <f t="shared" si="15"/>
        <v>N</v>
      </c>
      <c r="R474" s="9">
        <f>IF(Q474="Y",COUNTIF($A$2:A474,A474),1)</f>
        <v>1</v>
      </c>
    </row>
    <row r="475" spans="1:18">
      <c r="A475" s="25">
        <v>400499647</v>
      </c>
      <c r="B475" s="28">
        <v>45281</v>
      </c>
      <c r="C475" s="26" t="s">
        <v>1457</v>
      </c>
      <c r="D475" s="102">
        <v>45286.583333333336</v>
      </c>
      <c r="E475" s="24" t="s">
        <v>63</v>
      </c>
      <c r="F475" s="25" t="s">
        <v>1458</v>
      </c>
      <c r="G475" s="25" t="s">
        <v>1459</v>
      </c>
      <c r="H475" s="25" t="str">
        <f t="shared" si="14"/>
        <v>Completed</v>
      </c>
      <c r="I475" s="25" t="s">
        <v>40</v>
      </c>
      <c r="J475" s="25" t="s">
        <v>40</v>
      </c>
      <c r="K475" s="25" t="s">
        <v>40</v>
      </c>
      <c r="L475" s="25"/>
      <c r="M475" s="26" t="s">
        <v>1460</v>
      </c>
      <c r="N475" s="25">
        <f>IF(M475="","",_xlfn.XLOOKUP(M475,'Distance List'!D:D,'Distance List'!G:G))</f>
        <v>47</v>
      </c>
      <c r="O475" s="25" t="s">
        <v>488</v>
      </c>
      <c r="P475" s="25"/>
      <c r="Q475" s="120" t="str">
        <f t="shared" si="15"/>
        <v>Y</v>
      </c>
      <c r="R475" s="9">
        <f>IF(Q475="Y",COUNTIF($A$2:A475,A475),1)</f>
        <v>1</v>
      </c>
    </row>
    <row r="476" spans="1:18">
      <c r="A476" s="25" t="s">
        <v>1461</v>
      </c>
      <c r="B476" s="28">
        <v>45285</v>
      </c>
      <c r="C476" s="26" t="s">
        <v>1462</v>
      </c>
      <c r="D476" s="102">
        <v>45286.583333333336</v>
      </c>
      <c r="E476" s="24" t="s">
        <v>63</v>
      </c>
      <c r="F476" s="25" t="s">
        <v>1463</v>
      </c>
      <c r="G476" s="25" t="s">
        <v>1464</v>
      </c>
      <c r="H476" s="25" t="str">
        <f t="shared" si="14"/>
        <v>Completed</v>
      </c>
      <c r="I476" s="25" t="s">
        <v>40</v>
      </c>
      <c r="J476" s="25" t="s">
        <v>40</v>
      </c>
      <c r="K476" s="25" t="s">
        <v>40</v>
      </c>
      <c r="L476" s="25"/>
      <c r="M476" s="26" t="s">
        <v>1275</v>
      </c>
      <c r="N476" s="25">
        <f>IF(M476="","",_xlfn.XLOOKUP(M476,'Distance List'!D:D,'Distance List'!G:G))</f>
        <v>112</v>
      </c>
      <c r="O476" s="25"/>
      <c r="P476" s="25"/>
      <c r="Q476" s="120" t="str">
        <f t="shared" si="15"/>
        <v>N</v>
      </c>
      <c r="R476" s="9">
        <f>IF(Q476="Y",COUNTIF($A$2:A476,A476),1)</f>
        <v>1</v>
      </c>
    </row>
    <row r="477" spans="1:18">
      <c r="A477" s="25">
        <v>400615898</v>
      </c>
      <c r="B477" s="28">
        <v>45286</v>
      </c>
      <c r="C477" s="26" t="s">
        <v>1465</v>
      </c>
      <c r="D477" s="102">
        <v>45286.583333333336</v>
      </c>
      <c r="E477" s="24" t="s">
        <v>63</v>
      </c>
      <c r="F477" s="25" t="s">
        <v>45</v>
      </c>
      <c r="G477" s="25" t="s">
        <v>1466</v>
      </c>
      <c r="H477" s="25" t="str">
        <f t="shared" si="14"/>
        <v>Completed</v>
      </c>
      <c r="I477" s="25" t="s">
        <v>40</v>
      </c>
      <c r="J477" s="25" t="s">
        <v>40</v>
      </c>
      <c r="K477" s="25" t="s">
        <v>40</v>
      </c>
      <c r="L477" s="25"/>
      <c r="M477" s="26" t="s">
        <v>225</v>
      </c>
      <c r="N477" s="25">
        <f>IF(M477="","",_xlfn.XLOOKUP(M477,'Distance List'!D:D,'Distance List'!G:G))</f>
        <v>42</v>
      </c>
      <c r="O477" s="25" t="s">
        <v>447</v>
      </c>
      <c r="P477" s="25"/>
      <c r="Q477" s="120" t="str">
        <f t="shared" si="15"/>
        <v>Y</v>
      </c>
      <c r="R477" s="9">
        <f>IF(Q477="Y",COUNTIF($A$2:A477,A477),1)</f>
        <v>1</v>
      </c>
    </row>
    <row r="478" spans="1:18">
      <c r="A478" s="25">
        <v>400623562</v>
      </c>
      <c r="B478" s="28">
        <v>45286</v>
      </c>
      <c r="C478" s="26" t="s">
        <v>1467</v>
      </c>
      <c r="D478" s="102">
        <v>45286.583333333336</v>
      </c>
      <c r="E478" s="24" t="s">
        <v>37</v>
      </c>
      <c r="F478" s="25" t="s">
        <v>404</v>
      </c>
      <c r="G478" s="25" t="s">
        <v>1468</v>
      </c>
      <c r="H478" s="25" t="str">
        <f t="shared" si="14"/>
        <v>Completed</v>
      </c>
      <c r="I478" s="25" t="s">
        <v>40</v>
      </c>
      <c r="J478" s="25" t="s">
        <v>40</v>
      </c>
      <c r="K478" s="25" t="s">
        <v>40</v>
      </c>
      <c r="L478" s="25"/>
      <c r="M478" s="26" t="s">
        <v>174</v>
      </c>
      <c r="N478" s="25">
        <f>IF(M478="","",_xlfn.XLOOKUP(M478,'Distance List'!D:D,'Distance List'!G:G))</f>
        <v>10</v>
      </c>
      <c r="O478" s="25" t="s">
        <v>1075</v>
      </c>
      <c r="P478" s="25"/>
      <c r="Q478" s="120" t="str">
        <f t="shared" si="15"/>
        <v>Y</v>
      </c>
      <c r="R478" s="9">
        <f>IF(Q478="Y",COUNTIF($A$2:A478,A478),1)</f>
        <v>1</v>
      </c>
    </row>
    <row r="479" spans="1:18">
      <c r="A479" s="25" t="s">
        <v>795</v>
      </c>
      <c r="B479" s="28">
        <v>45281</v>
      </c>
      <c r="C479" s="26" t="s">
        <v>1469</v>
      </c>
      <c r="D479" s="102">
        <v>45286.583333333336</v>
      </c>
      <c r="E479" s="24" t="s">
        <v>63</v>
      </c>
      <c r="F479" s="25" t="s">
        <v>976</v>
      </c>
      <c r="G479" s="25" t="s">
        <v>1470</v>
      </c>
      <c r="H479" s="25" t="str">
        <f t="shared" si="14"/>
        <v>Completed</v>
      </c>
      <c r="I479" s="25" t="s">
        <v>40</v>
      </c>
      <c r="J479" s="25" t="s">
        <v>40</v>
      </c>
      <c r="K479" s="25" t="s">
        <v>40</v>
      </c>
      <c r="L479" s="25"/>
      <c r="M479" s="26" t="s">
        <v>799</v>
      </c>
      <c r="N479" s="25">
        <f>IF(M479="","",_xlfn.XLOOKUP(M479,'Distance List'!D:D,'Distance List'!G:G))</f>
        <v>341</v>
      </c>
      <c r="O479" s="73"/>
      <c r="P479" s="73" t="s">
        <v>1471</v>
      </c>
      <c r="Q479" s="120" t="str">
        <f t="shared" si="15"/>
        <v>N</v>
      </c>
      <c r="R479" s="9">
        <f>IF(Q479="Y",COUNTIF($A$2:A479,A479),1)</f>
        <v>1</v>
      </c>
    </row>
    <row r="480" spans="1:18">
      <c r="A480" s="25" t="s">
        <v>200</v>
      </c>
      <c r="B480" s="28">
        <v>45286</v>
      </c>
      <c r="C480" s="26" t="s">
        <v>1472</v>
      </c>
      <c r="D480" s="102">
        <v>45286.604166666664</v>
      </c>
      <c r="E480" s="24" t="s">
        <v>63</v>
      </c>
      <c r="F480" s="25" t="s">
        <v>51</v>
      </c>
      <c r="G480" s="25" t="s">
        <v>265</v>
      </c>
      <c r="H480" s="25" t="str">
        <f t="shared" si="14"/>
        <v>Completed</v>
      </c>
      <c r="I480" s="25" t="s">
        <v>40</v>
      </c>
      <c r="J480" s="25" t="s">
        <v>40</v>
      </c>
      <c r="K480" s="25" t="s">
        <v>40</v>
      </c>
      <c r="L480" s="25"/>
      <c r="M480" s="26" t="s">
        <v>130</v>
      </c>
      <c r="N480" s="25">
        <f>IF(M480="","",_xlfn.XLOOKUP(M480,'Distance List'!D:D,'Distance List'!G:G))</f>
        <v>26</v>
      </c>
      <c r="O480" s="25" t="s">
        <v>1473</v>
      </c>
      <c r="P480" s="25"/>
      <c r="Q480" s="120" t="str">
        <f t="shared" si="15"/>
        <v>N</v>
      </c>
      <c r="R480" s="9">
        <f>IF(Q480="Y",COUNTIF($A$2:A480,A480),1)</f>
        <v>1</v>
      </c>
    </row>
    <row r="481" spans="1:18">
      <c r="A481" s="25">
        <v>400500104</v>
      </c>
      <c r="B481" s="28">
        <v>45281</v>
      </c>
      <c r="C481" s="26" t="s">
        <v>1472</v>
      </c>
      <c r="D481" s="102">
        <v>45286.666666666664</v>
      </c>
      <c r="E481" s="24" t="s">
        <v>63</v>
      </c>
      <c r="F481" s="25" t="s">
        <v>628</v>
      </c>
      <c r="G481" s="25" t="s">
        <v>1474</v>
      </c>
      <c r="H481" s="25" t="str">
        <f t="shared" si="14"/>
        <v>Completed</v>
      </c>
      <c r="I481" s="25" t="s">
        <v>40</v>
      </c>
      <c r="J481" s="25" t="s">
        <v>40</v>
      </c>
      <c r="K481" s="25" t="s">
        <v>40</v>
      </c>
      <c r="L481" s="25"/>
      <c r="M481" s="26" t="s">
        <v>1475</v>
      </c>
      <c r="N481" s="25">
        <f>IF(M481="","",_xlfn.XLOOKUP(M481,'Distance List'!D:D,'Distance List'!G:G))</f>
        <v>46</v>
      </c>
      <c r="O481" s="25" t="s">
        <v>394</v>
      </c>
      <c r="P481" s="25"/>
      <c r="Q481" s="120" t="str">
        <f t="shared" si="15"/>
        <v>Y</v>
      </c>
      <c r="R481" s="9">
        <f>IF(Q481="Y",COUNTIF($A$2:A481,A481),1)</f>
        <v>1</v>
      </c>
    </row>
    <row r="482" spans="1:18">
      <c r="A482" s="25" t="s">
        <v>200</v>
      </c>
      <c r="B482" s="28">
        <v>45281</v>
      </c>
      <c r="C482" s="26" t="s">
        <v>1476</v>
      </c>
      <c r="D482" s="102">
        <v>45286.666666666664</v>
      </c>
      <c r="E482" s="24" t="s">
        <v>63</v>
      </c>
      <c r="F482" s="25" t="s">
        <v>194</v>
      </c>
      <c r="G482" s="25" t="s">
        <v>1477</v>
      </c>
      <c r="H482" s="25" t="str">
        <f t="shared" si="14"/>
        <v>Completed</v>
      </c>
      <c r="I482" s="25" t="s">
        <v>40</v>
      </c>
      <c r="J482" s="25" t="s">
        <v>40</v>
      </c>
      <c r="K482" s="25" t="s">
        <v>40</v>
      </c>
      <c r="L482" s="25"/>
      <c r="M482" s="26" t="s">
        <v>178</v>
      </c>
      <c r="N482" s="25">
        <f>IF(M482="","",_xlfn.XLOOKUP(M482,'Distance List'!D:D,'Distance List'!G:G))</f>
        <v>39</v>
      </c>
      <c r="O482" s="25" t="s">
        <v>278</v>
      </c>
      <c r="P482" s="25"/>
      <c r="Q482" s="120" t="str">
        <f t="shared" si="15"/>
        <v>N</v>
      </c>
      <c r="R482" s="9">
        <f>IF(Q482="Y",COUNTIF($A$2:A482,A482),1)</f>
        <v>1</v>
      </c>
    </row>
    <row r="483" spans="1:18">
      <c r="A483" s="99" t="s">
        <v>626</v>
      </c>
      <c r="B483" s="28">
        <v>45280</v>
      </c>
      <c r="C483" s="26" t="s">
        <v>1478</v>
      </c>
      <c r="D483" s="102">
        <v>45286.708333333336</v>
      </c>
      <c r="E483" s="24" t="s">
        <v>37</v>
      </c>
      <c r="F483" s="25" t="s">
        <v>1479</v>
      </c>
      <c r="G483" s="99" t="s">
        <v>1209</v>
      </c>
      <c r="H483" s="25" t="str">
        <f t="shared" si="14"/>
        <v>Completed</v>
      </c>
      <c r="I483" s="25" t="s">
        <v>40</v>
      </c>
      <c r="J483" s="25" t="s">
        <v>40</v>
      </c>
      <c r="K483" s="25" t="s">
        <v>40</v>
      </c>
      <c r="L483" s="25"/>
      <c r="M483" s="26" t="s">
        <v>341</v>
      </c>
      <c r="N483" s="25">
        <f>IF(M483="","",_xlfn.XLOOKUP(M483,'Distance List'!D:D,'Distance List'!G:G))</f>
        <v>93</v>
      </c>
      <c r="O483" s="25" t="s">
        <v>342</v>
      </c>
      <c r="P483" s="25"/>
      <c r="Q483" s="120" t="str">
        <f t="shared" si="15"/>
        <v>N</v>
      </c>
      <c r="R483" s="9">
        <f>IF(Q483="Y",COUNTIF($A$2:A483,A483),1)</f>
        <v>1</v>
      </c>
    </row>
    <row r="484" spans="1:18">
      <c r="A484" s="99" t="s">
        <v>626</v>
      </c>
      <c r="B484" s="28">
        <v>45280</v>
      </c>
      <c r="C484" s="26" t="s">
        <v>1480</v>
      </c>
      <c r="D484" s="102">
        <v>45286.708333333336</v>
      </c>
      <c r="E484" s="24" t="s">
        <v>37</v>
      </c>
      <c r="F484" s="25" t="s">
        <v>1479</v>
      </c>
      <c r="G484" s="99" t="s">
        <v>1209</v>
      </c>
      <c r="H484" s="25" t="str">
        <f t="shared" si="14"/>
        <v>Completed</v>
      </c>
      <c r="I484" s="25" t="s">
        <v>40</v>
      </c>
      <c r="J484" s="25" t="s">
        <v>40</v>
      </c>
      <c r="K484" s="25" t="s">
        <v>40</v>
      </c>
      <c r="L484" s="25"/>
      <c r="M484" s="26" t="s">
        <v>341</v>
      </c>
      <c r="N484" s="25">
        <f>IF(M484="","",_xlfn.XLOOKUP(M484,'Distance List'!D:D,'Distance List'!G:G))</f>
        <v>93</v>
      </c>
      <c r="O484" s="25" t="s">
        <v>342</v>
      </c>
      <c r="P484" s="25"/>
      <c r="Q484" s="120" t="str">
        <f t="shared" si="15"/>
        <v>N</v>
      </c>
      <c r="R484" s="9">
        <f>IF(Q484="Y",COUNTIF($A$2:A484,A484),1)</f>
        <v>1</v>
      </c>
    </row>
    <row r="485" spans="1:18">
      <c r="A485" s="99" t="s">
        <v>626</v>
      </c>
      <c r="B485" s="28">
        <v>45280</v>
      </c>
      <c r="C485" s="26" t="s">
        <v>1481</v>
      </c>
      <c r="D485" s="102">
        <v>45286.708333333336</v>
      </c>
      <c r="E485" s="24" t="s">
        <v>37</v>
      </c>
      <c r="F485" s="25" t="s">
        <v>1479</v>
      </c>
      <c r="G485" s="99" t="s">
        <v>1209</v>
      </c>
      <c r="H485" s="25" t="str">
        <f t="shared" si="14"/>
        <v>Completed</v>
      </c>
      <c r="I485" s="25" t="s">
        <v>40</v>
      </c>
      <c r="J485" s="25" t="s">
        <v>40</v>
      </c>
      <c r="K485" s="25" t="s">
        <v>40</v>
      </c>
      <c r="L485" s="25"/>
      <c r="M485" s="26" t="s">
        <v>341</v>
      </c>
      <c r="N485" s="25">
        <f>IF(M485="","",_xlfn.XLOOKUP(M485,'Distance List'!D:D,'Distance List'!G:G))</f>
        <v>93</v>
      </c>
      <c r="O485" s="25" t="s">
        <v>342</v>
      </c>
      <c r="P485" s="25"/>
      <c r="Q485" s="120" t="str">
        <f t="shared" si="15"/>
        <v>N</v>
      </c>
      <c r="R485" s="9">
        <f>IF(Q485="Y",COUNTIF($A$2:A485,A485),1)</f>
        <v>1</v>
      </c>
    </row>
    <row r="486" spans="1:18">
      <c r="A486" s="99" t="s">
        <v>626</v>
      </c>
      <c r="B486" s="28">
        <v>45280</v>
      </c>
      <c r="C486" s="26" t="s">
        <v>1482</v>
      </c>
      <c r="D486" s="102">
        <v>45286.708333333336</v>
      </c>
      <c r="E486" s="24" t="s">
        <v>37</v>
      </c>
      <c r="F486" s="25" t="s">
        <v>1479</v>
      </c>
      <c r="G486" s="99" t="s">
        <v>1209</v>
      </c>
      <c r="H486" s="25" t="str">
        <f t="shared" si="14"/>
        <v>Completed</v>
      </c>
      <c r="I486" s="25" t="s">
        <v>40</v>
      </c>
      <c r="J486" s="25" t="s">
        <v>40</v>
      </c>
      <c r="K486" s="25" t="s">
        <v>40</v>
      </c>
      <c r="L486" s="25"/>
      <c r="M486" s="26" t="s">
        <v>341</v>
      </c>
      <c r="N486" s="25">
        <f>IF(M486="","",_xlfn.XLOOKUP(M486,'Distance List'!D:D,'Distance List'!G:G))</f>
        <v>93</v>
      </c>
      <c r="O486" s="25" t="s">
        <v>342</v>
      </c>
      <c r="P486" s="25"/>
      <c r="Q486" s="120" t="str">
        <f t="shared" si="15"/>
        <v>N</v>
      </c>
      <c r="R486" s="9">
        <f>IF(Q486="Y",COUNTIF($A$2:A486,A486),1)</f>
        <v>1</v>
      </c>
    </row>
    <row r="487" spans="1:18">
      <c r="A487" s="25" t="s">
        <v>115</v>
      </c>
      <c r="B487" s="28">
        <v>45280</v>
      </c>
      <c r="C487" s="26" t="s">
        <v>1483</v>
      </c>
      <c r="D487" s="102">
        <v>45286.708333333336</v>
      </c>
      <c r="E487" s="24" t="s">
        <v>63</v>
      </c>
      <c r="F487" s="25" t="s">
        <v>1484</v>
      </c>
      <c r="G487" s="25" t="s">
        <v>1485</v>
      </c>
      <c r="H487" s="25" t="str">
        <f t="shared" si="14"/>
        <v>Completed</v>
      </c>
      <c r="I487" s="25" t="s">
        <v>40</v>
      </c>
      <c r="J487" s="25" t="s">
        <v>40</v>
      </c>
      <c r="K487" s="25" t="s">
        <v>40</v>
      </c>
      <c r="L487" s="25"/>
      <c r="M487" s="26" t="s">
        <v>1486</v>
      </c>
      <c r="N487" s="25">
        <v>490</v>
      </c>
      <c r="O487" s="25" t="s">
        <v>1487</v>
      </c>
      <c r="P487" s="25" t="s">
        <v>1123</v>
      </c>
      <c r="Q487" s="120" t="str">
        <f t="shared" si="15"/>
        <v>N</v>
      </c>
      <c r="R487" s="9">
        <f>IF(Q487="Y",COUNTIF($A$2:A487,A487),1)</f>
        <v>1</v>
      </c>
    </row>
    <row r="488" spans="1:18">
      <c r="A488" s="25">
        <v>400624864</v>
      </c>
      <c r="B488" s="28">
        <v>45286</v>
      </c>
      <c r="C488" s="26" t="s">
        <v>1488</v>
      </c>
      <c r="D488" s="102">
        <v>45286.708333333336</v>
      </c>
      <c r="E488" s="24" t="s">
        <v>37</v>
      </c>
      <c r="F488" s="25" t="s">
        <v>778</v>
      </c>
      <c r="G488" s="25" t="s">
        <v>1489</v>
      </c>
      <c r="H488" s="25" t="str">
        <f t="shared" si="14"/>
        <v>Completed</v>
      </c>
      <c r="I488" s="25" t="s">
        <v>40</v>
      </c>
      <c r="J488" s="25" t="s">
        <v>40</v>
      </c>
      <c r="K488" s="25" t="s">
        <v>40</v>
      </c>
      <c r="L488" s="25"/>
      <c r="M488" s="26" t="s">
        <v>1172</v>
      </c>
      <c r="N488" s="25">
        <f>IF(M488="","",_xlfn.XLOOKUP(M488,'Distance List'!D:D,'Distance List'!G:G))</f>
        <v>94</v>
      </c>
      <c r="O488" s="25" t="s">
        <v>1490</v>
      </c>
      <c r="P488" s="25"/>
      <c r="Q488" s="120" t="str">
        <f t="shared" si="15"/>
        <v>Y</v>
      </c>
      <c r="R488" s="9">
        <f>IF(Q488="Y",COUNTIF($A$2:A488,A488),1)</f>
        <v>1</v>
      </c>
    </row>
    <row r="489" spans="1:18">
      <c r="A489" s="25">
        <v>400655791</v>
      </c>
      <c r="B489" s="28">
        <v>45286</v>
      </c>
      <c r="C489" s="26" t="s">
        <v>1491</v>
      </c>
      <c r="D489" s="102">
        <v>45286.729166666664</v>
      </c>
      <c r="E489" s="24" t="s">
        <v>63</v>
      </c>
      <c r="F489" s="25" t="s">
        <v>404</v>
      </c>
      <c r="G489" s="25" t="s">
        <v>1492</v>
      </c>
      <c r="H489" s="25" t="str">
        <f t="shared" si="14"/>
        <v>Completed</v>
      </c>
      <c r="I489" s="25" t="s">
        <v>40</v>
      </c>
      <c r="J489" s="25" t="s">
        <v>40</v>
      </c>
      <c r="K489" s="25" t="s">
        <v>40</v>
      </c>
      <c r="L489" s="25"/>
      <c r="M489" s="26" t="s">
        <v>1493</v>
      </c>
      <c r="N489" s="25">
        <v>11</v>
      </c>
      <c r="O489" s="25" t="s">
        <v>463</v>
      </c>
      <c r="P489" s="25"/>
      <c r="Q489" s="120" t="str">
        <f t="shared" si="15"/>
        <v>Y</v>
      </c>
      <c r="R489" s="9">
        <f>IF(Q489="Y",COUNTIF($A$2:A489,A489),1)</f>
        <v>1</v>
      </c>
    </row>
    <row r="490" spans="1:18">
      <c r="A490" s="81">
        <v>400499834</v>
      </c>
      <c r="B490" s="28">
        <v>45282</v>
      </c>
      <c r="C490" s="26" t="s">
        <v>1494</v>
      </c>
      <c r="D490" s="102">
        <v>45286.833333333336</v>
      </c>
      <c r="E490" s="24" t="s">
        <v>63</v>
      </c>
      <c r="F490" s="25" t="s">
        <v>251</v>
      </c>
      <c r="G490" s="81" t="s">
        <v>1495</v>
      </c>
      <c r="H490" s="25" t="str">
        <f t="shared" si="14"/>
        <v>Completed</v>
      </c>
      <c r="I490" s="25" t="s">
        <v>40</v>
      </c>
      <c r="J490" s="25" t="s">
        <v>40</v>
      </c>
      <c r="K490" s="25" t="s">
        <v>40</v>
      </c>
      <c r="L490" s="25"/>
      <c r="M490" s="26" t="s">
        <v>253</v>
      </c>
      <c r="N490" s="25">
        <f>IF(M490="","",_xlfn.XLOOKUP(M490,'Distance List'!D:D,'Distance List'!G:G))</f>
        <v>22</v>
      </c>
      <c r="O490" s="25" t="s">
        <v>278</v>
      </c>
      <c r="P490" s="25" t="s">
        <v>126</v>
      </c>
      <c r="Q490" s="120" t="str">
        <f t="shared" si="15"/>
        <v>Y</v>
      </c>
      <c r="R490" s="9">
        <f>IF(Q490="Y",COUNTIF($A$2:A490,A490),1)</f>
        <v>1</v>
      </c>
    </row>
    <row r="491" spans="1:18">
      <c r="A491" s="81">
        <v>400499834</v>
      </c>
      <c r="B491" s="28">
        <v>45282</v>
      </c>
      <c r="C491" s="26" t="s">
        <v>1496</v>
      </c>
      <c r="D491" s="102">
        <v>45286.833333333336</v>
      </c>
      <c r="E491" s="24" t="s">
        <v>63</v>
      </c>
      <c r="F491" s="25" t="s">
        <v>251</v>
      </c>
      <c r="G491" s="81" t="s">
        <v>1495</v>
      </c>
      <c r="H491" s="25" t="str">
        <f t="shared" si="14"/>
        <v>Completed</v>
      </c>
      <c r="I491" s="25" t="s">
        <v>40</v>
      </c>
      <c r="J491" s="25" t="s">
        <v>40</v>
      </c>
      <c r="K491" s="25" t="s">
        <v>40</v>
      </c>
      <c r="L491" s="25"/>
      <c r="M491" s="26" t="s">
        <v>253</v>
      </c>
      <c r="N491" s="25">
        <f>IF(M491="","",_xlfn.XLOOKUP(M491,'Distance List'!D:D,'Distance List'!G:G))</f>
        <v>22</v>
      </c>
      <c r="O491" s="25" t="s">
        <v>278</v>
      </c>
      <c r="P491" s="25" t="s">
        <v>126</v>
      </c>
      <c r="Q491" s="120" t="str">
        <f t="shared" si="15"/>
        <v>Y</v>
      </c>
      <c r="R491" s="9">
        <f>IF(Q491="Y",COUNTIF($A$2:A491,A491),1)</f>
        <v>2</v>
      </c>
    </row>
    <row r="492" spans="1:18">
      <c r="A492" s="25" t="s">
        <v>1497</v>
      </c>
      <c r="B492" s="28">
        <v>45287</v>
      </c>
      <c r="C492" s="26" t="s">
        <v>1498</v>
      </c>
      <c r="D492" s="102">
        <v>45287.208333333336</v>
      </c>
      <c r="E492" s="24" t="s">
        <v>37</v>
      </c>
      <c r="F492" s="25" t="s">
        <v>96</v>
      </c>
      <c r="G492" s="25" t="s">
        <v>1499</v>
      </c>
      <c r="H492" s="25" t="str">
        <f t="shared" si="14"/>
        <v>Completed</v>
      </c>
      <c r="I492" s="25" t="s">
        <v>40</v>
      </c>
      <c r="J492" s="25" t="s">
        <v>40</v>
      </c>
      <c r="K492" s="25" t="s">
        <v>40</v>
      </c>
      <c r="L492" s="25"/>
      <c r="M492" s="26" t="s">
        <v>98</v>
      </c>
      <c r="N492" s="25">
        <f>IF(M492="","",_xlfn.XLOOKUP(M492,'Distance List'!D:D,'Distance List'!G:G))</f>
        <v>20</v>
      </c>
      <c r="O492" s="25" t="s">
        <v>1500</v>
      </c>
      <c r="P492" s="25"/>
      <c r="Q492" s="120" t="str">
        <f t="shared" si="15"/>
        <v>N</v>
      </c>
      <c r="R492" s="9">
        <f>IF(Q492="Y",COUNTIF($A$2:A492,A492),1)</f>
        <v>1</v>
      </c>
    </row>
    <row r="493" spans="1:18">
      <c r="A493" s="25" t="s">
        <v>136</v>
      </c>
      <c r="B493" s="28">
        <v>45286</v>
      </c>
      <c r="C493" s="26" t="s">
        <v>1501</v>
      </c>
      <c r="D493" s="102">
        <v>45287.416666666664</v>
      </c>
      <c r="E493" s="24" t="s">
        <v>37</v>
      </c>
      <c r="F493" s="25" t="s">
        <v>1502</v>
      </c>
      <c r="G493" s="25" t="s">
        <v>1503</v>
      </c>
      <c r="H493" s="25" t="str">
        <f t="shared" si="14"/>
        <v>Completed</v>
      </c>
      <c r="I493" s="25" t="s">
        <v>40</v>
      </c>
      <c r="J493" s="25" t="s">
        <v>40</v>
      </c>
      <c r="K493" s="25" t="s">
        <v>40</v>
      </c>
      <c r="L493" s="25"/>
      <c r="M493" s="26" t="s">
        <v>140</v>
      </c>
      <c r="N493" s="25">
        <f>IF(M493="","",_xlfn.XLOOKUP(M493,'Distance List'!D:D,'Distance List'!G:G))</f>
        <v>50</v>
      </c>
      <c r="O493" s="25" t="s">
        <v>553</v>
      </c>
      <c r="P493" s="25"/>
      <c r="Q493" s="120" t="str">
        <f t="shared" si="15"/>
        <v>N</v>
      </c>
      <c r="R493" s="9">
        <f>IF(Q493="Y",COUNTIF($A$2:A493,A493),1)</f>
        <v>1</v>
      </c>
    </row>
    <row r="494" spans="1:18">
      <c r="A494" s="25">
        <v>400682530</v>
      </c>
      <c r="B494" s="28">
        <v>45286</v>
      </c>
      <c r="C494" s="26" t="s">
        <v>1504</v>
      </c>
      <c r="D494" s="102">
        <v>45287.416666666664</v>
      </c>
      <c r="E494" s="24" t="s">
        <v>63</v>
      </c>
      <c r="F494" s="25" t="s">
        <v>441</v>
      </c>
      <c r="G494" s="25" t="s">
        <v>1505</v>
      </c>
      <c r="H494" s="25" t="str">
        <f t="shared" si="14"/>
        <v>Completed</v>
      </c>
      <c r="I494" s="25" t="s">
        <v>40</v>
      </c>
      <c r="J494" s="25" t="s">
        <v>40</v>
      </c>
      <c r="K494" s="25" t="s">
        <v>40</v>
      </c>
      <c r="L494" s="25"/>
      <c r="M494" s="26" t="s">
        <v>469</v>
      </c>
      <c r="N494" s="25">
        <f>IF(M494="","",_xlfn.XLOOKUP(M494,'Distance List'!D:D,'Distance List'!G:G))</f>
        <v>53</v>
      </c>
      <c r="O494" s="25" t="s">
        <v>150</v>
      </c>
      <c r="P494" s="25"/>
      <c r="Q494" s="120" t="str">
        <f t="shared" si="15"/>
        <v>Y</v>
      </c>
      <c r="R494" s="9">
        <f>IF(Q494="Y",COUNTIF($A$2:A494,A494),1)</f>
        <v>1</v>
      </c>
    </row>
    <row r="495" spans="1:18">
      <c r="A495" s="25">
        <v>400684230</v>
      </c>
      <c r="B495" s="28">
        <v>45286</v>
      </c>
      <c r="C495" s="26" t="s">
        <v>1506</v>
      </c>
      <c r="D495" s="102">
        <v>45287.416666666664</v>
      </c>
      <c r="E495" s="24" t="s">
        <v>63</v>
      </c>
      <c r="F495" s="25" t="s">
        <v>391</v>
      </c>
      <c r="G495" s="25" t="s">
        <v>1507</v>
      </c>
      <c r="H495" s="25" t="str">
        <f t="shared" si="14"/>
        <v>Completed</v>
      </c>
      <c r="I495" s="25" t="s">
        <v>40</v>
      </c>
      <c r="J495" s="25" t="s">
        <v>40</v>
      </c>
      <c r="K495" s="25" t="s">
        <v>40</v>
      </c>
      <c r="L495" s="25"/>
      <c r="M495" s="26" t="s">
        <v>225</v>
      </c>
      <c r="N495" s="25">
        <f>IF(M495="","",_xlfn.XLOOKUP(M495,'Distance List'!D:D,'Distance List'!G:G))</f>
        <v>42</v>
      </c>
      <c r="O495" s="25" t="s">
        <v>67</v>
      </c>
      <c r="P495" s="25"/>
      <c r="Q495" s="120" t="str">
        <f t="shared" si="15"/>
        <v>Y</v>
      </c>
      <c r="R495" s="9">
        <f>IF(Q495="Y",COUNTIF($A$2:A495,A495),1)</f>
        <v>1</v>
      </c>
    </row>
    <row r="496" spans="1:18">
      <c r="A496" s="30" t="s">
        <v>61</v>
      </c>
      <c r="B496" s="36">
        <v>45286</v>
      </c>
      <c r="C496" s="41" t="s">
        <v>1508</v>
      </c>
      <c r="D496" s="103">
        <v>45287.416666666664</v>
      </c>
      <c r="E496" s="37" t="s">
        <v>37</v>
      </c>
      <c r="F496" s="30" t="s">
        <v>172</v>
      </c>
      <c r="G496" s="30" t="s">
        <v>1509</v>
      </c>
      <c r="H496" s="25" t="str">
        <f t="shared" si="14"/>
        <v>Completed</v>
      </c>
      <c r="I496" s="25" t="s">
        <v>40</v>
      </c>
      <c r="J496" s="25" t="s">
        <v>40</v>
      </c>
      <c r="K496" s="25" t="s">
        <v>40</v>
      </c>
      <c r="L496" s="25"/>
      <c r="M496" s="26" t="s">
        <v>174</v>
      </c>
      <c r="N496" s="25">
        <f>IF(M496="","",_xlfn.XLOOKUP(M496,'Distance List'!D:D,'Distance List'!G:G))</f>
        <v>10</v>
      </c>
      <c r="O496" s="25" t="s">
        <v>1075</v>
      </c>
      <c r="P496" s="25"/>
      <c r="Q496" s="120" t="str">
        <f t="shared" si="15"/>
        <v>N</v>
      </c>
      <c r="R496" s="9">
        <f>IF(Q496="Y",COUNTIF($A$2:A496,A496),1)</f>
        <v>1</v>
      </c>
    </row>
    <row r="497" spans="1:18">
      <c r="A497" s="30" t="s">
        <v>61</v>
      </c>
      <c r="B497" s="36">
        <v>45286</v>
      </c>
      <c r="C497" s="41" t="s">
        <v>1510</v>
      </c>
      <c r="D497" s="103">
        <v>45287.416666666664</v>
      </c>
      <c r="E497" s="37" t="s">
        <v>37</v>
      </c>
      <c r="F497" s="30" t="s">
        <v>172</v>
      </c>
      <c r="G497" s="30" t="s">
        <v>1509</v>
      </c>
      <c r="H497" s="25" t="str">
        <f t="shared" si="14"/>
        <v>Completed</v>
      </c>
      <c r="I497" s="25" t="s">
        <v>40</v>
      </c>
      <c r="J497" s="25" t="s">
        <v>40</v>
      </c>
      <c r="K497" s="25" t="s">
        <v>40</v>
      </c>
      <c r="L497" s="25"/>
      <c r="M497" s="26" t="s">
        <v>174</v>
      </c>
      <c r="N497" s="25">
        <f>IF(M497="","",_xlfn.XLOOKUP(M497,'Distance List'!D:D,'Distance List'!G:G))</f>
        <v>10</v>
      </c>
      <c r="O497" s="25" t="s">
        <v>1075</v>
      </c>
      <c r="P497" s="25"/>
      <c r="Q497" s="120" t="str">
        <f t="shared" si="15"/>
        <v>N</v>
      </c>
      <c r="R497" s="9">
        <f>IF(Q497="Y",COUNTIF($A$2:A497,A497),1)</f>
        <v>1</v>
      </c>
    </row>
    <row r="498" spans="1:18">
      <c r="A498" s="25" t="s">
        <v>142</v>
      </c>
      <c r="B498" s="28">
        <v>45286</v>
      </c>
      <c r="C498" s="26" t="s">
        <v>1511</v>
      </c>
      <c r="D498" s="102">
        <v>45287.4375</v>
      </c>
      <c r="E498" s="24" t="s">
        <v>63</v>
      </c>
      <c r="F498" s="25" t="s">
        <v>426</v>
      </c>
      <c r="G498" s="25" t="s">
        <v>271</v>
      </c>
      <c r="H498" s="25" t="str">
        <f t="shared" si="14"/>
        <v>Completed</v>
      </c>
      <c r="I498" s="25" t="s">
        <v>40</v>
      </c>
      <c r="J498" s="25" t="s">
        <v>40</v>
      </c>
      <c r="K498" s="25" t="s">
        <v>40</v>
      </c>
      <c r="L498" s="25"/>
      <c r="M498" s="26" t="s">
        <v>273</v>
      </c>
      <c r="N498" s="25">
        <f>IF(M498="","",_xlfn.XLOOKUP(M498,'Distance List'!D:D,'Distance List'!G:G))</f>
        <v>49</v>
      </c>
      <c r="O498" s="25" t="s">
        <v>183</v>
      </c>
      <c r="P498" s="25"/>
      <c r="Q498" s="120" t="str">
        <f t="shared" si="15"/>
        <v>N</v>
      </c>
      <c r="R498" s="9">
        <f>IF(Q498="Y",COUNTIF($A$2:A498,A498),1)</f>
        <v>1</v>
      </c>
    </row>
    <row r="499" spans="1:18">
      <c r="A499" s="25" t="s">
        <v>136</v>
      </c>
      <c r="B499" s="28">
        <v>45286</v>
      </c>
      <c r="C499" s="26" t="s">
        <v>1512</v>
      </c>
      <c r="D499" s="102">
        <v>45287.5</v>
      </c>
      <c r="E499" s="24" t="s">
        <v>37</v>
      </c>
      <c r="F499" s="25" t="s">
        <v>56</v>
      </c>
      <c r="G499" s="25" t="s">
        <v>1513</v>
      </c>
      <c r="H499" s="25" t="str">
        <f t="shared" si="14"/>
        <v>Completed</v>
      </c>
      <c r="I499" s="25" t="s">
        <v>40</v>
      </c>
      <c r="J499" s="25" t="s">
        <v>40</v>
      </c>
      <c r="K499" s="25" t="s">
        <v>40</v>
      </c>
      <c r="L499" s="25"/>
      <c r="M499" s="26" t="s">
        <v>1514</v>
      </c>
      <c r="N499" s="25">
        <f>IF(M499="","",_xlfn.XLOOKUP(M499,'Distance List'!D:D,'Distance List'!G:G))</f>
        <v>61</v>
      </c>
      <c r="O499" s="25" t="s">
        <v>1515</v>
      </c>
      <c r="P499" s="25"/>
      <c r="Q499" s="120" t="str">
        <f t="shared" si="15"/>
        <v>N</v>
      </c>
      <c r="R499" s="9">
        <f>IF(Q499="Y",COUNTIF($A$2:A499,A499),1)</f>
        <v>1</v>
      </c>
    </row>
    <row r="500" spans="1:18">
      <c r="A500" s="25">
        <v>400682746</v>
      </c>
      <c r="B500" s="28">
        <v>45286</v>
      </c>
      <c r="C500" s="26" t="s">
        <v>1516</v>
      </c>
      <c r="D500" s="102">
        <v>45287.541666666664</v>
      </c>
      <c r="E500" s="24" t="s">
        <v>63</v>
      </c>
      <c r="F500" s="25" t="s">
        <v>246</v>
      </c>
      <c r="G500" s="25" t="s">
        <v>1517</v>
      </c>
      <c r="H500" s="25" t="str">
        <f t="shared" si="14"/>
        <v>Completed</v>
      </c>
      <c r="I500" s="25" t="s">
        <v>40</v>
      </c>
      <c r="J500" s="25" t="s">
        <v>40</v>
      </c>
      <c r="K500" s="25" t="s">
        <v>40</v>
      </c>
      <c r="L500" s="25"/>
      <c r="M500" s="26" t="s">
        <v>155</v>
      </c>
      <c r="N500" s="25">
        <f>IF(M500="","",_xlfn.XLOOKUP(M500,'Distance List'!D:D,'Distance List'!G:G))</f>
        <v>11</v>
      </c>
      <c r="O500" s="25" t="s">
        <v>165</v>
      </c>
      <c r="P500" s="25"/>
      <c r="Q500" s="120" t="str">
        <f t="shared" si="15"/>
        <v>Y</v>
      </c>
      <c r="R500" s="9">
        <f>IF(Q500="Y",COUNTIF($A$2:A500,A500),1)</f>
        <v>1</v>
      </c>
    </row>
    <row r="501" spans="1:18">
      <c r="A501" s="25">
        <v>400708475</v>
      </c>
      <c r="B501" s="28">
        <v>45287</v>
      </c>
      <c r="C501" s="26" t="s">
        <v>1518</v>
      </c>
      <c r="D501" s="102">
        <v>45287.541666666664</v>
      </c>
      <c r="E501" s="24" t="s">
        <v>37</v>
      </c>
      <c r="F501" s="25" t="s">
        <v>56</v>
      </c>
      <c r="G501" s="25" t="s">
        <v>465</v>
      </c>
      <c r="H501" s="25" t="str">
        <f t="shared" si="14"/>
        <v>Completed</v>
      </c>
      <c r="I501" s="25" t="s">
        <v>40</v>
      </c>
      <c r="J501" s="25" t="s">
        <v>40</v>
      </c>
      <c r="K501" s="25" t="s">
        <v>40</v>
      </c>
      <c r="L501" s="25"/>
      <c r="M501" s="26" t="s">
        <v>103</v>
      </c>
      <c r="N501" s="25">
        <f>IF(M501="","",_xlfn.XLOOKUP(M501,'Distance List'!D:D,'Distance List'!G:G))</f>
        <v>60</v>
      </c>
      <c r="O501" s="25" t="s">
        <v>104</v>
      </c>
      <c r="P501" s="25"/>
      <c r="Q501" s="120" t="str">
        <f t="shared" si="15"/>
        <v>Y</v>
      </c>
      <c r="R501" s="9">
        <f>IF(Q501="Y",COUNTIF($A$2:A501,A501),1)</f>
        <v>1</v>
      </c>
    </row>
    <row r="502" spans="1:18">
      <c r="A502" s="25">
        <v>400683411</v>
      </c>
      <c r="B502" s="28">
        <v>45286</v>
      </c>
      <c r="C502" s="26" t="s">
        <v>1519</v>
      </c>
      <c r="D502" s="102">
        <v>45287.583333333336</v>
      </c>
      <c r="E502" s="24" t="s">
        <v>63</v>
      </c>
      <c r="F502" s="25" t="s">
        <v>180</v>
      </c>
      <c r="G502" s="25" t="s">
        <v>181</v>
      </c>
      <c r="H502" s="25" t="str">
        <f t="shared" si="14"/>
        <v>Completed</v>
      </c>
      <c r="I502" s="25" t="s">
        <v>40</v>
      </c>
      <c r="J502" s="25" t="s">
        <v>40</v>
      </c>
      <c r="K502" s="25" t="s">
        <v>40</v>
      </c>
      <c r="L502" s="25"/>
      <c r="M502" s="26" t="s">
        <v>182</v>
      </c>
      <c r="N502" s="25">
        <f>IF(M502="","",_xlfn.XLOOKUP(M502,'Distance List'!D:D,'Distance List'!G:G))</f>
        <v>51</v>
      </c>
      <c r="O502" s="25" t="s">
        <v>183</v>
      </c>
      <c r="P502" s="25"/>
      <c r="Q502" s="120" t="str">
        <f t="shared" si="15"/>
        <v>Y</v>
      </c>
      <c r="R502" s="9">
        <f>IF(Q502="Y",COUNTIF($A$2:A502,A502),1)</f>
        <v>1</v>
      </c>
    </row>
    <row r="503" spans="1:18">
      <c r="A503" s="30" t="s">
        <v>200</v>
      </c>
      <c r="B503" s="36">
        <v>45287</v>
      </c>
      <c r="C503" s="41" t="s">
        <v>1520</v>
      </c>
      <c r="D503" s="103">
        <v>45287.583333333336</v>
      </c>
      <c r="E503" s="37" t="s">
        <v>63</v>
      </c>
      <c r="F503" s="30" t="s">
        <v>96</v>
      </c>
      <c r="G503" s="30" t="s">
        <v>1521</v>
      </c>
      <c r="H503" s="25" t="str">
        <f t="shared" si="14"/>
        <v>Completed</v>
      </c>
      <c r="I503" s="25" t="s">
        <v>40</v>
      </c>
      <c r="J503" s="25" t="s">
        <v>40</v>
      </c>
      <c r="K503" s="25" t="s">
        <v>40</v>
      </c>
      <c r="L503" s="25"/>
      <c r="M503" s="26" t="s">
        <v>98</v>
      </c>
      <c r="N503" s="25">
        <f>IF(M503="","",_xlfn.XLOOKUP(M503,'Distance List'!D:D,'Distance List'!G:G))</f>
        <v>20</v>
      </c>
      <c r="O503" s="25" t="s">
        <v>99</v>
      </c>
      <c r="P503" s="25"/>
      <c r="Q503" s="120" t="str">
        <f t="shared" si="15"/>
        <v>N</v>
      </c>
      <c r="R503" s="9">
        <f>IF(Q503="Y",COUNTIF($A$2:A503,A503),1)</f>
        <v>1</v>
      </c>
    </row>
    <row r="504" spans="1:18">
      <c r="A504" s="30" t="s">
        <v>200</v>
      </c>
      <c r="B504" s="36">
        <v>45287</v>
      </c>
      <c r="C504" s="41" t="s">
        <v>1522</v>
      </c>
      <c r="D504" s="103">
        <v>45287.583333333336</v>
      </c>
      <c r="E504" s="37" t="s">
        <v>63</v>
      </c>
      <c r="F504" s="30" t="s">
        <v>96</v>
      </c>
      <c r="G504" s="30" t="s">
        <v>1521</v>
      </c>
      <c r="H504" s="25" t="str">
        <f t="shared" si="14"/>
        <v>Completed</v>
      </c>
      <c r="I504" s="25" t="s">
        <v>40</v>
      </c>
      <c r="J504" s="25" t="s">
        <v>40</v>
      </c>
      <c r="K504" s="25" t="s">
        <v>40</v>
      </c>
      <c r="L504" s="25"/>
      <c r="M504" s="26" t="s">
        <v>98</v>
      </c>
      <c r="N504" s="25">
        <f>IF(M504="","",_xlfn.XLOOKUP(M504,'Distance List'!D:D,'Distance List'!G:G))</f>
        <v>20</v>
      </c>
      <c r="O504" s="25" t="s">
        <v>99</v>
      </c>
      <c r="P504" s="25"/>
      <c r="Q504" s="120" t="str">
        <f t="shared" si="15"/>
        <v>N</v>
      </c>
      <c r="R504" s="9">
        <f>IF(Q504="Y",COUNTIF($A$2:A504,A504),1)</f>
        <v>1</v>
      </c>
    </row>
    <row r="505" spans="1:18">
      <c r="A505" s="25">
        <v>400725295</v>
      </c>
      <c r="B505" s="28">
        <v>45287</v>
      </c>
      <c r="C505" s="26" t="s">
        <v>1523</v>
      </c>
      <c r="D505" s="102">
        <v>45287.583333333336</v>
      </c>
      <c r="E505" s="24" t="s">
        <v>63</v>
      </c>
      <c r="F505" s="25" t="s">
        <v>1524</v>
      </c>
      <c r="G505" s="25" t="s">
        <v>1525</v>
      </c>
      <c r="H505" s="25" t="str">
        <f t="shared" si="14"/>
        <v>Completed</v>
      </c>
      <c r="I505" s="25" t="s">
        <v>40</v>
      </c>
      <c r="J505" s="25" t="s">
        <v>40</v>
      </c>
      <c r="K505" s="25" t="s">
        <v>40</v>
      </c>
      <c r="L505" s="25"/>
      <c r="M505" s="26" t="s">
        <v>1526</v>
      </c>
      <c r="N505" s="25">
        <f>IF(M505="","",_xlfn.XLOOKUP(M505,'Distance List'!D:D,'Distance List'!G:G))</f>
        <v>50</v>
      </c>
      <c r="O505" s="25" t="s">
        <v>1527</v>
      </c>
      <c r="P505" s="25"/>
      <c r="Q505" s="120" t="str">
        <f t="shared" si="15"/>
        <v>Y</v>
      </c>
      <c r="R505" s="9">
        <f>IF(Q505="Y",COUNTIF($A$2:A505,A505),1)</f>
        <v>1</v>
      </c>
    </row>
    <row r="506" spans="1:18">
      <c r="A506" s="25">
        <v>400730861</v>
      </c>
      <c r="B506" s="28">
        <v>45287</v>
      </c>
      <c r="C506" s="26" t="s">
        <v>1528</v>
      </c>
      <c r="D506" s="102">
        <v>45287.583333333336</v>
      </c>
      <c r="E506" s="24" t="s">
        <v>63</v>
      </c>
      <c r="F506" s="25" t="s">
        <v>202</v>
      </c>
      <c r="G506" s="25" t="s">
        <v>1053</v>
      </c>
      <c r="H506" s="25" t="str">
        <f t="shared" si="14"/>
        <v>Completed</v>
      </c>
      <c r="I506" s="25" t="s">
        <v>40</v>
      </c>
      <c r="J506" s="25" t="s">
        <v>40</v>
      </c>
      <c r="K506" s="25" t="s">
        <v>40</v>
      </c>
      <c r="L506" s="25">
        <v>23298</v>
      </c>
      <c r="M506" s="26" t="s">
        <v>1054</v>
      </c>
      <c r="N506" s="25">
        <f>IF(M506="","",_xlfn.XLOOKUP(M506,'Distance List'!D:D,'Distance List'!G:G))</f>
        <v>11</v>
      </c>
      <c r="O506" s="25" t="s">
        <v>1055</v>
      </c>
      <c r="P506" s="25"/>
      <c r="Q506" s="120" t="str">
        <f t="shared" si="15"/>
        <v>Y</v>
      </c>
      <c r="R506" s="9">
        <f>IF(Q506="Y",COUNTIF($A$2:A506,A506),1)</f>
        <v>1</v>
      </c>
    </row>
    <row r="507" spans="1:18">
      <c r="A507" s="25" t="s">
        <v>142</v>
      </c>
      <c r="B507" s="28">
        <v>45286</v>
      </c>
      <c r="C507" s="26" t="s">
        <v>1529</v>
      </c>
      <c r="D507" s="102">
        <v>45287.604166666664</v>
      </c>
      <c r="E507" s="24" t="s">
        <v>63</v>
      </c>
      <c r="F507" s="25" t="s">
        <v>1530</v>
      </c>
      <c r="G507" s="25" t="s">
        <v>1531</v>
      </c>
      <c r="H507" s="25" t="str">
        <f t="shared" si="14"/>
        <v>Completed</v>
      </c>
      <c r="I507" s="25" t="s">
        <v>40</v>
      </c>
      <c r="J507" s="25" t="s">
        <v>40</v>
      </c>
      <c r="K507" s="25" t="s">
        <v>40</v>
      </c>
      <c r="L507" s="25"/>
      <c r="M507" s="26" t="s">
        <v>1532</v>
      </c>
      <c r="N507" s="25">
        <f>IF(M507="","",_xlfn.XLOOKUP(M507,'Distance List'!D:D,'Distance List'!G:G))</f>
        <v>49</v>
      </c>
      <c r="O507" s="25" t="s">
        <v>316</v>
      </c>
      <c r="P507" s="25"/>
      <c r="Q507" s="120" t="str">
        <f t="shared" si="15"/>
        <v>N</v>
      </c>
      <c r="R507" s="9">
        <f>IF(Q507="Y",COUNTIF($A$2:A507,A507),1)</f>
        <v>1</v>
      </c>
    </row>
    <row r="508" spans="1:18">
      <c r="A508" s="25">
        <v>400746621</v>
      </c>
      <c r="B508" s="28">
        <v>45280</v>
      </c>
      <c r="C508" s="26" t="s">
        <v>1533</v>
      </c>
      <c r="D508" s="102">
        <v>45287.666666666664</v>
      </c>
      <c r="E508" s="24" t="s">
        <v>37</v>
      </c>
      <c r="F508" s="25" t="s">
        <v>211</v>
      </c>
      <c r="G508" s="25" t="s">
        <v>347</v>
      </c>
      <c r="H508" s="25" t="str">
        <f t="shared" si="14"/>
        <v>Completed</v>
      </c>
      <c r="I508" s="25" t="s">
        <v>40</v>
      </c>
      <c r="J508" s="25" t="s">
        <v>40</v>
      </c>
      <c r="K508" s="25" t="s">
        <v>40</v>
      </c>
      <c r="L508" s="25"/>
      <c r="M508" s="26" t="s">
        <v>213</v>
      </c>
      <c r="N508" s="25">
        <f>IF(M508="","",_xlfn.XLOOKUP(M508,'Distance List'!D:D,'Distance List'!G:G))</f>
        <v>29</v>
      </c>
      <c r="O508" s="25" t="s">
        <v>1534</v>
      </c>
      <c r="P508" s="25"/>
      <c r="Q508" s="120" t="str">
        <f t="shared" si="15"/>
        <v>Y</v>
      </c>
      <c r="R508" s="9">
        <f>IF(Q508="Y",COUNTIF($A$2:A508,A508),1)</f>
        <v>1</v>
      </c>
    </row>
    <row r="509" spans="1:18">
      <c r="A509" s="25" t="s">
        <v>1007</v>
      </c>
      <c r="B509" s="28">
        <v>45287</v>
      </c>
      <c r="C509" s="26" t="s">
        <v>1535</v>
      </c>
      <c r="D509" s="102">
        <v>45287.708333333336</v>
      </c>
      <c r="E509" s="24" t="s">
        <v>37</v>
      </c>
      <c r="F509" s="25" t="s">
        <v>211</v>
      </c>
      <c r="G509" s="25" t="s">
        <v>1323</v>
      </c>
      <c r="H509" s="25" t="str">
        <f t="shared" si="14"/>
        <v>Completed</v>
      </c>
      <c r="I509" s="25" t="s">
        <v>40</v>
      </c>
      <c r="J509" s="25" t="s">
        <v>40</v>
      </c>
      <c r="K509" s="25" t="s">
        <v>40</v>
      </c>
      <c r="L509" s="25"/>
      <c r="M509" s="26" t="s">
        <v>1536</v>
      </c>
      <c r="N509" s="25">
        <v>180</v>
      </c>
      <c r="O509" s="25" t="s">
        <v>125</v>
      </c>
      <c r="P509" s="25" t="s">
        <v>1537</v>
      </c>
      <c r="Q509" s="120" t="str">
        <f t="shared" si="15"/>
        <v>N</v>
      </c>
      <c r="R509" s="9">
        <f>IF(Q509="Y",COUNTIF($A$2:A509,A509),1)</f>
        <v>1</v>
      </c>
    </row>
    <row r="510" spans="1:18">
      <c r="A510" s="30" t="s">
        <v>200</v>
      </c>
      <c r="B510" s="36">
        <v>45281</v>
      </c>
      <c r="C510" s="41" t="s">
        <v>1538</v>
      </c>
      <c r="D510" s="103">
        <v>45287.75</v>
      </c>
      <c r="E510" s="37" t="s">
        <v>63</v>
      </c>
      <c r="F510" s="30" t="s">
        <v>246</v>
      </c>
      <c r="G510" s="30" t="s">
        <v>1539</v>
      </c>
      <c r="H510" s="25" t="str">
        <f t="shared" si="14"/>
        <v>Completed</v>
      </c>
      <c r="I510" s="25" t="s">
        <v>40</v>
      </c>
      <c r="J510" s="25" t="s">
        <v>40</v>
      </c>
      <c r="K510" s="25" t="s">
        <v>40</v>
      </c>
      <c r="L510" s="25"/>
      <c r="M510" s="26" t="s">
        <v>108</v>
      </c>
      <c r="N510" s="25">
        <f>IF(M510="","",_xlfn.XLOOKUP(M510,'Distance List'!D:D,'Distance List'!G:G))</f>
        <v>13</v>
      </c>
      <c r="O510" s="25" t="s">
        <v>125</v>
      </c>
      <c r="P510" s="25"/>
      <c r="Q510" s="120" t="str">
        <f t="shared" si="15"/>
        <v>N</v>
      </c>
      <c r="R510" s="9">
        <f>IF(Q510="Y",COUNTIF($A$2:A510,A510),1)</f>
        <v>1</v>
      </c>
    </row>
    <row r="511" spans="1:18">
      <c r="A511" s="30" t="s">
        <v>200</v>
      </c>
      <c r="B511" s="36">
        <v>45281</v>
      </c>
      <c r="C511" s="41" t="s">
        <v>1540</v>
      </c>
      <c r="D511" s="103">
        <v>45287.75</v>
      </c>
      <c r="E511" s="37" t="s">
        <v>63</v>
      </c>
      <c r="F511" s="30" t="s">
        <v>246</v>
      </c>
      <c r="G511" s="30" t="s">
        <v>1539</v>
      </c>
      <c r="H511" s="25" t="str">
        <f t="shared" si="14"/>
        <v>Completed</v>
      </c>
      <c r="I511" s="25" t="s">
        <v>40</v>
      </c>
      <c r="J511" s="25" t="s">
        <v>40</v>
      </c>
      <c r="K511" s="25" t="s">
        <v>40</v>
      </c>
      <c r="L511" s="25"/>
      <c r="M511" s="26" t="s">
        <v>108</v>
      </c>
      <c r="N511" s="25">
        <f>IF(M511="","",_xlfn.XLOOKUP(M511,'Distance List'!D:D,'Distance List'!G:G))</f>
        <v>13</v>
      </c>
      <c r="O511" s="25" t="s">
        <v>125</v>
      </c>
      <c r="P511" s="25"/>
      <c r="Q511" s="120" t="str">
        <f t="shared" si="15"/>
        <v>N</v>
      </c>
      <c r="R511" s="9">
        <f>IF(Q511="Y",COUNTIF($A$2:A511,A511),1)</f>
        <v>1</v>
      </c>
    </row>
    <row r="512" spans="1:18">
      <c r="A512" s="25" t="s">
        <v>142</v>
      </c>
      <c r="B512" s="28">
        <v>45286</v>
      </c>
      <c r="C512" s="74" t="s">
        <v>1541</v>
      </c>
      <c r="D512" s="102">
        <v>45287.75</v>
      </c>
      <c r="E512" s="24" t="s">
        <v>63</v>
      </c>
      <c r="F512" s="25" t="s">
        <v>426</v>
      </c>
      <c r="G512" s="25" t="s">
        <v>1542</v>
      </c>
      <c r="H512" s="25" t="str">
        <f t="shared" si="14"/>
        <v>Completed</v>
      </c>
      <c r="I512" s="25" t="s">
        <v>40</v>
      </c>
      <c r="J512" s="25" t="s">
        <v>40</v>
      </c>
      <c r="K512" s="25" t="s">
        <v>40</v>
      </c>
      <c r="L512" s="25"/>
      <c r="M512" s="26" t="s">
        <v>273</v>
      </c>
      <c r="N512" s="25">
        <f>IF(M512="","",_xlfn.XLOOKUP(M512,'Distance List'!D:D,'Distance List'!G:G))</f>
        <v>49</v>
      </c>
      <c r="O512" s="25" t="s">
        <v>183</v>
      </c>
      <c r="P512" s="25"/>
      <c r="Q512" s="120" t="str">
        <f t="shared" si="15"/>
        <v>N</v>
      </c>
      <c r="R512" s="9">
        <f>IF(Q512="Y",COUNTIF($A$2:A512,A512),1)</f>
        <v>1</v>
      </c>
    </row>
    <row r="513" spans="1:18">
      <c r="A513" s="25" t="s">
        <v>200</v>
      </c>
      <c r="B513" s="28">
        <v>45281</v>
      </c>
      <c r="C513" s="26" t="s">
        <v>1543</v>
      </c>
      <c r="D513" s="102">
        <v>45287.791666666664</v>
      </c>
      <c r="E513" s="24" t="s">
        <v>63</v>
      </c>
      <c r="F513" s="25" t="s">
        <v>246</v>
      </c>
      <c r="G513" s="25" t="s">
        <v>1544</v>
      </c>
      <c r="H513" s="25" t="str">
        <f t="shared" si="14"/>
        <v>Completed</v>
      </c>
      <c r="I513" s="25" t="s">
        <v>40</v>
      </c>
      <c r="J513" s="25" t="s">
        <v>40</v>
      </c>
      <c r="K513" s="25" t="s">
        <v>40</v>
      </c>
      <c r="L513" s="25"/>
      <c r="M513" s="26" t="s">
        <v>155</v>
      </c>
      <c r="N513" s="25">
        <f>IF(M513="","",_xlfn.XLOOKUP(M513,'Distance List'!D:D,'Distance List'!G:G))</f>
        <v>11</v>
      </c>
      <c r="O513" s="25" t="s">
        <v>463</v>
      </c>
      <c r="P513" s="25"/>
      <c r="Q513" s="120" t="str">
        <f t="shared" si="15"/>
        <v>N</v>
      </c>
      <c r="R513" s="9">
        <f>IF(Q513="Y",COUNTIF($A$2:A513,A513),1)</f>
        <v>1</v>
      </c>
    </row>
    <row r="514" spans="1:18">
      <c r="A514" s="25">
        <v>400784665</v>
      </c>
      <c r="B514" s="28">
        <v>45286</v>
      </c>
      <c r="C514" s="26" t="s">
        <v>1545</v>
      </c>
      <c r="D514" s="102">
        <v>45288.416666666664</v>
      </c>
      <c r="E514" s="24" t="s">
        <v>63</v>
      </c>
      <c r="F514" s="25" t="s">
        <v>418</v>
      </c>
      <c r="G514" s="25" t="s">
        <v>1546</v>
      </c>
      <c r="H514" s="25" t="str">
        <f t="shared" ref="H514:H577" si="16">IF(AND(I514="",J514="",K514,""),"",IF(AND(I514="O",J514="",K514=""),"Picked",IF(AND(I514="O",J514="O",K514=""),"Shipped",IF(AND(I514="O",J514="O",K514="O"),"Completed",""))))</f>
        <v>Completed</v>
      </c>
      <c r="I514" s="25" t="s">
        <v>40</v>
      </c>
      <c r="J514" s="25" t="s">
        <v>40</v>
      </c>
      <c r="K514" s="25" t="s">
        <v>40</v>
      </c>
      <c r="L514" s="25"/>
      <c r="M514" s="26" t="s">
        <v>420</v>
      </c>
      <c r="N514" s="25">
        <f>IF(M514="","",_xlfn.XLOOKUP(M514,'Distance List'!D:D,'Distance List'!G:G))</f>
        <v>93</v>
      </c>
      <c r="O514" s="25" t="s">
        <v>488</v>
      </c>
      <c r="P514" s="25"/>
      <c r="Q514" s="120" t="str">
        <f t="shared" ref="Q514:Q577" si="17">IF(LEN(A514)=9,"Y","N")</f>
        <v>Y</v>
      </c>
      <c r="R514" s="9">
        <f>IF(Q514="Y",COUNTIF($A$2:A514,A514),1)</f>
        <v>1</v>
      </c>
    </row>
    <row r="515" spans="1:18">
      <c r="A515" s="25" t="s">
        <v>279</v>
      </c>
      <c r="B515" s="28">
        <v>45287</v>
      </c>
      <c r="C515" s="26" t="s">
        <v>1547</v>
      </c>
      <c r="D515" s="100">
        <v>45288.416666666664</v>
      </c>
      <c r="E515" s="24" t="s">
        <v>1393</v>
      </c>
      <c r="F515" s="25" t="s">
        <v>1548</v>
      </c>
      <c r="G515" s="25" t="s">
        <v>1549</v>
      </c>
      <c r="H515" s="25" t="str">
        <f t="shared" si="16"/>
        <v>Completed</v>
      </c>
      <c r="I515" s="25" t="s">
        <v>40</v>
      </c>
      <c r="J515" s="25" t="s">
        <v>40</v>
      </c>
      <c r="K515" s="25" t="s">
        <v>40</v>
      </c>
      <c r="L515" s="25"/>
      <c r="M515" s="26" t="s">
        <v>1550</v>
      </c>
      <c r="N515" s="25">
        <f>IF(M515="","",_xlfn.XLOOKUP(M515,'Distance List'!D:D,'Distance List'!G:G))</f>
        <v>153</v>
      </c>
      <c r="O515" s="25" t="s">
        <v>1551</v>
      </c>
      <c r="P515" s="25" t="s">
        <v>300</v>
      </c>
      <c r="Q515" s="120" t="str">
        <f t="shared" si="17"/>
        <v>N</v>
      </c>
      <c r="R515" s="9">
        <f>IF(Q515="Y",COUNTIF($A$2:A515,A515),1)</f>
        <v>1</v>
      </c>
    </row>
    <row r="516" spans="1:18">
      <c r="A516" s="25">
        <v>400787453</v>
      </c>
      <c r="B516" s="28">
        <v>45287</v>
      </c>
      <c r="C516" s="26" t="s">
        <v>1552</v>
      </c>
      <c r="D516" s="113">
        <v>45288.416666666664</v>
      </c>
      <c r="E516" s="24" t="s">
        <v>37</v>
      </c>
      <c r="F516" s="25" t="s">
        <v>233</v>
      </c>
      <c r="G516" s="25" t="s">
        <v>1553</v>
      </c>
      <c r="H516" s="25" t="str">
        <f t="shared" si="16"/>
        <v>Completed</v>
      </c>
      <c r="I516" s="25" t="s">
        <v>40</v>
      </c>
      <c r="J516" s="25" t="s">
        <v>40</v>
      </c>
      <c r="K516" s="25" t="s">
        <v>40</v>
      </c>
      <c r="L516" s="25"/>
      <c r="M516" s="26" t="s">
        <v>1554</v>
      </c>
      <c r="N516" s="25">
        <f>IF(M516="","",_xlfn.XLOOKUP(M516,'Distance List'!D:D,'Distance List'!G:G))</f>
        <v>49</v>
      </c>
      <c r="O516" s="25" t="s">
        <v>1555</v>
      </c>
      <c r="P516" s="25"/>
      <c r="Q516" s="120" t="str">
        <f t="shared" si="17"/>
        <v>Y</v>
      </c>
      <c r="R516" s="9">
        <f>IF(Q516="Y",COUNTIF($A$2:A516,A516),1)</f>
        <v>1</v>
      </c>
    </row>
    <row r="517" spans="1:18">
      <c r="A517" s="25" t="s">
        <v>61</v>
      </c>
      <c r="B517" s="28">
        <v>45287</v>
      </c>
      <c r="C517" s="26" t="s">
        <v>1556</v>
      </c>
      <c r="D517" s="102">
        <v>45288.416666666664</v>
      </c>
      <c r="E517" s="24" t="s">
        <v>63</v>
      </c>
      <c r="F517" s="25" t="s">
        <v>1557</v>
      </c>
      <c r="G517" s="25" t="s">
        <v>1558</v>
      </c>
      <c r="H517" s="25" t="str">
        <f t="shared" si="16"/>
        <v>Completed</v>
      </c>
      <c r="I517" s="25" t="s">
        <v>40</v>
      </c>
      <c r="J517" s="25" t="s">
        <v>40</v>
      </c>
      <c r="K517" s="25" t="s">
        <v>40</v>
      </c>
      <c r="L517" s="25"/>
      <c r="M517" s="26" t="s">
        <v>1559</v>
      </c>
      <c r="N517" s="25">
        <f>IF(M517="","",_xlfn.XLOOKUP(M517,'Distance List'!D:D,'Distance List'!G:G))</f>
        <v>16</v>
      </c>
      <c r="O517" s="25" t="s">
        <v>1560</v>
      </c>
      <c r="P517" s="25"/>
      <c r="Q517" s="120" t="str">
        <f t="shared" si="17"/>
        <v>N</v>
      </c>
      <c r="R517" s="9">
        <f>IF(Q517="Y",COUNTIF($A$2:A517,A517),1)</f>
        <v>1</v>
      </c>
    </row>
    <row r="518" spans="1:18">
      <c r="A518" s="25" t="s">
        <v>279</v>
      </c>
      <c r="B518" s="28">
        <v>45287</v>
      </c>
      <c r="C518" s="26" t="s">
        <v>1561</v>
      </c>
      <c r="D518" s="114">
        <v>45288.458333333336</v>
      </c>
      <c r="E518" s="24" t="s">
        <v>63</v>
      </c>
      <c r="F518" s="25" t="s">
        <v>1562</v>
      </c>
      <c r="G518" s="25" t="s">
        <v>734</v>
      </c>
      <c r="H518" s="25" t="str">
        <f t="shared" si="16"/>
        <v>Completed</v>
      </c>
      <c r="I518" s="25" t="s">
        <v>40</v>
      </c>
      <c r="J518" s="25" t="s">
        <v>40</v>
      </c>
      <c r="K518" s="25" t="s">
        <v>40</v>
      </c>
      <c r="L518" s="25"/>
      <c r="M518" s="26" t="s">
        <v>298</v>
      </c>
      <c r="N518" s="25">
        <f>IF(M518="","",_xlfn.XLOOKUP(M518,'Distance List'!D:D,'Distance List'!G:G))</f>
        <v>130</v>
      </c>
      <c r="O518" s="25" t="s">
        <v>299</v>
      </c>
      <c r="P518" s="25" t="s">
        <v>300</v>
      </c>
      <c r="Q518" s="120" t="str">
        <f t="shared" si="17"/>
        <v>N</v>
      </c>
      <c r="R518" s="9">
        <f>IF(Q518="Y",COUNTIF($A$2:A518,A518),1)</f>
        <v>1</v>
      </c>
    </row>
    <row r="519" spans="1:18" ht="15.75" customHeight="1">
      <c r="A519" s="25" t="s">
        <v>795</v>
      </c>
      <c r="B519" s="28">
        <v>45287</v>
      </c>
      <c r="C519" s="26" t="s">
        <v>1563</v>
      </c>
      <c r="D519" s="102">
        <v>45288.458333333336</v>
      </c>
      <c r="E519" s="24" t="s">
        <v>63</v>
      </c>
      <c r="F519" s="25" t="s">
        <v>1564</v>
      </c>
      <c r="G519" s="25" t="s">
        <v>1565</v>
      </c>
      <c r="H519" s="25" t="str">
        <f t="shared" si="16"/>
        <v>Completed</v>
      </c>
      <c r="I519" s="25" t="s">
        <v>40</v>
      </c>
      <c r="J519" s="25" t="s">
        <v>40</v>
      </c>
      <c r="K519" s="25" t="s">
        <v>40</v>
      </c>
      <c r="L519" s="25"/>
      <c r="M519" s="26" t="s">
        <v>799</v>
      </c>
      <c r="N519" s="25">
        <f>IF(M519="","",_xlfn.XLOOKUP(M519,'Distance List'!D:D,'Distance List'!G:G))</f>
        <v>341</v>
      </c>
      <c r="O519" s="25" t="s">
        <v>953</v>
      </c>
      <c r="P519" s="25" t="s">
        <v>954</v>
      </c>
      <c r="Q519" s="120" t="str">
        <f t="shared" si="17"/>
        <v>N</v>
      </c>
      <c r="R519" s="9">
        <f>IF(Q519="Y",COUNTIF($A$2:A519,A519),1)</f>
        <v>1</v>
      </c>
    </row>
    <row r="520" spans="1:18">
      <c r="A520" s="25" t="s">
        <v>142</v>
      </c>
      <c r="B520" s="28">
        <v>45287</v>
      </c>
      <c r="C520" s="26" t="s">
        <v>1566</v>
      </c>
      <c r="D520" s="102">
        <v>45288.458333333336</v>
      </c>
      <c r="E520" s="24" t="s">
        <v>63</v>
      </c>
      <c r="F520" s="25" t="s">
        <v>1567</v>
      </c>
      <c r="G520" s="25" t="s">
        <v>1568</v>
      </c>
      <c r="H520" s="25" t="str">
        <f t="shared" si="16"/>
        <v>Completed</v>
      </c>
      <c r="I520" s="25" t="s">
        <v>40</v>
      </c>
      <c r="J520" s="25" t="s">
        <v>40</v>
      </c>
      <c r="K520" s="25" t="s">
        <v>40</v>
      </c>
      <c r="L520" s="25"/>
      <c r="M520" s="26" t="s">
        <v>124</v>
      </c>
      <c r="N520" s="25">
        <f>IF(M520="","",_xlfn.XLOOKUP(M520,'Distance List'!D:D,'Distance List'!G:G))</f>
        <v>20</v>
      </c>
      <c r="O520" s="25" t="s">
        <v>394</v>
      </c>
      <c r="P520" s="25"/>
      <c r="Q520" s="120" t="str">
        <f t="shared" si="17"/>
        <v>N</v>
      </c>
      <c r="R520" s="9">
        <f>IF(Q520="Y",COUNTIF($A$2:A520,A520),1)</f>
        <v>1</v>
      </c>
    </row>
    <row r="521" spans="1:18">
      <c r="A521" s="25">
        <v>400814809</v>
      </c>
      <c r="B521" s="28">
        <v>45288</v>
      </c>
      <c r="C521" s="26" t="s">
        <v>1569</v>
      </c>
      <c r="D521" s="102">
        <v>45288.5</v>
      </c>
      <c r="E521" s="24" t="s">
        <v>37</v>
      </c>
      <c r="F521" s="25" t="s">
        <v>964</v>
      </c>
      <c r="G521" s="25" t="s">
        <v>1570</v>
      </c>
      <c r="H521" s="25" t="str">
        <f t="shared" si="16"/>
        <v>Completed</v>
      </c>
      <c r="I521" s="25" t="s">
        <v>40</v>
      </c>
      <c r="J521" s="25" t="s">
        <v>40</v>
      </c>
      <c r="K521" s="25" t="s">
        <v>40</v>
      </c>
      <c r="L521" s="25"/>
      <c r="M521" s="26" t="s">
        <v>1571</v>
      </c>
      <c r="N521" s="25">
        <f>IF(M521="","",_xlfn.XLOOKUP(M521,'Distance List'!D:D,'Distance List'!G:G))</f>
        <v>4</v>
      </c>
      <c r="O521" s="25" t="s">
        <v>1572</v>
      </c>
      <c r="P521" s="25"/>
      <c r="Q521" s="120" t="str">
        <f t="shared" si="17"/>
        <v>Y</v>
      </c>
      <c r="R521" s="9">
        <f>IF(Q521="Y",COUNTIF($A$2:A521,A521),1)</f>
        <v>1</v>
      </c>
    </row>
    <row r="522" spans="1:18">
      <c r="A522" s="25">
        <v>400809010</v>
      </c>
      <c r="B522" s="28">
        <v>45288</v>
      </c>
      <c r="C522" s="26" t="s">
        <v>1573</v>
      </c>
      <c r="D522" s="102">
        <v>45288.534722222219</v>
      </c>
      <c r="E522" s="24" t="s">
        <v>480</v>
      </c>
      <c r="F522" s="25" t="s">
        <v>1574</v>
      </c>
      <c r="G522" s="25" t="s">
        <v>1575</v>
      </c>
      <c r="H522" s="25" t="str">
        <f t="shared" si="16"/>
        <v>Completed</v>
      </c>
      <c r="I522" s="25" t="s">
        <v>40</v>
      </c>
      <c r="J522" s="25" t="s">
        <v>40</v>
      </c>
      <c r="K522" s="25" t="s">
        <v>40</v>
      </c>
      <c r="L522" s="25"/>
      <c r="M522" s="26" t="s">
        <v>1576</v>
      </c>
      <c r="N522" s="25">
        <v>36</v>
      </c>
      <c r="O522" s="25" t="s">
        <v>1577</v>
      </c>
      <c r="P522" s="25"/>
      <c r="Q522" s="120" t="str">
        <f t="shared" si="17"/>
        <v>Y</v>
      </c>
      <c r="R522" s="9">
        <f>IF(Q522="Y",COUNTIF($A$2:A522,A522),1)</f>
        <v>1</v>
      </c>
    </row>
    <row r="523" spans="1:18">
      <c r="A523" s="25" t="s">
        <v>279</v>
      </c>
      <c r="B523" s="28">
        <v>45287</v>
      </c>
      <c r="C523" s="26" t="s">
        <v>1578</v>
      </c>
      <c r="D523" s="24">
        <v>45288.583333333336</v>
      </c>
      <c r="E523" s="24" t="s">
        <v>63</v>
      </c>
      <c r="F523" s="25" t="s">
        <v>622</v>
      </c>
      <c r="G523" s="25" t="s">
        <v>1579</v>
      </c>
      <c r="H523" s="25" t="str">
        <f t="shared" si="16"/>
        <v>Completed</v>
      </c>
      <c r="I523" s="25" t="s">
        <v>40</v>
      </c>
      <c r="J523" s="25" t="s">
        <v>40</v>
      </c>
      <c r="K523" s="25" t="s">
        <v>40</v>
      </c>
      <c r="L523" s="25"/>
      <c r="M523" s="26" t="s">
        <v>1580</v>
      </c>
      <c r="N523" s="25">
        <f>IF(M523="","",_xlfn.XLOOKUP(M523,'Distance List'!D:D,'Distance List'!G:G))</f>
        <v>286</v>
      </c>
      <c r="O523" s="25" t="s">
        <v>1581</v>
      </c>
      <c r="P523" s="25" t="s">
        <v>285</v>
      </c>
      <c r="Q523" s="120" t="str">
        <f t="shared" si="17"/>
        <v>N</v>
      </c>
      <c r="R523" s="9">
        <f>IF(Q523="Y",COUNTIF($A$2:A523,A523),1)</f>
        <v>1</v>
      </c>
    </row>
    <row r="524" spans="1:18">
      <c r="A524" s="25" t="s">
        <v>142</v>
      </c>
      <c r="B524" s="28">
        <v>45287</v>
      </c>
      <c r="C524" s="26" t="s">
        <v>1582</v>
      </c>
      <c r="D524" s="102">
        <v>45288.583333333336</v>
      </c>
      <c r="E524" s="24" t="s">
        <v>37</v>
      </c>
      <c r="F524" s="25" t="s">
        <v>391</v>
      </c>
      <c r="G524" s="25" t="s">
        <v>1222</v>
      </c>
      <c r="H524" s="25" t="str">
        <f t="shared" si="16"/>
        <v>Completed</v>
      </c>
      <c r="I524" s="25" t="s">
        <v>40</v>
      </c>
      <c r="J524" s="25" t="s">
        <v>40</v>
      </c>
      <c r="K524" s="25" t="s">
        <v>40</v>
      </c>
      <c r="L524" s="25"/>
      <c r="M524" s="26" t="s">
        <v>225</v>
      </c>
      <c r="N524" s="25">
        <f>IF(M524="","",_xlfn.XLOOKUP(M524,'Distance List'!D:D,'Distance List'!G:G))</f>
        <v>42</v>
      </c>
      <c r="O524" s="25" t="s">
        <v>226</v>
      </c>
      <c r="P524" s="25"/>
      <c r="Q524" s="120" t="str">
        <f t="shared" si="17"/>
        <v>N</v>
      </c>
      <c r="R524" s="9">
        <f>IF(Q524="Y",COUNTIF($A$2:A524,A524),1)</f>
        <v>1</v>
      </c>
    </row>
    <row r="525" spans="1:18">
      <c r="A525" s="25">
        <v>400810926</v>
      </c>
      <c r="B525" s="28">
        <v>45288</v>
      </c>
      <c r="C525" s="43" t="s">
        <v>1583</v>
      </c>
      <c r="D525" s="102">
        <v>45288.583333333336</v>
      </c>
      <c r="E525" s="24" t="s">
        <v>63</v>
      </c>
      <c r="F525" s="25" t="s">
        <v>216</v>
      </c>
      <c r="G525" s="25" t="s">
        <v>265</v>
      </c>
      <c r="H525" s="25" t="str">
        <f t="shared" si="16"/>
        <v>Completed</v>
      </c>
      <c r="I525" s="25" t="s">
        <v>40</v>
      </c>
      <c r="J525" s="25" t="s">
        <v>40</v>
      </c>
      <c r="K525" s="25" t="s">
        <v>40</v>
      </c>
      <c r="L525" s="25"/>
      <c r="M525" s="26" t="s">
        <v>130</v>
      </c>
      <c r="N525" s="25">
        <f>IF(M525="","",_xlfn.XLOOKUP(M525,'Distance List'!D:D,'Distance List'!G:G))</f>
        <v>26</v>
      </c>
      <c r="O525" s="25" t="s">
        <v>1473</v>
      </c>
      <c r="P525" s="25"/>
      <c r="Q525" s="120" t="str">
        <f t="shared" si="17"/>
        <v>Y</v>
      </c>
      <c r="R525" s="9">
        <f>IF(Q525="Y",COUNTIF($A$2:A525,A525),1)</f>
        <v>1</v>
      </c>
    </row>
    <row r="526" spans="1:18">
      <c r="A526" s="25" t="s">
        <v>200</v>
      </c>
      <c r="B526" s="28">
        <v>45287</v>
      </c>
      <c r="C526" s="26" t="s">
        <v>1584</v>
      </c>
      <c r="D526" s="102">
        <v>45288.6875</v>
      </c>
      <c r="E526" s="24" t="s">
        <v>63</v>
      </c>
      <c r="F526" s="25" t="s">
        <v>194</v>
      </c>
      <c r="G526" s="25" t="s">
        <v>516</v>
      </c>
      <c r="H526" s="25" t="str">
        <f t="shared" si="16"/>
        <v>Completed</v>
      </c>
      <c r="I526" s="25" t="s">
        <v>40</v>
      </c>
      <c r="J526" s="25" t="s">
        <v>40</v>
      </c>
      <c r="K526" s="25" t="s">
        <v>40</v>
      </c>
      <c r="L526" s="25"/>
      <c r="M526" s="26" t="s">
        <v>178</v>
      </c>
      <c r="N526" s="25">
        <f>IF(M526="","",_xlfn.XLOOKUP(M526,'Distance List'!D:D,'Distance List'!G:G))</f>
        <v>39</v>
      </c>
      <c r="O526" s="25" t="s">
        <v>125</v>
      </c>
      <c r="P526" s="25" t="s">
        <v>126</v>
      </c>
      <c r="Q526" s="120" t="str">
        <f t="shared" si="17"/>
        <v>N</v>
      </c>
      <c r="R526" s="9">
        <f>IF(Q526="Y",COUNTIF($A$2:A526,A526),1)</f>
        <v>1</v>
      </c>
    </row>
    <row r="527" spans="1:18">
      <c r="A527" s="25" t="s">
        <v>142</v>
      </c>
      <c r="B527" s="28">
        <v>45287</v>
      </c>
      <c r="C527" s="26" t="s">
        <v>1585</v>
      </c>
      <c r="D527" s="102">
        <v>45288.708333333336</v>
      </c>
      <c r="E527" s="24" t="s">
        <v>37</v>
      </c>
      <c r="F527" s="25" t="s">
        <v>233</v>
      </c>
      <c r="G527" s="25" t="s">
        <v>1586</v>
      </c>
      <c r="H527" s="25" t="str">
        <f t="shared" si="16"/>
        <v>Completed</v>
      </c>
      <c r="I527" s="25" t="s">
        <v>40</v>
      </c>
      <c r="J527" s="25" t="s">
        <v>40</v>
      </c>
      <c r="K527" s="25" t="s">
        <v>40</v>
      </c>
      <c r="L527" s="25"/>
      <c r="M527" s="26" t="s">
        <v>235</v>
      </c>
      <c r="N527" s="25">
        <f>IF(M527="","",_xlfn.XLOOKUP(M527,'Distance List'!D:D,'Distance List'!G:G))</f>
        <v>54</v>
      </c>
      <c r="O527" s="25" t="s">
        <v>674</v>
      </c>
      <c r="P527" s="25"/>
      <c r="Q527" s="120" t="str">
        <f t="shared" si="17"/>
        <v>N</v>
      </c>
      <c r="R527" s="9">
        <f>IF(Q527="Y",COUNTIF($A$2:A527,A527),1)</f>
        <v>1</v>
      </c>
    </row>
    <row r="528" spans="1:18">
      <c r="A528" s="25" t="s">
        <v>200</v>
      </c>
      <c r="B528" s="28">
        <v>45288</v>
      </c>
      <c r="C528" s="63" t="s">
        <v>1587</v>
      </c>
      <c r="D528" s="102">
        <v>45288.708333333336</v>
      </c>
      <c r="E528" s="24" t="s">
        <v>37</v>
      </c>
      <c r="F528" s="25" t="s">
        <v>1588</v>
      </c>
      <c r="G528" s="25" t="s">
        <v>1589</v>
      </c>
      <c r="H528" s="25" t="str">
        <f t="shared" si="16"/>
        <v>Completed</v>
      </c>
      <c r="I528" s="25" t="s">
        <v>40</v>
      </c>
      <c r="J528" s="25" t="s">
        <v>40</v>
      </c>
      <c r="K528" s="25" t="s">
        <v>40</v>
      </c>
      <c r="L528" s="25"/>
      <c r="M528" s="26" t="s">
        <v>1590</v>
      </c>
      <c r="N528" s="25">
        <f>IF(M528="","",_xlfn.XLOOKUP(M528,'Distance List'!D:D,'Distance List'!G:G))</f>
        <v>22</v>
      </c>
      <c r="O528" s="25" t="s">
        <v>1591</v>
      </c>
      <c r="P528" s="25"/>
      <c r="Q528" s="120" t="str">
        <f t="shared" si="17"/>
        <v>N</v>
      </c>
      <c r="R528" s="9">
        <f>IF(Q528="Y",COUNTIF($A$2:A528,A528),1)</f>
        <v>1</v>
      </c>
    </row>
    <row r="529" spans="1:18" s="115" customFormat="1">
      <c r="A529" s="30">
        <v>400862185</v>
      </c>
      <c r="B529" s="36">
        <v>45288</v>
      </c>
      <c r="C529" s="41" t="s">
        <v>1592</v>
      </c>
      <c r="D529" s="103">
        <v>45288.708333333336</v>
      </c>
      <c r="E529" s="37" t="s">
        <v>37</v>
      </c>
      <c r="F529" s="30" t="s">
        <v>628</v>
      </c>
      <c r="G529" s="30" t="s">
        <v>1593</v>
      </c>
      <c r="H529" s="30" t="str">
        <f t="shared" si="16"/>
        <v>Completed</v>
      </c>
      <c r="I529" s="30" t="s">
        <v>40</v>
      </c>
      <c r="J529" s="30" t="s">
        <v>40</v>
      </c>
      <c r="K529" s="30" t="s">
        <v>40</v>
      </c>
      <c r="L529" s="30"/>
      <c r="M529" s="41" t="s">
        <v>1594</v>
      </c>
      <c r="N529" s="30">
        <f>IF(M529="","",_xlfn.XLOOKUP(M529,'Distance List'!D:D,'Distance List'!G:G))</f>
        <v>51</v>
      </c>
      <c r="O529" s="30" t="s">
        <v>1595</v>
      </c>
      <c r="P529" s="30" t="s">
        <v>1596</v>
      </c>
      <c r="Q529" s="120" t="str">
        <f t="shared" si="17"/>
        <v>Y</v>
      </c>
      <c r="R529" s="9">
        <f>IF(Q529="Y",COUNTIF($A$2:A529,A529),1)</f>
        <v>1</v>
      </c>
    </row>
    <row r="530" spans="1:18">
      <c r="A530" s="30">
        <v>400876045</v>
      </c>
      <c r="B530" s="36">
        <v>45288</v>
      </c>
      <c r="C530" s="41" t="s">
        <v>1597</v>
      </c>
      <c r="D530" s="103">
        <v>45288.75</v>
      </c>
      <c r="E530" s="37" t="s">
        <v>37</v>
      </c>
      <c r="F530" s="30" t="s">
        <v>202</v>
      </c>
      <c r="G530" s="30" t="s">
        <v>903</v>
      </c>
      <c r="H530" s="25" t="str">
        <f t="shared" si="16"/>
        <v>Completed</v>
      </c>
      <c r="I530" s="25" t="s">
        <v>40</v>
      </c>
      <c r="J530" s="25" t="s">
        <v>40</v>
      </c>
      <c r="K530" s="25" t="s">
        <v>40</v>
      </c>
      <c r="L530" s="25"/>
      <c r="M530" s="26" t="s">
        <v>159</v>
      </c>
      <c r="N530" s="25">
        <f>IF(M530="","",_xlfn.XLOOKUP(M530,'Distance List'!D:D,'Distance List'!G:G))</f>
        <v>10</v>
      </c>
      <c r="O530" s="25" t="s">
        <v>94</v>
      </c>
      <c r="P530" s="25"/>
      <c r="Q530" s="120" t="str">
        <f t="shared" si="17"/>
        <v>Y</v>
      </c>
      <c r="R530" s="9">
        <f>IF(Q530="Y",COUNTIF($A$2:A530,A530),1)</f>
        <v>1</v>
      </c>
    </row>
    <row r="531" spans="1:18">
      <c r="A531" s="30">
        <v>400876045</v>
      </c>
      <c r="B531" s="36">
        <v>45288</v>
      </c>
      <c r="C531" s="41" t="s">
        <v>1598</v>
      </c>
      <c r="D531" s="103">
        <v>45288.75</v>
      </c>
      <c r="E531" s="37" t="s">
        <v>37</v>
      </c>
      <c r="F531" s="30" t="s">
        <v>202</v>
      </c>
      <c r="G531" s="30" t="s">
        <v>903</v>
      </c>
      <c r="H531" s="25" t="str">
        <f t="shared" si="16"/>
        <v>Completed</v>
      </c>
      <c r="I531" s="25" t="s">
        <v>40</v>
      </c>
      <c r="J531" s="25" t="s">
        <v>40</v>
      </c>
      <c r="K531" s="25" t="s">
        <v>40</v>
      </c>
      <c r="L531" s="25"/>
      <c r="M531" s="26" t="s">
        <v>159</v>
      </c>
      <c r="N531" s="25">
        <f>IF(M531="","",_xlfn.XLOOKUP(M531,'Distance List'!D:D,'Distance List'!G:G))</f>
        <v>10</v>
      </c>
      <c r="O531" s="25" t="s">
        <v>94</v>
      </c>
      <c r="P531" s="25"/>
      <c r="Q531" s="120" t="str">
        <f t="shared" si="17"/>
        <v>Y</v>
      </c>
      <c r="R531" s="9">
        <f>IF(Q531="Y",COUNTIF($A$2:A531,A531),1)</f>
        <v>2</v>
      </c>
    </row>
    <row r="532" spans="1:18">
      <c r="A532" s="25" t="s">
        <v>795</v>
      </c>
      <c r="B532" s="28">
        <v>45288</v>
      </c>
      <c r="C532" s="26" t="s">
        <v>1599</v>
      </c>
      <c r="D532" s="102">
        <v>45289.375</v>
      </c>
      <c r="E532" s="24" t="s">
        <v>63</v>
      </c>
      <c r="F532" s="25" t="s">
        <v>1600</v>
      </c>
      <c r="G532" s="25" t="s">
        <v>1601</v>
      </c>
      <c r="H532" s="25" t="str">
        <f t="shared" si="16"/>
        <v>Completed</v>
      </c>
      <c r="I532" s="25" t="s">
        <v>40</v>
      </c>
      <c r="J532" s="25" t="s">
        <v>40</v>
      </c>
      <c r="K532" s="25" t="s">
        <v>40</v>
      </c>
      <c r="L532" s="25"/>
      <c r="M532" s="26" t="s">
        <v>799</v>
      </c>
      <c r="N532" s="25">
        <f>IF(M532="","",_xlfn.XLOOKUP(M532,'Distance List'!D:D,'Distance List'!G:G))</f>
        <v>341</v>
      </c>
      <c r="O532" s="25" t="s">
        <v>953</v>
      </c>
      <c r="P532" s="25" t="s">
        <v>954</v>
      </c>
      <c r="Q532" s="120" t="str">
        <f t="shared" si="17"/>
        <v>N</v>
      </c>
      <c r="R532" s="9">
        <f>IF(Q532="Y",COUNTIF($A$2:A532,A532),1)</f>
        <v>1</v>
      </c>
    </row>
    <row r="533" spans="1:18">
      <c r="A533" s="25" t="s">
        <v>115</v>
      </c>
      <c r="B533" s="28">
        <v>45288</v>
      </c>
      <c r="C533" s="26" t="s">
        <v>1602</v>
      </c>
      <c r="D533" s="102">
        <v>45289.416666666664</v>
      </c>
      <c r="E533" s="24" t="s">
        <v>63</v>
      </c>
      <c r="F533" s="25" t="s">
        <v>1603</v>
      </c>
      <c r="G533" s="25" t="s">
        <v>1604</v>
      </c>
      <c r="H533" s="25" t="str">
        <f t="shared" si="16"/>
        <v>Completed</v>
      </c>
      <c r="I533" s="25" t="s">
        <v>40</v>
      </c>
      <c r="J533" s="25" t="s">
        <v>40</v>
      </c>
      <c r="K533" s="25" t="s">
        <v>40</v>
      </c>
      <c r="L533" s="25"/>
      <c r="M533" s="26" t="s">
        <v>1605</v>
      </c>
      <c r="N533" s="25">
        <f>IF(M533="","",_xlfn.XLOOKUP(M533,'Distance List'!D:D,'Distance List'!G:G))</f>
        <v>460</v>
      </c>
      <c r="O533" s="25" t="s">
        <v>690</v>
      </c>
      <c r="P533" s="25"/>
      <c r="Q533" s="120" t="str">
        <f t="shared" si="17"/>
        <v>N</v>
      </c>
      <c r="R533" s="9">
        <f>IF(Q533="Y",COUNTIF($A$2:A533,A533),1)</f>
        <v>1</v>
      </c>
    </row>
    <row r="534" spans="1:18">
      <c r="A534" s="25" t="s">
        <v>136</v>
      </c>
      <c r="B534" s="28">
        <v>45288</v>
      </c>
      <c r="C534" s="26" t="s">
        <v>1606</v>
      </c>
      <c r="D534" s="102">
        <v>45289.416666666664</v>
      </c>
      <c r="E534" s="24" t="s">
        <v>37</v>
      </c>
      <c r="F534" s="25" t="s">
        <v>180</v>
      </c>
      <c r="G534" s="25" t="s">
        <v>552</v>
      </c>
      <c r="H534" s="25" t="str">
        <f t="shared" si="16"/>
        <v>Completed</v>
      </c>
      <c r="I534" s="25" t="s">
        <v>40</v>
      </c>
      <c r="J534" s="25" t="s">
        <v>40</v>
      </c>
      <c r="K534" s="25" t="s">
        <v>40</v>
      </c>
      <c r="L534" s="25"/>
      <c r="M534" s="26" t="s">
        <v>140</v>
      </c>
      <c r="N534" s="25">
        <f>IF(M534="","",_xlfn.XLOOKUP(M534,'Distance List'!D:D,'Distance List'!G:G))</f>
        <v>50</v>
      </c>
      <c r="O534" s="25" t="s">
        <v>553</v>
      </c>
      <c r="P534" s="25"/>
      <c r="Q534" s="120" t="str">
        <f t="shared" si="17"/>
        <v>N</v>
      </c>
      <c r="R534" s="9">
        <f>IF(Q534="Y",COUNTIF($A$2:A534,A534),1)</f>
        <v>1</v>
      </c>
    </row>
    <row r="535" spans="1:18">
      <c r="A535" s="25" t="s">
        <v>61</v>
      </c>
      <c r="B535" s="28">
        <v>45288</v>
      </c>
      <c r="C535" s="26" t="s">
        <v>1607</v>
      </c>
      <c r="D535" s="102">
        <v>45289.416666666664</v>
      </c>
      <c r="E535" s="24" t="s">
        <v>37</v>
      </c>
      <c r="F535" s="25" t="s">
        <v>382</v>
      </c>
      <c r="G535" s="25" t="s">
        <v>903</v>
      </c>
      <c r="H535" s="25" t="str">
        <f t="shared" si="16"/>
        <v>Completed</v>
      </c>
      <c r="I535" s="25" t="s">
        <v>40</v>
      </c>
      <c r="J535" s="25" t="s">
        <v>40</v>
      </c>
      <c r="K535" s="25" t="s">
        <v>40</v>
      </c>
      <c r="L535" s="25"/>
      <c r="M535" s="26" t="s">
        <v>159</v>
      </c>
      <c r="N535" s="25">
        <f>IF(M535="","",_xlfn.XLOOKUP(M535,'Distance List'!D:D,'Distance List'!G:G))</f>
        <v>10</v>
      </c>
      <c r="O535" s="25" t="s">
        <v>904</v>
      </c>
      <c r="P535" s="25"/>
      <c r="Q535" s="120" t="str">
        <f t="shared" si="17"/>
        <v>N</v>
      </c>
      <c r="R535" s="9">
        <f>IF(Q535="Y",COUNTIF($A$2:A535,A535),1)</f>
        <v>1</v>
      </c>
    </row>
    <row r="536" spans="1:18">
      <c r="A536" s="25" t="s">
        <v>142</v>
      </c>
      <c r="B536" s="28">
        <v>45288</v>
      </c>
      <c r="C536" s="26" t="s">
        <v>1608</v>
      </c>
      <c r="D536" s="102">
        <v>45289.4375</v>
      </c>
      <c r="E536" s="24" t="s">
        <v>63</v>
      </c>
      <c r="F536" s="25" t="s">
        <v>45</v>
      </c>
      <c r="G536" s="25" t="s">
        <v>1609</v>
      </c>
      <c r="H536" s="25" t="str">
        <f t="shared" si="16"/>
        <v>Completed</v>
      </c>
      <c r="I536" s="25" t="s">
        <v>40</v>
      </c>
      <c r="J536" s="25" t="s">
        <v>40</v>
      </c>
      <c r="K536" s="25" t="s">
        <v>40</v>
      </c>
      <c r="L536" s="25"/>
      <c r="M536" s="26" t="s">
        <v>1610</v>
      </c>
      <c r="N536" s="25">
        <f>IF(M536="","",_xlfn.XLOOKUP(M536,'Distance List'!D:D,'Distance List'!G:G))</f>
        <v>40</v>
      </c>
      <c r="O536" s="25" t="s">
        <v>165</v>
      </c>
      <c r="P536" s="25"/>
      <c r="Q536" s="120" t="str">
        <f t="shared" si="17"/>
        <v>N</v>
      </c>
      <c r="R536" s="9">
        <f>IF(Q536="Y",COUNTIF($A$2:A536,A536),1)</f>
        <v>1</v>
      </c>
    </row>
    <row r="537" spans="1:18">
      <c r="A537" s="25">
        <v>400880908</v>
      </c>
      <c r="B537" s="28">
        <v>45288</v>
      </c>
      <c r="C537" s="26" t="s">
        <v>1611</v>
      </c>
      <c r="D537" s="102">
        <v>45289.458333333336</v>
      </c>
      <c r="E537" s="24" t="s">
        <v>63</v>
      </c>
      <c r="F537" s="25" t="s">
        <v>180</v>
      </c>
      <c r="G537" s="25" t="s">
        <v>181</v>
      </c>
      <c r="H537" s="25" t="str">
        <f t="shared" si="16"/>
        <v>Completed</v>
      </c>
      <c r="I537" s="25" t="s">
        <v>40</v>
      </c>
      <c r="J537" s="25" t="s">
        <v>40</v>
      </c>
      <c r="K537" s="25" t="s">
        <v>40</v>
      </c>
      <c r="L537" s="25"/>
      <c r="M537" s="26" t="s">
        <v>182</v>
      </c>
      <c r="N537" s="25">
        <f>IF(M537="","",_xlfn.XLOOKUP(M537,'Distance List'!D:D,'Distance List'!G:G))</f>
        <v>51</v>
      </c>
      <c r="O537" s="25" t="s">
        <v>125</v>
      </c>
      <c r="P537" s="25"/>
      <c r="Q537" s="120" t="str">
        <f t="shared" si="17"/>
        <v>Y</v>
      </c>
      <c r="R537" s="9">
        <f>IF(Q537="Y",COUNTIF($A$2:A537,A537),1)</f>
        <v>1</v>
      </c>
    </row>
    <row r="538" spans="1:18">
      <c r="A538" s="25">
        <v>400894680</v>
      </c>
      <c r="B538" s="28">
        <v>45288</v>
      </c>
      <c r="C538" s="26" t="s">
        <v>1612</v>
      </c>
      <c r="D538" s="102">
        <v>45289.458333333336</v>
      </c>
      <c r="E538" s="24" t="s">
        <v>63</v>
      </c>
      <c r="F538" s="25" t="s">
        <v>147</v>
      </c>
      <c r="G538" s="25" t="s">
        <v>1613</v>
      </c>
      <c r="H538" s="25" t="str">
        <f t="shared" si="16"/>
        <v>Completed</v>
      </c>
      <c r="I538" s="25" t="s">
        <v>40</v>
      </c>
      <c r="J538" s="25" t="s">
        <v>40</v>
      </c>
      <c r="K538" s="25" t="s">
        <v>40</v>
      </c>
      <c r="L538" s="25"/>
      <c r="M538" s="26" t="s">
        <v>149</v>
      </c>
      <c r="N538" s="25">
        <f>IF(M538="","",_xlfn.XLOOKUP(M538,'Distance List'!D:D,'Distance List'!G:G))</f>
        <v>63</v>
      </c>
      <c r="O538" s="25" t="s">
        <v>150</v>
      </c>
      <c r="P538" s="25"/>
      <c r="Q538" s="120" t="str">
        <f t="shared" si="17"/>
        <v>Y</v>
      </c>
      <c r="R538" s="9">
        <f>IF(Q538="Y",COUNTIF($A$2:A538,A538),1)</f>
        <v>1</v>
      </c>
    </row>
    <row r="539" spans="1:18">
      <c r="A539" s="25">
        <v>400903904</v>
      </c>
      <c r="B539" s="28">
        <v>45289</v>
      </c>
      <c r="C539" s="26" t="s">
        <v>1614</v>
      </c>
      <c r="D539" s="102">
        <v>45289.5</v>
      </c>
      <c r="E539" s="24" t="s">
        <v>63</v>
      </c>
      <c r="F539" s="25" t="s">
        <v>147</v>
      </c>
      <c r="G539" s="25" t="s">
        <v>1615</v>
      </c>
      <c r="H539" s="25" t="str">
        <f t="shared" si="16"/>
        <v>Completed</v>
      </c>
      <c r="I539" s="25" t="s">
        <v>40</v>
      </c>
      <c r="J539" s="25" t="s">
        <v>40</v>
      </c>
      <c r="K539" s="25" t="s">
        <v>40</v>
      </c>
      <c r="L539" s="25"/>
      <c r="M539" s="26" t="s">
        <v>380</v>
      </c>
      <c r="N539" s="25">
        <f>IF(M539="","",_xlfn.XLOOKUP(M539,'Distance List'!D:D,'Distance List'!G:G))</f>
        <v>51</v>
      </c>
      <c r="O539" s="25" t="s">
        <v>1616</v>
      </c>
      <c r="P539" s="25" t="s">
        <v>126</v>
      </c>
      <c r="Q539" s="120" t="str">
        <f t="shared" si="17"/>
        <v>Y</v>
      </c>
      <c r="R539" s="9">
        <f>IF(Q539="Y",COUNTIF($A$2:A539,A539),1)</f>
        <v>1</v>
      </c>
    </row>
    <row r="540" spans="1:18">
      <c r="A540" s="25">
        <v>400883309</v>
      </c>
      <c r="B540" s="28">
        <v>45288</v>
      </c>
      <c r="C540" s="26" t="s">
        <v>1617</v>
      </c>
      <c r="D540" s="102">
        <v>45289.541666666664</v>
      </c>
      <c r="E540" s="24" t="s">
        <v>63</v>
      </c>
      <c r="F540" s="25" t="s">
        <v>366</v>
      </c>
      <c r="G540" s="25" t="s">
        <v>1161</v>
      </c>
      <c r="H540" s="25" t="str">
        <f t="shared" si="16"/>
        <v>Completed</v>
      </c>
      <c r="I540" s="25" t="s">
        <v>40</v>
      </c>
      <c r="J540" s="25" t="s">
        <v>40</v>
      </c>
      <c r="K540" s="25" t="s">
        <v>40</v>
      </c>
      <c r="L540" s="25"/>
      <c r="M540" s="26" t="s">
        <v>487</v>
      </c>
      <c r="N540" s="25">
        <f>IF(M540="","",_xlfn.XLOOKUP(M540,'Distance List'!D:D,'Distance List'!G:G))</f>
        <v>35</v>
      </c>
      <c r="O540" s="25" t="s">
        <v>638</v>
      </c>
      <c r="P540" s="25" t="s">
        <v>126</v>
      </c>
      <c r="Q540" s="120" t="str">
        <f t="shared" si="17"/>
        <v>Y</v>
      </c>
      <c r="R540" s="9">
        <f>IF(Q540="Y",COUNTIF($A$2:A540,A540),1)</f>
        <v>1</v>
      </c>
    </row>
    <row r="541" spans="1:18">
      <c r="A541" s="25" t="s">
        <v>142</v>
      </c>
      <c r="B541" s="28">
        <v>45288</v>
      </c>
      <c r="C541" s="26" t="s">
        <v>1618</v>
      </c>
      <c r="D541" s="102">
        <v>45289.541666666664</v>
      </c>
      <c r="E541" s="24" t="s">
        <v>63</v>
      </c>
      <c r="F541" s="25" t="s">
        <v>211</v>
      </c>
      <c r="G541" s="25" t="s">
        <v>1619</v>
      </c>
      <c r="H541" s="25" t="str">
        <f t="shared" si="16"/>
        <v>Completed</v>
      </c>
      <c r="I541" s="25" t="s">
        <v>40</v>
      </c>
      <c r="J541" s="25" t="s">
        <v>40</v>
      </c>
      <c r="K541" s="25" t="s">
        <v>40</v>
      </c>
      <c r="L541" s="25"/>
      <c r="M541" s="26" t="s">
        <v>707</v>
      </c>
      <c r="N541" s="25">
        <f>IF(M541="","",_xlfn.XLOOKUP(M541,'Distance List'!D:D,'Distance List'!G:G))</f>
        <v>39</v>
      </c>
      <c r="O541" s="25" t="s">
        <v>165</v>
      </c>
      <c r="P541" s="25"/>
      <c r="Q541" s="120" t="str">
        <f t="shared" si="17"/>
        <v>N</v>
      </c>
      <c r="R541" s="9">
        <f>IF(Q541="Y",COUNTIF($A$2:A541,A541),1)</f>
        <v>1</v>
      </c>
    </row>
    <row r="542" spans="1:18">
      <c r="A542" s="30">
        <v>400909704</v>
      </c>
      <c r="B542" s="28">
        <v>45289</v>
      </c>
      <c r="C542" s="26" t="s">
        <v>1620</v>
      </c>
      <c r="D542" s="102">
        <v>45289.583333333336</v>
      </c>
      <c r="E542" s="24" t="s">
        <v>63</v>
      </c>
      <c r="F542" s="25" t="s">
        <v>1621</v>
      </c>
      <c r="G542" s="25" t="s">
        <v>1622</v>
      </c>
      <c r="H542" s="25" t="str">
        <f t="shared" si="16"/>
        <v>Completed</v>
      </c>
      <c r="I542" s="25" t="s">
        <v>40</v>
      </c>
      <c r="J542" s="25" t="s">
        <v>40</v>
      </c>
      <c r="K542" s="25" t="s">
        <v>40</v>
      </c>
      <c r="L542" s="25"/>
      <c r="M542" s="26" t="s">
        <v>875</v>
      </c>
      <c r="N542" s="25">
        <f>IF(M542="","",_xlfn.XLOOKUP(M542,'Distance List'!D:D,'Distance List'!G:G))</f>
        <v>46</v>
      </c>
      <c r="O542" s="30" t="s">
        <v>125</v>
      </c>
      <c r="P542" s="25"/>
      <c r="Q542" s="120" t="str">
        <f t="shared" si="17"/>
        <v>Y</v>
      </c>
      <c r="R542" s="9">
        <f>IF(Q542="Y",COUNTIF($A$2:A542,A542),1)</f>
        <v>1</v>
      </c>
    </row>
    <row r="543" spans="1:18">
      <c r="A543" s="25">
        <v>400923221</v>
      </c>
      <c r="B543" s="28">
        <v>45289</v>
      </c>
      <c r="C543" s="26" t="s">
        <v>1623</v>
      </c>
      <c r="D543" s="102">
        <v>45289.583333333336</v>
      </c>
      <c r="E543" s="24" t="s">
        <v>37</v>
      </c>
      <c r="F543" s="25" t="s">
        <v>762</v>
      </c>
      <c r="G543" s="25" t="s">
        <v>1624</v>
      </c>
      <c r="H543" s="25" t="str">
        <f t="shared" si="16"/>
        <v>Completed</v>
      </c>
      <c r="I543" s="25" t="s">
        <v>40</v>
      </c>
      <c r="J543" s="25" t="s">
        <v>40</v>
      </c>
      <c r="K543" s="25" t="s">
        <v>40</v>
      </c>
      <c r="L543" s="25"/>
      <c r="M543" s="26" t="s">
        <v>1625</v>
      </c>
      <c r="N543" s="25">
        <f>IF(M543="","",_xlfn.XLOOKUP(M543,'Distance List'!D:D,'Distance List'!G:G))</f>
        <v>37</v>
      </c>
      <c r="O543" s="25" t="s">
        <v>1626</v>
      </c>
      <c r="P543" s="25"/>
      <c r="Q543" s="120" t="str">
        <f t="shared" si="17"/>
        <v>Y</v>
      </c>
      <c r="R543" s="9">
        <f>IF(Q543="Y",COUNTIF($A$2:A543,A543),1)</f>
        <v>1</v>
      </c>
    </row>
    <row r="544" spans="1:18">
      <c r="A544" s="25" t="s">
        <v>61</v>
      </c>
      <c r="B544" s="28">
        <v>45289</v>
      </c>
      <c r="C544" s="26" t="s">
        <v>1627</v>
      </c>
      <c r="D544" s="102">
        <v>45289.659722222219</v>
      </c>
      <c r="E544" s="24" t="s">
        <v>63</v>
      </c>
      <c r="F544" s="25" t="s">
        <v>82</v>
      </c>
      <c r="G544" s="25" t="s">
        <v>1628</v>
      </c>
      <c r="H544" s="25" t="str">
        <f t="shared" si="16"/>
        <v>Completed</v>
      </c>
      <c r="I544" s="25" t="s">
        <v>40</v>
      </c>
      <c r="J544" s="25" t="s">
        <v>40</v>
      </c>
      <c r="K544" s="25" t="s">
        <v>40</v>
      </c>
      <c r="L544" s="25"/>
      <c r="M544" s="26" t="s">
        <v>1629</v>
      </c>
      <c r="N544" s="25">
        <v>33</v>
      </c>
      <c r="O544" s="25" t="s">
        <v>1630</v>
      </c>
      <c r="P544" s="25"/>
      <c r="Q544" s="120" t="str">
        <f t="shared" si="17"/>
        <v>N</v>
      </c>
      <c r="R544" s="9">
        <f>IF(Q544="Y",COUNTIF($A$2:A544,A544),1)</f>
        <v>1</v>
      </c>
    </row>
    <row r="545" spans="1:18">
      <c r="A545" s="25" t="s">
        <v>142</v>
      </c>
      <c r="B545" s="28">
        <v>45288</v>
      </c>
      <c r="C545" s="26" t="s">
        <v>1631</v>
      </c>
      <c r="D545" s="102">
        <v>45289.666666666664</v>
      </c>
      <c r="E545" s="24" t="s">
        <v>63</v>
      </c>
      <c r="F545" s="25" t="s">
        <v>565</v>
      </c>
      <c r="G545" s="25" t="s">
        <v>1632</v>
      </c>
      <c r="H545" s="25" t="str">
        <f t="shared" si="16"/>
        <v>Completed</v>
      </c>
      <c r="I545" s="25" t="s">
        <v>40</v>
      </c>
      <c r="J545" s="25" t="s">
        <v>40</v>
      </c>
      <c r="K545" s="25" t="s">
        <v>40</v>
      </c>
      <c r="L545" s="25"/>
      <c r="M545" s="26" t="s">
        <v>98</v>
      </c>
      <c r="N545" s="25">
        <f>IF(M545="","",_xlfn.XLOOKUP(M545,'Distance List'!D:D,'Distance List'!G:G))</f>
        <v>20</v>
      </c>
      <c r="O545" s="25" t="s">
        <v>145</v>
      </c>
      <c r="P545" s="25" t="s">
        <v>126</v>
      </c>
      <c r="Q545" s="120" t="str">
        <f t="shared" si="17"/>
        <v>N</v>
      </c>
      <c r="R545" s="9">
        <f>IF(Q545="Y",COUNTIF($A$2:A545,A545),1)</f>
        <v>1</v>
      </c>
    </row>
    <row r="546" spans="1:18">
      <c r="A546" s="25">
        <v>400958900</v>
      </c>
      <c r="B546" s="28">
        <v>45289</v>
      </c>
      <c r="C546" s="26" t="s">
        <v>1633</v>
      </c>
      <c r="D546" s="102">
        <v>45289.694444444445</v>
      </c>
      <c r="E546" s="24" t="s">
        <v>63</v>
      </c>
      <c r="F546" s="25" t="s">
        <v>565</v>
      </c>
      <c r="G546" s="25" t="s">
        <v>1632</v>
      </c>
      <c r="H546" s="25" t="str">
        <f t="shared" si="16"/>
        <v>Completed</v>
      </c>
      <c r="I546" s="25" t="s">
        <v>40</v>
      </c>
      <c r="J546" s="25" t="s">
        <v>40</v>
      </c>
      <c r="K546" s="25" t="s">
        <v>40</v>
      </c>
      <c r="L546" s="25"/>
      <c r="M546" s="26" t="s">
        <v>98</v>
      </c>
      <c r="N546" s="25">
        <f>IF(M546="","",_xlfn.XLOOKUP(M546,'Distance List'!D:D,'Distance List'!G:G))</f>
        <v>20</v>
      </c>
      <c r="O546" s="25" t="s">
        <v>125</v>
      </c>
      <c r="P546" s="25"/>
      <c r="Q546" s="120" t="str">
        <f t="shared" si="17"/>
        <v>Y</v>
      </c>
      <c r="R546" s="9">
        <f>IF(Q546="Y",COUNTIF($A$2:A546,A546),1)</f>
        <v>1</v>
      </c>
    </row>
    <row r="547" spans="1:18">
      <c r="A547" s="30" t="s">
        <v>279</v>
      </c>
      <c r="B547" s="36">
        <v>45288</v>
      </c>
      <c r="C547" s="41" t="s">
        <v>1634</v>
      </c>
      <c r="D547" s="103">
        <v>45289.708333333336</v>
      </c>
      <c r="E547" s="37" t="s">
        <v>63</v>
      </c>
      <c r="F547" s="30" t="s">
        <v>296</v>
      </c>
      <c r="G547" s="30" t="s">
        <v>734</v>
      </c>
      <c r="H547" s="25" t="str">
        <f t="shared" si="16"/>
        <v>Completed</v>
      </c>
      <c r="I547" s="25" t="s">
        <v>40</v>
      </c>
      <c r="J547" s="25" t="s">
        <v>40</v>
      </c>
      <c r="K547" s="25" t="s">
        <v>40</v>
      </c>
      <c r="L547" s="25"/>
      <c r="M547" s="26" t="s">
        <v>298</v>
      </c>
      <c r="N547" s="25">
        <f>IF(M547="","",_xlfn.XLOOKUP(M547,'Distance List'!D:D,'Distance List'!G:G))</f>
        <v>130</v>
      </c>
      <c r="O547" s="25" t="s">
        <v>299</v>
      </c>
      <c r="P547" s="25" t="s">
        <v>285</v>
      </c>
      <c r="Q547" s="120" t="str">
        <f t="shared" si="17"/>
        <v>N</v>
      </c>
      <c r="R547" s="9">
        <f>IF(Q547="Y",COUNTIF($A$2:A547,A547),1)</f>
        <v>1</v>
      </c>
    </row>
    <row r="548" spans="1:18">
      <c r="A548" s="30" t="s">
        <v>279</v>
      </c>
      <c r="B548" s="36">
        <v>45288</v>
      </c>
      <c r="C548" s="41" t="s">
        <v>1635</v>
      </c>
      <c r="D548" s="37">
        <v>45289.708333333336</v>
      </c>
      <c r="E548" s="37" t="s">
        <v>63</v>
      </c>
      <c r="F548" s="30" t="s">
        <v>296</v>
      </c>
      <c r="G548" s="30" t="s">
        <v>734</v>
      </c>
      <c r="H548" s="25" t="str">
        <f t="shared" si="16"/>
        <v>Completed</v>
      </c>
      <c r="I548" s="25" t="s">
        <v>40</v>
      </c>
      <c r="J548" s="25" t="s">
        <v>40</v>
      </c>
      <c r="K548" s="25" t="s">
        <v>40</v>
      </c>
      <c r="L548" s="25"/>
      <c r="M548" s="26" t="s">
        <v>298</v>
      </c>
      <c r="N548" s="25">
        <f>IF(M548="","",_xlfn.XLOOKUP(M548,'Distance List'!D:D,'Distance List'!G:G))</f>
        <v>130</v>
      </c>
      <c r="O548" s="25" t="s">
        <v>299</v>
      </c>
      <c r="P548" s="25" t="s">
        <v>285</v>
      </c>
      <c r="Q548" s="120" t="str">
        <f t="shared" si="17"/>
        <v>N</v>
      </c>
      <c r="R548" s="9">
        <f>IF(Q548="Y",COUNTIF($A$2:A548,A548),1)</f>
        <v>1</v>
      </c>
    </row>
    <row r="549" spans="1:18">
      <c r="A549" s="25">
        <v>400972602</v>
      </c>
      <c r="B549" s="28">
        <v>45289</v>
      </c>
      <c r="C549" s="26" t="s">
        <v>1636</v>
      </c>
      <c r="D549" s="37">
        <v>45289.798611111109</v>
      </c>
      <c r="E549" s="24" t="s">
        <v>37</v>
      </c>
      <c r="F549" s="25" t="s">
        <v>453</v>
      </c>
      <c r="G549" s="25" t="s">
        <v>1637</v>
      </c>
      <c r="H549" s="25" t="str">
        <f t="shared" si="16"/>
        <v>Completed</v>
      </c>
      <c r="I549" s="25" t="s">
        <v>40</v>
      </c>
      <c r="J549" s="25" t="s">
        <v>40</v>
      </c>
      <c r="K549" s="25" t="s">
        <v>40</v>
      </c>
      <c r="L549" s="25"/>
      <c r="M549" s="26" t="s">
        <v>164</v>
      </c>
      <c r="N549" s="25">
        <f>IF(M549="","",_xlfn.XLOOKUP(M549,'Distance List'!D:D,'Distance List'!G:G))</f>
        <v>32</v>
      </c>
      <c r="O549" s="25" t="s">
        <v>1638</v>
      </c>
      <c r="P549" s="25"/>
      <c r="Q549" s="120" t="str">
        <f t="shared" si="17"/>
        <v>Y</v>
      </c>
      <c r="R549" s="9">
        <f>IF(Q549="Y",COUNTIF($A$2:A549,A549),1)</f>
        <v>1</v>
      </c>
    </row>
    <row r="550" spans="1:18">
      <c r="A550" s="25" t="s">
        <v>1007</v>
      </c>
      <c r="B550" s="28">
        <v>45289</v>
      </c>
      <c r="C550" s="26" t="s">
        <v>1639</v>
      </c>
      <c r="D550" s="102">
        <v>45289.9375</v>
      </c>
      <c r="E550" s="24" t="s">
        <v>63</v>
      </c>
      <c r="F550" s="25" t="s">
        <v>426</v>
      </c>
      <c r="G550" s="25" t="s">
        <v>1640</v>
      </c>
      <c r="H550" s="25" t="str">
        <f t="shared" si="16"/>
        <v>Completed</v>
      </c>
      <c r="I550" s="25" t="s">
        <v>40</v>
      </c>
      <c r="J550" s="25" t="s">
        <v>40</v>
      </c>
      <c r="K550" s="25" t="s">
        <v>40</v>
      </c>
      <c r="L550" s="25"/>
      <c r="M550" s="26" t="s">
        <v>1364</v>
      </c>
      <c r="N550" s="25">
        <f>IF(M550="","",_xlfn.XLOOKUP(M550,'Distance List'!D:D,'Distance List'!G:G))</f>
        <v>43</v>
      </c>
      <c r="O550" s="25" t="s">
        <v>1641</v>
      </c>
      <c r="P550" s="25" t="s">
        <v>1642</v>
      </c>
      <c r="Q550" s="120" t="str">
        <f t="shared" si="17"/>
        <v>N</v>
      </c>
      <c r="R550" s="9">
        <f>IF(Q550="Y",COUNTIF($A$2:A550,A550),1)</f>
        <v>1</v>
      </c>
    </row>
    <row r="551" spans="1:18">
      <c r="A551" s="25" t="s">
        <v>1643</v>
      </c>
      <c r="B551" s="28">
        <v>45289</v>
      </c>
      <c r="C551" s="26" t="s">
        <v>1644</v>
      </c>
      <c r="D551" s="102">
        <v>45293.354166666664</v>
      </c>
      <c r="E551" s="24" t="s">
        <v>37</v>
      </c>
      <c r="F551" s="25" t="s">
        <v>1645</v>
      </c>
      <c r="G551" s="25" t="s">
        <v>1546</v>
      </c>
      <c r="H551" s="25" t="str">
        <f t="shared" si="16"/>
        <v>Completed</v>
      </c>
      <c r="I551" s="25" t="s">
        <v>40</v>
      </c>
      <c r="J551" s="25" t="s">
        <v>40</v>
      </c>
      <c r="K551" s="25" t="s">
        <v>40</v>
      </c>
      <c r="L551" s="25"/>
      <c r="M551" s="26" t="s">
        <v>420</v>
      </c>
      <c r="N551" s="25">
        <f>IF(M551="","",_xlfn.XLOOKUP(M551,'Distance List'!D:D,'Distance List'!G:G))</f>
        <v>93</v>
      </c>
      <c r="O551" s="25" t="s">
        <v>1643</v>
      </c>
      <c r="P551" s="25" t="s">
        <v>126</v>
      </c>
      <c r="Q551" s="120" t="str">
        <f t="shared" si="17"/>
        <v>N</v>
      </c>
      <c r="R551" s="9">
        <f>IF(Q551="Y",COUNTIF($A$2:A551,A551),1)</f>
        <v>1</v>
      </c>
    </row>
    <row r="552" spans="1:18">
      <c r="A552" s="30" t="s">
        <v>68</v>
      </c>
      <c r="B552" s="36">
        <v>45289</v>
      </c>
      <c r="C552" s="41" t="s">
        <v>1646</v>
      </c>
      <c r="D552" s="103">
        <v>45293.395833333336</v>
      </c>
      <c r="E552" s="37" t="s">
        <v>63</v>
      </c>
      <c r="F552" s="30" t="s">
        <v>326</v>
      </c>
      <c r="G552" s="30" t="s">
        <v>1647</v>
      </c>
      <c r="H552" s="25" t="str">
        <f t="shared" si="16"/>
        <v>Completed</v>
      </c>
      <c r="I552" s="25" t="s">
        <v>40</v>
      </c>
      <c r="J552" s="25" t="s">
        <v>40</v>
      </c>
      <c r="K552" s="25" t="s">
        <v>40</v>
      </c>
      <c r="L552" s="25"/>
      <c r="M552" s="26" t="s">
        <v>851</v>
      </c>
      <c r="N552" s="25">
        <f>IF(M552="","",_xlfn.XLOOKUP(M552,'Distance List'!D:D,'Distance List'!G:G))</f>
        <v>190</v>
      </c>
      <c r="O552" s="25" t="s">
        <v>68</v>
      </c>
      <c r="P552" s="25"/>
      <c r="Q552" s="120" t="str">
        <f t="shared" si="17"/>
        <v>N</v>
      </c>
      <c r="R552" s="9">
        <f>IF(Q552="Y",COUNTIF($A$2:A552,A552),1)</f>
        <v>1</v>
      </c>
    </row>
    <row r="553" spans="1:18">
      <c r="A553" s="30" t="s">
        <v>68</v>
      </c>
      <c r="B553" s="36">
        <v>45289</v>
      </c>
      <c r="C553" s="41" t="s">
        <v>1648</v>
      </c>
      <c r="D553" s="103">
        <v>45293.395833333336</v>
      </c>
      <c r="E553" s="37" t="s">
        <v>63</v>
      </c>
      <c r="F553" s="30" t="s">
        <v>756</v>
      </c>
      <c r="G553" s="30" t="s">
        <v>1649</v>
      </c>
      <c r="H553" s="25" t="str">
        <f t="shared" si="16"/>
        <v>Completed</v>
      </c>
      <c r="I553" s="25" t="s">
        <v>40</v>
      </c>
      <c r="J553" s="25" t="s">
        <v>40</v>
      </c>
      <c r="K553" s="25" t="s">
        <v>40</v>
      </c>
      <c r="L553" s="25"/>
      <c r="M553" s="26" t="s">
        <v>72</v>
      </c>
      <c r="N553" s="25">
        <f>IF(M553="","",_xlfn.XLOOKUP(M553,'Distance List'!D:D,'Distance List'!G:G))</f>
        <v>175</v>
      </c>
      <c r="O553" s="25" t="s">
        <v>68</v>
      </c>
      <c r="P553" s="25"/>
      <c r="Q553" s="120" t="str">
        <f t="shared" si="17"/>
        <v>N</v>
      </c>
      <c r="R553" s="9">
        <f>IF(Q553="Y",COUNTIF($A$2:A553,A553),1)</f>
        <v>1</v>
      </c>
    </row>
    <row r="554" spans="1:18">
      <c r="A554" s="25" t="s">
        <v>626</v>
      </c>
      <c r="B554" s="28">
        <v>45289</v>
      </c>
      <c r="C554" s="26" t="s">
        <v>1650</v>
      </c>
      <c r="D554" s="102">
        <v>45293.416666666664</v>
      </c>
      <c r="E554" s="24" t="s">
        <v>37</v>
      </c>
      <c r="F554" s="25" t="s">
        <v>804</v>
      </c>
      <c r="G554" s="25" t="s">
        <v>1651</v>
      </c>
      <c r="H554" s="25" t="str">
        <f t="shared" si="16"/>
        <v>Completed</v>
      </c>
      <c r="I554" s="25" t="s">
        <v>40</v>
      </c>
      <c r="J554" s="25" t="s">
        <v>40</v>
      </c>
      <c r="K554" s="25" t="s">
        <v>40</v>
      </c>
      <c r="L554" s="25"/>
      <c r="M554" s="26" t="s">
        <v>1172</v>
      </c>
      <c r="N554" s="25">
        <f>IF(M554="","",_xlfn.XLOOKUP(M554,'Distance List'!D:D,'Distance List'!G:G))</f>
        <v>94</v>
      </c>
      <c r="O554" s="25" t="s">
        <v>1652</v>
      </c>
      <c r="P554" s="25" t="s">
        <v>126</v>
      </c>
      <c r="Q554" s="120" t="str">
        <f t="shared" si="17"/>
        <v>N</v>
      </c>
      <c r="R554" s="9">
        <f>IF(Q554="Y",COUNTIF($A$2:A554,A554),1)</f>
        <v>1</v>
      </c>
    </row>
    <row r="555" spans="1:18">
      <c r="A555" s="25" t="s">
        <v>61</v>
      </c>
      <c r="B555" s="28">
        <v>45289</v>
      </c>
      <c r="C555" s="26" t="s">
        <v>1653</v>
      </c>
      <c r="D555" s="102">
        <v>45293.416666666664</v>
      </c>
      <c r="E555" s="24" t="s">
        <v>37</v>
      </c>
      <c r="F555" s="25" t="s">
        <v>202</v>
      </c>
      <c r="G555" s="25" t="s">
        <v>903</v>
      </c>
      <c r="H555" s="25" t="str">
        <f t="shared" si="16"/>
        <v>Completed</v>
      </c>
      <c r="I555" s="25" t="s">
        <v>40</v>
      </c>
      <c r="J555" s="25" t="s">
        <v>40</v>
      </c>
      <c r="K555" s="25" t="s">
        <v>40</v>
      </c>
      <c r="L555" s="25"/>
      <c r="M555" s="26" t="s">
        <v>159</v>
      </c>
      <c r="N555" s="25">
        <f>IF(M555="","",_xlfn.XLOOKUP(M555,'Distance List'!D:D,'Distance List'!G:G))</f>
        <v>10</v>
      </c>
      <c r="O555" s="25" t="s">
        <v>94</v>
      </c>
      <c r="P555" s="25"/>
      <c r="Q555" s="120" t="str">
        <f t="shared" si="17"/>
        <v>N</v>
      </c>
      <c r="R555" s="9">
        <f>IF(Q555="Y",COUNTIF($A$2:A555,A555),1)</f>
        <v>1</v>
      </c>
    </row>
    <row r="556" spans="1:18">
      <c r="A556" s="25" t="s">
        <v>61</v>
      </c>
      <c r="B556" s="28">
        <v>45289</v>
      </c>
      <c r="C556" s="26" t="s">
        <v>1654</v>
      </c>
      <c r="D556" s="102">
        <v>45293.416666666664</v>
      </c>
      <c r="E556" s="24" t="s">
        <v>37</v>
      </c>
      <c r="F556" s="25" t="s">
        <v>202</v>
      </c>
      <c r="G556" s="25" t="s">
        <v>1655</v>
      </c>
      <c r="H556" s="25" t="str">
        <f t="shared" si="16"/>
        <v>Completed</v>
      </c>
      <c r="I556" s="25" t="s">
        <v>40</v>
      </c>
      <c r="J556" s="25" t="s">
        <v>40</v>
      </c>
      <c r="K556" s="25" t="s">
        <v>40</v>
      </c>
      <c r="L556" s="25"/>
      <c r="M556" s="26" t="s">
        <v>1656</v>
      </c>
      <c r="N556" s="25">
        <f>IF(M556="","",_xlfn.XLOOKUP(M556,'Distance List'!D:D,'Distance List'!G:G))</f>
        <v>10</v>
      </c>
      <c r="O556" s="25" t="s">
        <v>1657</v>
      </c>
      <c r="P556" s="25"/>
      <c r="Q556" s="120" t="str">
        <f t="shared" si="17"/>
        <v>N</v>
      </c>
      <c r="R556" s="9">
        <f>IF(Q556="Y",COUNTIF($A$2:A556,A556),1)</f>
        <v>1</v>
      </c>
    </row>
    <row r="557" spans="1:18">
      <c r="A557" s="25">
        <v>401049743</v>
      </c>
      <c r="B557" s="28">
        <v>45293</v>
      </c>
      <c r="C557" s="26" t="s">
        <v>1658</v>
      </c>
      <c r="D557" s="102">
        <v>45293.520833333336</v>
      </c>
      <c r="E557" s="24" t="s">
        <v>37</v>
      </c>
      <c r="F557" s="25" t="s">
        <v>56</v>
      </c>
      <c r="G557" s="25" t="s">
        <v>465</v>
      </c>
      <c r="H557" s="25" t="str">
        <f t="shared" si="16"/>
        <v>Completed</v>
      </c>
      <c r="I557" s="25" t="s">
        <v>40</v>
      </c>
      <c r="J557" s="25" t="s">
        <v>40</v>
      </c>
      <c r="K557" s="25" t="s">
        <v>40</v>
      </c>
      <c r="L557" s="25"/>
      <c r="M557" s="26" t="s">
        <v>103</v>
      </c>
      <c r="N557" s="25">
        <f>IF(M557="","",_xlfn.XLOOKUP(M557,'Distance List'!D:D,'Distance List'!G:G))</f>
        <v>60</v>
      </c>
      <c r="O557" s="25" t="s">
        <v>104</v>
      </c>
      <c r="P557" s="25"/>
      <c r="Q557" s="120" t="str">
        <f t="shared" si="17"/>
        <v>Y</v>
      </c>
      <c r="R557" s="9">
        <f>IF(Q557="Y",COUNTIF($A$2:A557,A557),1)</f>
        <v>1</v>
      </c>
    </row>
    <row r="558" spans="1:18">
      <c r="A558" s="25">
        <v>401045081</v>
      </c>
      <c r="B558" s="28">
        <v>45293</v>
      </c>
      <c r="C558" s="26" t="s">
        <v>1659</v>
      </c>
      <c r="D558" s="102">
        <v>45293.541666666664</v>
      </c>
      <c r="E558" s="24" t="s">
        <v>37</v>
      </c>
      <c r="F558" s="25" t="s">
        <v>339</v>
      </c>
      <c r="G558" s="25" t="s">
        <v>1660</v>
      </c>
      <c r="H558" s="25" t="str">
        <f t="shared" si="16"/>
        <v>Completed</v>
      </c>
      <c r="I558" s="25" t="s">
        <v>40</v>
      </c>
      <c r="J558" s="25" t="s">
        <v>40</v>
      </c>
      <c r="K558" s="25" t="s">
        <v>40</v>
      </c>
      <c r="L558" s="25"/>
      <c r="M558" s="26" t="s">
        <v>341</v>
      </c>
      <c r="N558" s="25">
        <f>IF(M558="","",_xlfn.XLOOKUP(M558,'Distance List'!D:D,'Distance List'!G:G))</f>
        <v>93</v>
      </c>
      <c r="O558" s="25" t="s">
        <v>1661</v>
      </c>
      <c r="P558" s="25"/>
      <c r="Q558" s="120" t="str">
        <f t="shared" si="17"/>
        <v>Y</v>
      </c>
      <c r="R558" s="9">
        <f>IF(Q558="Y",COUNTIF($A$2:A558,A558),1)</f>
        <v>1</v>
      </c>
    </row>
    <row r="559" spans="1:18">
      <c r="A559" s="25" t="s">
        <v>200</v>
      </c>
      <c r="B559" s="28">
        <v>45293</v>
      </c>
      <c r="C559" s="26" t="s">
        <v>1662</v>
      </c>
      <c r="D559" s="102">
        <v>45293.604166666664</v>
      </c>
      <c r="E559" s="24" t="s">
        <v>63</v>
      </c>
      <c r="F559" s="25" t="s">
        <v>565</v>
      </c>
      <c r="G559" s="25" t="s">
        <v>1663</v>
      </c>
      <c r="H559" s="25" t="str">
        <f t="shared" si="16"/>
        <v>Completed</v>
      </c>
      <c r="I559" s="25" t="s">
        <v>40</v>
      </c>
      <c r="J559" s="25" t="s">
        <v>40</v>
      </c>
      <c r="K559" s="25" t="s">
        <v>40</v>
      </c>
      <c r="L559" s="25"/>
      <c r="M559" s="26" t="s">
        <v>98</v>
      </c>
      <c r="N559" s="25">
        <f>IF(M559="","",_xlfn.XLOOKUP(M559,'Distance List'!D:D,'Distance List'!G:G))</f>
        <v>20</v>
      </c>
      <c r="O559" s="25" t="s">
        <v>638</v>
      </c>
      <c r="P559" s="25"/>
      <c r="Q559" s="120" t="str">
        <f t="shared" si="17"/>
        <v>N</v>
      </c>
      <c r="R559" s="9">
        <f>IF(Q559="Y",COUNTIF($A$2:A559,A559),1)</f>
        <v>1</v>
      </c>
    </row>
    <row r="560" spans="1:18">
      <c r="A560" s="25" t="s">
        <v>142</v>
      </c>
      <c r="B560" s="28">
        <v>45293</v>
      </c>
      <c r="C560" s="26" t="s">
        <v>1664</v>
      </c>
      <c r="D560" s="102">
        <v>45293.611111111109</v>
      </c>
      <c r="E560" s="24" t="s">
        <v>37</v>
      </c>
      <c r="F560" s="25" t="s">
        <v>840</v>
      </c>
      <c r="G560" s="25" t="s">
        <v>1665</v>
      </c>
      <c r="H560" s="25" t="str">
        <f t="shared" si="16"/>
        <v>Completed</v>
      </c>
      <c r="I560" s="25" t="s">
        <v>40</v>
      </c>
      <c r="J560" s="25" t="s">
        <v>40</v>
      </c>
      <c r="K560" s="25" t="s">
        <v>40</v>
      </c>
      <c r="L560" s="25"/>
      <c r="M560" s="26" t="s">
        <v>159</v>
      </c>
      <c r="N560" s="25">
        <f>IF(M560="","",_xlfn.XLOOKUP(M560,'Distance List'!D:D,'Distance List'!G:G))</f>
        <v>10</v>
      </c>
      <c r="O560" s="25" t="s">
        <v>1666</v>
      </c>
      <c r="P560" s="25"/>
      <c r="Q560" s="120" t="str">
        <f t="shared" si="17"/>
        <v>N</v>
      </c>
      <c r="R560" s="9">
        <f>IF(Q560="Y",COUNTIF($A$2:A560,A560),1)</f>
        <v>1</v>
      </c>
    </row>
    <row r="561" spans="1:18">
      <c r="A561" s="25" t="s">
        <v>142</v>
      </c>
      <c r="B561" s="28">
        <v>45293</v>
      </c>
      <c r="C561" s="26" t="s">
        <v>1667</v>
      </c>
      <c r="D561" s="102">
        <v>45293.645833333336</v>
      </c>
      <c r="E561" s="24" t="s">
        <v>63</v>
      </c>
      <c r="F561" s="25" t="s">
        <v>147</v>
      </c>
      <c r="G561" s="25" t="s">
        <v>1668</v>
      </c>
      <c r="H561" s="25" t="str">
        <f t="shared" si="16"/>
        <v>Completed</v>
      </c>
      <c r="I561" s="25" t="s">
        <v>40</v>
      </c>
      <c r="J561" s="25" t="s">
        <v>40</v>
      </c>
      <c r="K561" s="25" t="s">
        <v>40</v>
      </c>
      <c r="L561" s="25"/>
      <c r="M561" s="26" t="s">
        <v>380</v>
      </c>
      <c r="N561" s="25">
        <f>IF(M561="","",_xlfn.XLOOKUP(M561,'Distance List'!D:D,'Distance List'!G:G))</f>
        <v>51</v>
      </c>
      <c r="O561" s="25" t="s">
        <v>316</v>
      </c>
      <c r="P561" s="25"/>
      <c r="Q561" s="120" t="str">
        <f t="shared" si="17"/>
        <v>N</v>
      </c>
      <c r="R561" s="9">
        <f>IF(Q561="Y",COUNTIF($A$2:A561,A561),1)</f>
        <v>1</v>
      </c>
    </row>
    <row r="562" spans="1:18">
      <c r="A562" s="25" t="s">
        <v>61</v>
      </c>
      <c r="B562" s="28">
        <v>45293</v>
      </c>
      <c r="C562" s="26" t="s">
        <v>1669</v>
      </c>
      <c r="D562" s="102">
        <v>45293.701388888891</v>
      </c>
      <c r="E562" s="24" t="s">
        <v>662</v>
      </c>
      <c r="F562" s="25" t="s">
        <v>45</v>
      </c>
      <c r="G562" s="27" t="s">
        <v>1670</v>
      </c>
      <c r="H562" s="25" t="str">
        <f t="shared" si="16"/>
        <v>Completed</v>
      </c>
      <c r="I562" s="25" t="s">
        <v>40</v>
      </c>
      <c r="J562" s="25" t="s">
        <v>40</v>
      </c>
      <c r="K562" s="25" t="s">
        <v>40</v>
      </c>
      <c r="L562" s="25"/>
      <c r="M562" s="26" t="s">
        <v>225</v>
      </c>
      <c r="N562" s="25">
        <f>IF(M562="","",_xlfn.XLOOKUP(M562,'Distance List'!D:D,'Distance List'!G:G))</f>
        <v>42</v>
      </c>
      <c r="O562" s="25" t="s">
        <v>1176</v>
      </c>
      <c r="P562" s="25"/>
      <c r="Q562" s="120" t="str">
        <f t="shared" si="17"/>
        <v>N</v>
      </c>
      <c r="R562" s="9">
        <f>IF(Q562="Y",COUNTIF($A$2:A562,A562),1)</f>
        <v>1</v>
      </c>
    </row>
    <row r="563" spans="1:18">
      <c r="A563" s="25" t="s">
        <v>35</v>
      </c>
      <c r="B563" s="28">
        <v>45289</v>
      </c>
      <c r="C563" s="26" t="s">
        <v>1671</v>
      </c>
      <c r="D563" s="102">
        <v>45293.708333333336</v>
      </c>
      <c r="E563" s="24" t="s">
        <v>37</v>
      </c>
      <c r="F563" s="25" t="s">
        <v>287</v>
      </c>
      <c r="G563" s="25" t="s">
        <v>1672</v>
      </c>
      <c r="H563" s="25" t="str">
        <f t="shared" si="16"/>
        <v>Completed</v>
      </c>
      <c r="I563" s="25" t="s">
        <v>40</v>
      </c>
      <c r="J563" s="25" t="s">
        <v>40</v>
      </c>
      <c r="K563" s="25" t="s">
        <v>40</v>
      </c>
      <c r="L563" s="25">
        <v>23456</v>
      </c>
      <c r="M563" s="26" t="s">
        <v>1673</v>
      </c>
      <c r="N563" s="25">
        <f>IF(M563="","",_xlfn.XLOOKUP(M563,'Distance List'!D:D,'Distance List'!G:G))</f>
        <v>141</v>
      </c>
      <c r="O563" s="25" t="s">
        <v>1674</v>
      </c>
      <c r="P563" s="25" t="s">
        <v>1675</v>
      </c>
      <c r="Q563" s="120" t="str">
        <f t="shared" si="17"/>
        <v>N</v>
      </c>
      <c r="R563" s="9">
        <f>IF(Q563="Y",COUNTIF($A$2:A563,A563),1)</f>
        <v>1</v>
      </c>
    </row>
    <row r="564" spans="1:18">
      <c r="A564" s="25" t="s">
        <v>151</v>
      </c>
      <c r="B564" s="28">
        <v>45289</v>
      </c>
      <c r="C564" s="26" t="s">
        <v>1676</v>
      </c>
      <c r="D564" s="102">
        <v>45293.708333333336</v>
      </c>
      <c r="E564" s="24" t="s">
        <v>37</v>
      </c>
      <c r="F564" s="25" t="s">
        <v>565</v>
      </c>
      <c r="G564" s="25" t="s">
        <v>1677</v>
      </c>
      <c r="H564" s="25" t="str">
        <f t="shared" si="16"/>
        <v>Completed</v>
      </c>
      <c r="I564" s="25" t="s">
        <v>40</v>
      </c>
      <c r="J564" s="25" t="s">
        <v>40</v>
      </c>
      <c r="K564" s="25" t="s">
        <v>40</v>
      </c>
      <c r="L564" s="25"/>
      <c r="M564" s="26" t="s">
        <v>1678</v>
      </c>
      <c r="N564" s="25">
        <f>IF(M564="","",_xlfn.XLOOKUP(M564,'Distance List'!D:D,'Distance List'!G:G))</f>
        <v>16</v>
      </c>
      <c r="O564" s="25" t="s">
        <v>1679</v>
      </c>
      <c r="P564" s="25"/>
      <c r="Q564" s="120" t="str">
        <f t="shared" si="17"/>
        <v>N</v>
      </c>
      <c r="R564" s="9">
        <f>IF(Q564="Y",COUNTIF($A$2:A564,A564),1)</f>
        <v>1</v>
      </c>
    </row>
    <row r="565" spans="1:18">
      <c r="A565" s="25" t="s">
        <v>200</v>
      </c>
      <c r="B565" s="28">
        <v>45293</v>
      </c>
      <c r="C565" s="26" t="s">
        <v>1680</v>
      </c>
      <c r="D565" s="102">
        <v>45293.708333333336</v>
      </c>
      <c r="E565" s="24" t="s">
        <v>63</v>
      </c>
      <c r="F565" s="25" t="s">
        <v>453</v>
      </c>
      <c r="G565" s="25" t="s">
        <v>1681</v>
      </c>
      <c r="H565" s="25" t="str">
        <f t="shared" si="16"/>
        <v>Completed</v>
      </c>
      <c r="I565" s="25" t="s">
        <v>40</v>
      </c>
      <c r="J565" s="25" t="s">
        <v>40</v>
      </c>
      <c r="K565" s="25" t="s">
        <v>40</v>
      </c>
      <c r="L565" s="25"/>
      <c r="M565" s="26" t="s">
        <v>164</v>
      </c>
      <c r="N565" s="25">
        <f>IF(M565="","",_xlfn.XLOOKUP(M565,'Distance List'!D:D,'Distance List'!G:G))</f>
        <v>32</v>
      </c>
      <c r="O565" s="25" t="s">
        <v>463</v>
      </c>
      <c r="P565" s="25" t="s">
        <v>126</v>
      </c>
      <c r="Q565" s="120" t="str">
        <f t="shared" si="17"/>
        <v>N</v>
      </c>
      <c r="R565" s="9">
        <f>IF(Q565="Y",COUNTIF($A$2:A565,A565),1)</f>
        <v>1</v>
      </c>
    </row>
    <row r="566" spans="1:18">
      <c r="A566" s="25" t="s">
        <v>142</v>
      </c>
      <c r="B566" s="28">
        <v>45293</v>
      </c>
      <c r="C566" s="26" t="s">
        <v>1682</v>
      </c>
      <c r="D566" s="102">
        <v>45293.75</v>
      </c>
      <c r="E566" s="24" t="s">
        <v>63</v>
      </c>
      <c r="F566" s="25" t="s">
        <v>1683</v>
      </c>
      <c r="G566" s="25" t="s">
        <v>1684</v>
      </c>
      <c r="H566" s="25" t="str">
        <f t="shared" si="16"/>
        <v>Completed</v>
      </c>
      <c r="I566" s="25" t="s">
        <v>40</v>
      </c>
      <c r="J566" s="25" t="s">
        <v>40</v>
      </c>
      <c r="K566" s="25" t="s">
        <v>40</v>
      </c>
      <c r="L566" s="25"/>
      <c r="M566" s="26" t="s">
        <v>380</v>
      </c>
      <c r="N566" s="25">
        <f>IF(M566="","",_xlfn.XLOOKUP(M566,'Distance List'!D:D,'Distance List'!G:G))</f>
        <v>51</v>
      </c>
      <c r="O566" s="25" t="s">
        <v>1685</v>
      </c>
      <c r="P566" s="25"/>
      <c r="Q566" s="120" t="str">
        <f t="shared" si="17"/>
        <v>N</v>
      </c>
      <c r="R566" s="9">
        <f>IF(Q566="Y",COUNTIF($A$2:A566,A566),1)</f>
        <v>1</v>
      </c>
    </row>
    <row r="567" spans="1:18">
      <c r="A567" s="25">
        <v>401120930</v>
      </c>
      <c r="B567" s="28">
        <v>45293</v>
      </c>
      <c r="C567" s="26" t="s">
        <v>1686</v>
      </c>
      <c r="D567" s="102">
        <v>45293.833333333336</v>
      </c>
      <c r="E567" s="24" t="s">
        <v>63</v>
      </c>
      <c r="F567" s="25" t="s">
        <v>45</v>
      </c>
      <c r="G567" s="25" t="s">
        <v>1687</v>
      </c>
      <c r="H567" s="25" t="str">
        <f t="shared" si="16"/>
        <v>Completed</v>
      </c>
      <c r="I567" s="25" t="s">
        <v>40</v>
      </c>
      <c r="J567" s="25" t="s">
        <v>40</v>
      </c>
      <c r="K567" s="25" t="s">
        <v>40</v>
      </c>
      <c r="L567" s="25"/>
      <c r="M567" s="26" t="s">
        <v>225</v>
      </c>
      <c r="N567" s="25">
        <f>IF(M567="","",_xlfn.XLOOKUP(M567,'Distance List'!D:D,'Distance List'!G:G))</f>
        <v>42</v>
      </c>
      <c r="O567" s="25" t="s">
        <v>1176</v>
      </c>
      <c r="P567" s="25"/>
      <c r="Q567" s="120" t="str">
        <f t="shared" si="17"/>
        <v>Y</v>
      </c>
      <c r="R567" s="9">
        <f>IF(Q567="Y",COUNTIF($A$2:A567,A567),1)</f>
        <v>1</v>
      </c>
    </row>
    <row r="568" spans="1:18">
      <c r="A568" s="25">
        <v>401129664</v>
      </c>
      <c r="B568" s="28">
        <v>45294</v>
      </c>
      <c r="C568" s="26" t="s">
        <v>1688</v>
      </c>
      <c r="D568" s="102">
        <v>45294.166666666664</v>
      </c>
      <c r="E568" s="24" t="s">
        <v>358</v>
      </c>
      <c r="F568" s="25" t="s">
        <v>688</v>
      </c>
      <c r="G568" s="25" t="s">
        <v>1687</v>
      </c>
      <c r="H568" s="25" t="str">
        <f t="shared" si="16"/>
        <v>Completed</v>
      </c>
      <c r="I568" s="25" t="s">
        <v>40</v>
      </c>
      <c r="J568" s="25" t="s">
        <v>40</v>
      </c>
      <c r="K568" s="25" t="s">
        <v>40</v>
      </c>
      <c r="L568" s="25"/>
      <c r="M568" s="26" t="s">
        <v>225</v>
      </c>
      <c r="N568" s="25">
        <f>IF(M568="","",_xlfn.XLOOKUP(M568,'Distance List'!D:D,'Distance List'!G:G))</f>
        <v>42</v>
      </c>
      <c r="O568" s="25" t="s">
        <v>165</v>
      </c>
      <c r="P568" s="25"/>
      <c r="Q568" s="120" t="str">
        <f t="shared" si="17"/>
        <v>Y</v>
      </c>
      <c r="R568" s="9">
        <f>IF(Q568="Y",COUNTIF($A$2:A568,A568),1)</f>
        <v>1</v>
      </c>
    </row>
    <row r="569" spans="1:18">
      <c r="A569" s="25" t="s">
        <v>136</v>
      </c>
      <c r="B569" s="28">
        <v>45293</v>
      </c>
      <c r="C569" s="26" t="s">
        <v>1689</v>
      </c>
      <c r="D569" s="102">
        <v>45294.375</v>
      </c>
      <c r="E569" s="24" t="s">
        <v>37</v>
      </c>
      <c r="F569" s="25" t="s">
        <v>197</v>
      </c>
      <c r="G569" s="27" t="s">
        <v>1690</v>
      </c>
      <c r="H569" s="25" t="str">
        <f t="shared" si="16"/>
        <v>Completed</v>
      </c>
      <c r="I569" s="25" t="s">
        <v>40</v>
      </c>
      <c r="J569" s="25" t="s">
        <v>40</v>
      </c>
      <c r="K569" s="25" t="s">
        <v>40</v>
      </c>
      <c r="L569" s="25"/>
      <c r="M569" s="26" t="s">
        <v>103</v>
      </c>
      <c r="N569" s="25">
        <f>IF(M569="","",_xlfn.XLOOKUP(M569,'Distance List'!D:D,'Distance List'!G:G))</f>
        <v>60</v>
      </c>
      <c r="O569" s="25" t="s">
        <v>199</v>
      </c>
      <c r="P569" s="25"/>
      <c r="Q569" s="120" t="str">
        <f t="shared" si="17"/>
        <v>N</v>
      </c>
      <c r="R569" s="9">
        <f>IF(Q569="Y",COUNTIF($A$2:A569,A569),1)</f>
        <v>1</v>
      </c>
    </row>
    <row r="570" spans="1:18">
      <c r="A570" s="25" t="s">
        <v>142</v>
      </c>
      <c r="B570" s="28">
        <v>45293</v>
      </c>
      <c r="C570" s="26" t="s">
        <v>1691</v>
      </c>
      <c r="D570" s="102">
        <v>45294.375</v>
      </c>
      <c r="E570" s="24" t="s">
        <v>63</v>
      </c>
      <c r="F570" s="25" t="s">
        <v>896</v>
      </c>
      <c r="G570" s="25" t="s">
        <v>1692</v>
      </c>
      <c r="H570" s="25" t="str">
        <f t="shared" si="16"/>
        <v>Completed</v>
      </c>
      <c r="I570" s="25" t="s">
        <v>40</v>
      </c>
      <c r="J570" s="25" t="s">
        <v>40</v>
      </c>
      <c r="K570" s="25" t="s">
        <v>40</v>
      </c>
      <c r="L570" s="25"/>
      <c r="M570" s="26" t="s">
        <v>898</v>
      </c>
      <c r="N570" s="25">
        <f>IF(M570="","",_xlfn.XLOOKUP(M570,'Distance List'!D:D,'Distance List'!G:G))</f>
        <v>14</v>
      </c>
      <c r="O570" s="25" t="s">
        <v>1693</v>
      </c>
      <c r="P570" s="25"/>
      <c r="Q570" s="120" t="str">
        <f t="shared" si="17"/>
        <v>N</v>
      </c>
      <c r="R570" s="9">
        <f>IF(Q570="Y",COUNTIF($A$2:A570,A570),1)</f>
        <v>1</v>
      </c>
    </row>
    <row r="571" spans="1:18">
      <c r="A571" s="25" t="s">
        <v>136</v>
      </c>
      <c r="B571" s="28">
        <v>45293</v>
      </c>
      <c r="C571" s="26" t="s">
        <v>1694</v>
      </c>
      <c r="D571" s="102">
        <v>45294.416666666664</v>
      </c>
      <c r="E571" s="24" t="s">
        <v>37</v>
      </c>
      <c r="F571" s="25" t="s">
        <v>180</v>
      </c>
      <c r="G571" s="25" t="s">
        <v>1695</v>
      </c>
      <c r="H571" s="25" t="str">
        <f t="shared" si="16"/>
        <v>Completed</v>
      </c>
      <c r="I571" s="25" t="s">
        <v>40</v>
      </c>
      <c r="J571" s="25" t="s">
        <v>40</v>
      </c>
      <c r="K571" s="25" t="s">
        <v>40</v>
      </c>
      <c r="L571" s="25"/>
      <c r="M571" s="26" t="s">
        <v>539</v>
      </c>
      <c r="N571" s="25">
        <f>IF(M571="","",_xlfn.XLOOKUP(M571,'Distance List'!D:D,'Distance List'!G:G))</f>
        <v>51</v>
      </c>
      <c r="O571" s="25" t="s">
        <v>540</v>
      </c>
      <c r="P571" s="25"/>
      <c r="Q571" s="120" t="str">
        <f t="shared" si="17"/>
        <v>N</v>
      </c>
      <c r="R571" s="9">
        <f>IF(Q571="Y",COUNTIF($A$2:A571,A571),1)</f>
        <v>1</v>
      </c>
    </row>
    <row r="572" spans="1:18">
      <c r="A572" s="30" t="s">
        <v>151</v>
      </c>
      <c r="B572" s="36">
        <v>45293</v>
      </c>
      <c r="C572" s="41" t="s">
        <v>1696</v>
      </c>
      <c r="D572" s="103">
        <v>45294.416666666664</v>
      </c>
      <c r="E572" s="37" t="s">
        <v>63</v>
      </c>
      <c r="F572" s="30" t="s">
        <v>246</v>
      </c>
      <c r="G572" s="30" t="s">
        <v>1697</v>
      </c>
      <c r="H572" s="25" t="str">
        <f t="shared" si="16"/>
        <v>Completed</v>
      </c>
      <c r="I572" s="25" t="s">
        <v>40</v>
      </c>
      <c r="J572" s="25" t="s">
        <v>40</v>
      </c>
      <c r="K572" s="25" t="s">
        <v>40</v>
      </c>
      <c r="L572" s="25"/>
      <c r="M572" s="26" t="s">
        <v>155</v>
      </c>
      <c r="N572" s="25">
        <f>IF(M572="","",_xlfn.XLOOKUP(M572,'Distance List'!D:D,'Distance List'!G:G))</f>
        <v>11</v>
      </c>
      <c r="O572" s="25" t="s">
        <v>316</v>
      </c>
      <c r="P572" s="25"/>
      <c r="Q572" s="120" t="str">
        <f t="shared" si="17"/>
        <v>N</v>
      </c>
      <c r="R572" s="9">
        <f>IF(Q572="Y",COUNTIF($A$2:A572,A572),1)</f>
        <v>1</v>
      </c>
    </row>
    <row r="573" spans="1:18">
      <c r="A573" s="30" t="s">
        <v>151</v>
      </c>
      <c r="B573" s="36">
        <v>45293</v>
      </c>
      <c r="C573" s="41" t="s">
        <v>1698</v>
      </c>
      <c r="D573" s="103">
        <v>45294.416666666664</v>
      </c>
      <c r="E573" s="37" t="s">
        <v>63</v>
      </c>
      <c r="F573" s="30" t="s">
        <v>246</v>
      </c>
      <c r="G573" s="30" t="s">
        <v>1697</v>
      </c>
      <c r="H573" s="25" t="str">
        <f t="shared" si="16"/>
        <v>Completed</v>
      </c>
      <c r="I573" s="25" t="s">
        <v>40</v>
      </c>
      <c r="J573" s="25" t="s">
        <v>40</v>
      </c>
      <c r="K573" s="25" t="s">
        <v>40</v>
      </c>
      <c r="L573" s="25"/>
      <c r="M573" s="26" t="s">
        <v>155</v>
      </c>
      <c r="N573" s="25">
        <f>IF(M573="","",_xlfn.XLOOKUP(M573,'Distance List'!D:D,'Distance List'!G:G))</f>
        <v>11</v>
      </c>
      <c r="O573" s="25" t="s">
        <v>316</v>
      </c>
      <c r="P573" s="25"/>
      <c r="Q573" s="120" t="str">
        <f t="shared" si="17"/>
        <v>N</v>
      </c>
      <c r="R573" s="9">
        <f>IF(Q573="Y",COUNTIF($A$2:A573,A573),1)</f>
        <v>1</v>
      </c>
    </row>
    <row r="574" spans="1:18">
      <c r="A574" s="25" t="s">
        <v>626</v>
      </c>
      <c r="B574" s="28">
        <v>45293</v>
      </c>
      <c r="C574" s="26" t="s">
        <v>1699</v>
      </c>
      <c r="D574" s="102">
        <v>45294.416666666664</v>
      </c>
      <c r="E574" s="24" t="s">
        <v>37</v>
      </c>
      <c r="F574" s="25" t="s">
        <v>339</v>
      </c>
      <c r="G574" s="25" t="s">
        <v>1700</v>
      </c>
      <c r="H574" s="25" t="str">
        <f t="shared" si="16"/>
        <v>Completed</v>
      </c>
      <c r="I574" s="25" t="s">
        <v>40</v>
      </c>
      <c r="J574" s="25" t="s">
        <v>40</v>
      </c>
      <c r="K574" s="25" t="s">
        <v>40</v>
      </c>
      <c r="L574" s="25"/>
      <c r="M574" s="26" t="s">
        <v>1172</v>
      </c>
      <c r="N574" s="25">
        <f>IF(M574="","",_xlfn.XLOOKUP(M574,'Distance List'!D:D,'Distance List'!G:G))</f>
        <v>94</v>
      </c>
      <c r="O574" s="25" t="s">
        <v>1652</v>
      </c>
      <c r="P574" s="25"/>
      <c r="Q574" s="120" t="str">
        <f t="shared" si="17"/>
        <v>N</v>
      </c>
      <c r="R574" s="9">
        <f>IF(Q574="Y",COUNTIF($A$2:A574,A574),1)</f>
        <v>1</v>
      </c>
    </row>
    <row r="575" spans="1:18">
      <c r="A575" s="25" t="s">
        <v>61</v>
      </c>
      <c r="B575" s="28">
        <v>45293</v>
      </c>
      <c r="C575" s="26" t="s">
        <v>1701</v>
      </c>
      <c r="D575" s="102">
        <v>45294.416666666664</v>
      </c>
      <c r="E575" s="24" t="s">
        <v>37</v>
      </c>
      <c r="F575" s="25" t="s">
        <v>739</v>
      </c>
      <c r="G575" s="25" t="s">
        <v>1702</v>
      </c>
      <c r="H575" s="25" t="str">
        <f t="shared" si="16"/>
        <v>Shipped</v>
      </c>
      <c r="I575" s="25" t="s">
        <v>40</v>
      </c>
      <c r="J575" s="25" t="s">
        <v>40</v>
      </c>
      <c r="K575" s="30"/>
      <c r="L575" s="25"/>
      <c r="M575" s="26" t="s">
        <v>1703</v>
      </c>
      <c r="N575" s="25">
        <f>IF(M575="","",_xlfn.XLOOKUP(M575,'Distance List'!D:D,'Distance List'!G:G))</f>
        <v>11</v>
      </c>
      <c r="O575" s="25" t="s">
        <v>1704</v>
      </c>
      <c r="P575" s="25"/>
      <c r="Q575" s="120" t="str">
        <f t="shared" si="17"/>
        <v>N</v>
      </c>
      <c r="R575" s="9">
        <f>IF(Q575="Y",COUNTIF($A$2:A575,A575),1)</f>
        <v>1</v>
      </c>
    </row>
    <row r="576" spans="1:18">
      <c r="A576" s="25" t="s">
        <v>61</v>
      </c>
      <c r="B576" s="28">
        <v>45293</v>
      </c>
      <c r="C576" s="26" t="s">
        <v>1705</v>
      </c>
      <c r="D576" s="102">
        <v>45294.416666666664</v>
      </c>
      <c r="E576" s="24" t="s">
        <v>37</v>
      </c>
      <c r="F576" s="25" t="s">
        <v>202</v>
      </c>
      <c r="G576" s="25" t="s">
        <v>1706</v>
      </c>
      <c r="H576" s="25" t="str">
        <f t="shared" si="16"/>
        <v>Completed</v>
      </c>
      <c r="I576" s="25" t="s">
        <v>40</v>
      </c>
      <c r="J576" s="25" t="s">
        <v>40</v>
      </c>
      <c r="K576" s="25" t="s">
        <v>40</v>
      </c>
      <c r="L576" s="25"/>
      <c r="M576" s="26" t="s">
        <v>1707</v>
      </c>
      <c r="N576" s="25">
        <f>IF(M576="","",_xlfn.XLOOKUP(M576,'Distance List'!D:D,'Distance List'!G:G))</f>
        <v>10</v>
      </c>
      <c r="O576" s="25" t="s">
        <v>1708</v>
      </c>
      <c r="P576" s="25"/>
      <c r="Q576" s="120" t="str">
        <f t="shared" si="17"/>
        <v>N</v>
      </c>
      <c r="R576" s="9">
        <f>IF(Q576="Y",COUNTIF($A$2:A576,A576),1)</f>
        <v>1</v>
      </c>
    </row>
    <row r="577" spans="1:18">
      <c r="A577" s="25" t="s">
        <v>142</v>
      </c>
      <c r="B577" s="28">
        <v>45293</v>
      </c>
      <c r="C577" s="26" t="s">
        <v>1709</v>
      </c>
      <c r="D577" s="102">
        <v>45294.416666666664</v>
      </c>
      <c r="E577" s="24" t="s">
        <v>37</v>
      </c>
      <c r="F577" s="25" t="s">
        <v>840</v>
      </c>
      <c r="G577" s="25" t="s">
        <v>903</v>
      </c>
      <c r="H577" s="25" t="str">
        <f t="shared" si="16"/>
        <v>Completed</v>
      </c>
      <c r="I577" s="25" t="s">
        <v>40</v>
      </c>
      <c r="J577" s="25" t="s">
        <v>40</v>
      </c>
      <c r="K577" s="25" t="s">
        <v>40</v>
      </c>
      <c r="L577" s="25"/>
      <c r="M577" s="26" t="s">
        <v>159</v>
      </c>
      <c r="N577" s="25">
        <f>IF(M577="","",_xlfn.XLOOKUP(M577,'Distance List'!D:D,'Distance List'!G:G))</f>
        <v>10</v>
      </c>
      <c r="O577" s="25" t="s">
        <v>94</v>
      </c>
      <c r="P577" s="25"/>
      <c r="Q577" s="120" t="str">
        <f t="shared" si="17"/>
        <v>N</v>
      </c>
      <c r="R577" s="9">
        <f>IF(Q577="Y",COUNTIF($A$2:A577,A577),1)</f>
        <v>1</v>
      </c>
    </row>
    <row r="578" spans="1:18">
      <c r="A578" s="25">
        <v>401129488</v>
      </c>
      <c r="B578" s="28">
        <v>45293</v>
      </c>
      <c r="C578" s="26" t="s">
        <v>1710</v>
      </c>
      <c r="D578" s="102">
        <v>45294.416666666664</v>
      </c>
      <c r="E578" s="24" t="s">
        <v>37</v>
      </c>
      <c r="F578" s="25" t="s">
        <v>461</v>
      </c>
      <c r="G578" s="25" t="s">
        <v>1711</v>
      </c>
      <c r="H578" s="25" t="str">
        <f t="shared" ref="H578:H590" si="18">IF(AND(I578="",J578="",K578,""),"",IF(AND(I578="O",J578="",K578=""),"Picked",IF(AND(I578="O",J578="O",K578=""),"Shipped",IF(AND(I578="O",J578="O",K578="O"),"Completed",""))))</f>
        <v>Completed</v>
      </c>
      <c r="I578" s="25" t="s">
        <v>40</v>
      </c>
      <c r="J578" s="25" t="s">
        <v>40</v>
      </c>
      <c r="K578" s="25" t="s">
        <v>40</v>
      </c>
      <c r="L578" s="25"/>
      <c r="M578" s="26" t="s">
        <v>375</v>
      </c>
      <c r="N578" s="25">
        <f>IF(M578="","",_xlfn.XLOOKUP(M578,'Distance List'!D:D,'Distance List'!G:G))</f>
        <v>16</v>
      </c>
      <c r="O578" s="25" t="s">
        <v>376</v>
      </c>
      <c r="P578" s="25"/>
      <c r="Q578" s="120" t="str">
        <f t="shared" ref="Q578:Q590" si="19">IF(LEN(A578)=9,"Y","N")</f>
        <v>Y</v>
      </c>
      <c r="R578" s="9">
        <f>IF(Q578="Y",COUNTIF($A$2:A578,A578),1)</f>
        <v>1</v>
      </c>
    </row>
    <row r="579" spans="1:18">
      <c r="A579" s="25" t="s">
        <v>142</v>
      </c>
      <c r="B579" s="28">
        <v>45289</v>
      </c>
      <c r="C579" s="26" t="s">
        <v>1712</v>
      </c>
      <c r="D579" s="102">
        <v>45294.4375</v>
      </c>
      <c r="E579" s="24" t="s">
        <v>63</v>
      </c>
      <c r="F579" s="25" t="s">
        <v>433</v>
      </c>
      <c r="G579" s="25" t="s">
        <v>1713</v>
      </c>
      <c r="H579" s="25" t="str">
        <f t="shared" si="18"/>
        <v>Shipped</v>
      </c>
      <c r="I579" s="25" t="s">
        <v>40</v>
      </c>
      <c r="J579" s="25" t="s">
        <v>40</v>
      </c>
      <c r="K579" s="30"/>
      <c r="L579" s="25"/>
      <c r="M579" s="26" t="s">
        <v>375</v>
      </c>
      <c r="N579" s="25">
        <f>IF(M579="","",_xlfn.XLOOKUP(M579,'Distance List'!D:D,'Distance List'!G:G))</f>
        <v>16</v>
      </c>
      <c r="O579" s="25" t="s">
        <v>786</v>
      </c>
      <c r="P579" s="25"/>
      <c r="Q579" s="120" t="str">
        <f t="shared" si="19"/>
        <v>N</v>
      </c>
      <c r="R579" s="9">
        <f>IF(Q579="Y",COUNTIF($A$2:A579,A579),1)</f>
        <v>1</v>
      </c>
    </row>
    <row r="580" spans="1:18">
      <c r="A580" s="25" t="s">
        <v>61</v>
      </c>
      <c r="B580" s="28">
        <v>45293</v>
      </c>
      <c r="C580" s="26" t="s">
        <v>1714</v>
      </c>
      <c r="D580" s="102">
        <v>45294.458333333336</v>
      </c>
      <c r="E580" s="24" t="s">
        <v>37</v>
      </c>
      <c r="F580" s="25" t="s">
        <v>739</v>
      </c>
      <c r="G580" s="25" t="s">
        <v>1468</v>
      </c>
      <c r="H580" s="25" t="str">
        <f t="shared" si="18"/>
        <v>Shipped</v>
      </c>
      <c r="I580" s="25" t="s">
        <v>40</v>
      </c>
      <c r="J580" s="25" t="s">
        <v>40</v>
      </c>
      <c r="K580" s="30"/>
      <c r="L580" s="25"/>
      <c r="M580" s="26" t="s">
        <v>174</v>
      </c>
      <c r="N580" s="25">
        <f>IF(M580="","",_xlfn.XLOOKUP(M580,'Distance List'!D:D,'Distance List'!G:G))</f>
        <v>10</v>
      </c>
      <c r="O580" s="25" t="s">
        <v>1252</v>
      </c>
      <c r="P580" s="25"/>
      <c r="Q580" s="120" t="str">
        <f t="shared" si="19"/>
        <v>N</v>
      </c>
      <c r="R580" s="9">
        <f>IF(Q580="Y",COUNTIF($A$2:A580,A580),1)</f>
        <v>1</v>
      </c>
    </row>
    <row r="581" spans="1:18">
      <c r="A581" s="25">
        <v>401125434</v>
      </c>
      <c r="B581" s="28">
        <v>45289</v>
      </c>
      <c r="C581" s="26" t="s">
        <v>1715</v>
      </c>
      <c r="D581" s="102">
        <v>45294.5</v>
      </c>
      <c r="E581" s="24" t="s">
        <v>37</v>
      </c>
      <c r="F581" s="25" t="s">
        <v>1716</v>
      </c>
      <c r="G581" s="27" t="s">
        <v>1717</v>
      </c>
      <c r="H581" s="25" t="str">
        <f t="shared" si="18"/>
        <v>Shipped</v>
      </c>
      <c r="I581" s="25" t="s">
        <v>40</v>
      </c>
      <c r="J581" s="25" t="s">
        <v>40</v>
      </c>
      <c r="K581" s="30"/>
      <c r="L581" s="25"/>
      <c r="M581" s="26" t="s">
        <v>149</v>
      </c>
      <c r="N581" s="25">
        <f>IF(M581="","",_xlfn.XLOOKUP(M581,'Distance List'!D:D,'Distance List'!G:G))</f>
        <v>63</v>
      </c>
      <c r="O581" s="25" t="s">
        <v>1718</v>
      </c>
      <c r="P581" s="25"/>
      <c r="Q581" s="120" t="str">
        <f t="shared" si="19"/>
        <v>Y</v>
      </c>
      <c r="R581" s="9">
        <f>IF(Q581="Y",COUNTIF($A$2:A581,A581),1)</f>
        <v>1</v>
      </c>
    </row>
    <row r="582" spans="1:18">
      <c r="A582" s="25" t="s">
        <v>142</v>
      </c>
      <c r="B582" s="28">
        <v>45293</v>
      </c>
      <c r="C582" s="26" t="s">
        <v>1719</v>
      </c>
      <c r="D582" s="102">
        <v>45294.5</v>
      </c>
      <c r="E582" s="24" t="s">
        <v>37</v>
      </c>
      <c r="F582" s="25" t="s">
        <v>45</v>
      </c>
      <c r="G582" s="25" t="s">
        <v>1720</v>
      </c>
      <c r="H582" s="25" t="str">
        <f t="shared" si="18"/>
        <v>Shipped</v>
      </c>
      <c r="I582" s="25" t="s">
        <v>40</v>
      </c>
      <c r="J582" s="25" t="s">
        <v>40</v>
      </c>
      <c r="K582" s="30"/>
      <c r="L582" s="25"/>
      <c r="M582" s="26" t="s">
        <v>1721</v>
      </c>
      <c r="N582" s="25">
        <f>IF(M582="","",_xlfn.XLOOKUP(M582,'Distance List'!D:D,'Distance List'!G:G))</f>
        <v>31</v>
      </c>
      <c r="O582" s="25" t="s">
        <v>1722</v>
      </c>
      <c r="P582" s="25"/>
      <c r="Q582" s="120" t="str">
        <f t="shared" si="19"/>
        <v>N</v>
      </c>
      <c r="R582" s="9">
        <f>IF(Q582="Y",COUNTIF($A$2:A582,A582),1)</f>
        <v>1</v>
      </c>
    </row>
    <row r="583" spans="1:18">
      <c r="A583" s="25" t="s">
        <v>142</v>
      </c>
      <c r="B583" s="28">
        <v>45293</v>
      </c>
      <c r="C583" s="26" t="s">
        <v>1723</v>
      </c>
      <c r="D583" s="102">
        <v>45294.583333333336</v>
      </c>
      <c r="E583" s="24" t="s">
        <v>63</v>
      </c>
      <c r="F583" s="25" t="s">
        <v>202</v>
      </c>
      <c r="G583" s="25" t="s">
        <v>1724</v>
      </c>
      <c r="H583" s="25" t="str">
        <f t="shared" si="18"/>
        <v>Shipped</v>
      </c>
      <c r="I583" s="25" t="s">
        <v>40</v>
      </c>
      <c r="J583" s="25" t="s">
        <v>40</v>
      </c>
      <c r="K583" s="30"/>
      <c r="L583" s="25"/>
      <c r="M583" s="26" t="s">
        <v>577</v>
      </c>
      <c r="N583" s="25">
        <f>IF(M583="","",_xlfn.XLOOKUP(M583,'Distance List'!D:D,'Distance List'!G:G))</f>
        <v>10</v>
      </c>
      <c r="O583" s="25" t="s">
        <v>125</v>
      </c>
      <c r="P583" s="25"/>
      <c r="Q583" s="120" t="str">
        <f t="shared" si="19"/>
        <v>N</v>
      </c>
      <c r="R583" s="9">
        <f>IF(Q583="Y",COUNTIF($A$2:A583,A583),1)</f>
        <v>1</v>
      </c>
    </row>
    <row r="584" spans="1:18">
      <c r="A584" s="25"/>
      <c r="B584" s="28">
        <v>45288</v>
      </c>
      <c r="C584" s="26" t="s">
        <v>1725</v>
      </c>
      <c r="D584" s="102">
        <v>45295.4375</v>
      </c>
      <c r="E584" s="24" t="s">
        <v>63</v>
      </c>
      <c r="F584" s="25" t="s">
        <v>558</v>
      </c>
      <c r="G584" s="25" t="s">
        <v>1726</v>
      </c>
      <c r="H584" s="25" t="str">
        <f t="shared" si="18"/>
        <v>Picked</v>
      </c>
      <c r="I584" s="25" t="s">
        <v>40</v>
      </c>
      <c r="J584" s="25"/>
      <c r="K584" s="30"/>
      <c r="L584" s="25"/>
      <c r="M584" s="26" t="s">
        <v>1727</v>
      </c>
      <c r="N584" s="25">
        <f>IF(M584="","",_xlfn.XLOOKUP(M584,'Distance List'!D:D,'Distance List'!G:G))</f>
        <v>81</v>
      </c>
      <c r="O584" s="25" t="s">
        <v>879</v>
      </c>
      <c r="P584" s="25"/>
      <c r="Q584" s="120" t="str">
        <f t="shared" si="19"/>
        <v>N</v>
      </c>
      <c r="R584" s="9">
        <f>IF(Q584="Y",COUNTIF($A$2:A584,A584),1)</f>
        <v>1</v>
      </c>
    </row>
    <row r="585" spans="1:18">
      <c r="A585" s="62" t="s">
        <v>795</v>
      </c>
      <c r="B585" s="28">
        <v>45293</v>
      </c>
      <c r="C585" s="26" t="s">
        <v>1728</v>
      </c>
      <c r="D585" s="102">
        <v>45295.75</v>
      </c>
      <c r="E585" s="24" t="s">
        <v>63</v>
      </c>
      <c r="F585" s="25" t="s">
        <v>1729</v>
      </c>
      <c r="G585" s="62" t="s">
        <v>1730</v>
      </c>
      <c r="H585" s="25" t="str">
        <f t="shared" si="18"/>
        <v>Shipped</v>
      </c>
      <c r="I585" s="25" t="s">
        <v>40</v>
      </c>
      <c r="J585" s="25" t="s">
        <v>40</v>
      </c>
      <c r="K585" s="30"/>
      <c r="L585" s="25"/>
      <c r="M585" s="26" t="s">
        <v>1731</v>
      </c>
      <c r="N585" s="25">
        <f>IF(M585="","",_xlfn.XLOOKUP(M585,'Distance List'!D:D,'Distance List'!G:G))</f>
        <v>368</v>
      </c>
      <c r="O585" s="25" t="s">
        <v>1112</v>
      </c>
      <c r="P585" s="25" t="s">
        <v>800</v>
      </c>
      <c r="Q585" s="120" t="str">
        <f t="shared" si="19"/>
        <v>N</v>
      </c>
      <c r="R585" s="9">
        <f>IF(Q585="Y",COUNTIF($A$2:A585,A585),1)</f>
        <v>1</v>
      </c>
    </row>
    <row r="586" spans="1:18">
      <c r="A586" s="62" t="s">
        <v>795</v>
      </c>
      <c r="B586" s="28">
        <v>45293</v>
      </c>
      <c r="C586" s="26" t="s">
        <v>1732</v>
      </c>
      <c r="D586" s="102">
        <v>45295.75</v>
      </c>
      <c r="E586" s="24" t="s">
        <v>63</v>
      </c>
      <c r="F586" s="25" t="s">
        <v>1729</v>
      </c>
      <c r="G586" s="62" t="s">
        <v>1730</v>
      </c>
      <c r="H586" s="25" t="str">
        <f t="shared" si="18"/>
        <v>Shipped</v>
      </c>
      <c r="I586" s="25" t="s">
        <v>40</v>
      </c>
      <c r="J586" s="25" t="s">
        <v>40</v>
      </c>
      <c r="K586" s="30"/>
      <c r="L586" s="25"/>
      <c r="M586" s="26" t="s">
        <v>1731</v>
      </c>
      <c r="N586" s="25">
        <f>IF(M586="","",_xlfn.XLOOKUP(M586,'Distance List'!D:D,'Distance List'!G:G))</f>
        <v>368</v>
      </c>
      <c r="O586" s="25" t="s">
        <v>1112</v>
      </c>
      <c r="P586" s="25" t="s">
        <v>800</v>
      </c>
      <c r="Q586" s="120" t="str">
        <f t="shared" si="19"/>
        <v>N</v>
      </c>
      <c r="R586" s="9">
        <f>IF(Q586="Y",COUNTIF($A$2:A586,A586),1)</f>
        <v>1</v>
      </c>
    </row>
    <row r="587" spans="1:18">
      <c r="A587" s="25"/>
      <c r="B587" s="28">
        <v>45293</v>
      </c>
      <c r="C587" s="26" t="s">
        <v>1733</v>
      </c>
      <c r="D587" s="102">
        <v>45296.583333333336</v>
      </c>
      <c r="E587" s="24" t="s">
        <v>63</v>
      </c>
      <c r="F587" s="25" t="s">
        <v>565</v>
      </c>
      <c r="G587" s="25" t="s">
        <v>1734</v>
      </c>
      <c r="H587" s="25" t="str">
        <f t="shared" si="18"/>
        <v>Picked</v>
      </c>
      <c r="I587" s="25" t="s">
        <v>40</v>
      </c>
      <c r="J587" s="25"/>
      <c r="K587" s="30"/>
      <c r="L587" s="25"/>
      <c r="M587" s="26" t="s">
        <v>992</v>
      </c>
      <c r="N587" s="25">
        <f>IF(M587="","",_xlfn.XLOOKUP(M587,'Distance List'!D:D,'Distance List'!G:G))</f>
        <v>14</v>
      </c>
      <c r="O587" s="25" t="s">
        <v>786</v>
      </c>
      <c r="P587" s="25"/>
      <c r="Q587" s="120" t="str">
        <f t="shared" si="19"/>
        <v>N</v>
      </c>
      <c r="R587" s="9">
        <f>IF(Q587="Y",COUNTIF($A$2:A587,A587),1)</f>
        <v>1</v>
      </c>
    </row>
    <row r="588" spans="1:18">
      <c r="A588" s="25"/>
      <c r="B588" s="28">
        <v>45293</v>
      </c>
      <c r="C588" s="26" t="s">
        <v>1735</v>
      </c>
      <c r="D588" s="102">
        <v>45296.708333333336</v>
      </c>
      <c r="E588" s="24" t="s">
        <v>63</v>
      </c>
      <c r="F588" s="25" t="s">
        <v>38</v>
      </c>
      <c r="G588" s="25" t="s">
        <v>671</v>
      </c>
      <c r="H588" s="25" t="str">
        <f t="shared" si="18"/>
        <v>Picked</v>
      </c>
      <c r="I588" s="25" t="s">
        <v>40</v>
      </c>
      <c r="J588" s="25"/>
      <c r="K588" s="30"/>
      <c r="L588" s="25"/>
      <c r="M588" s="26" t="s">
        <v>89</v>
      </c>
      <c r="N588" s="25">
        <f>IF(M588="","",_xlfn.XLOOKUP(M588,'Distance List'!D:D,'Distance List'!G:G))</f>
        <v>20</v>
      </c>
      <c r="O588" s="25" t="s">
        <v>1736</v>
      </c>
      <c r="P588" s="25"/>
      <c r="Q588" s="120" t="str">
        <f t="shared" si="19"/>
        <v>N</v>
      </c>
      <c r="R588" s="9">
        <f>IF(Q588="Y",COUNTIF($A$2:A588,A588),1)</f>
        <v>1</v>
      </c>
    </row>
    <row r="589" spans="1:18">
      <c r="A589" s="25"/>
      <c r="B589" s="28">
        <v>45293</v>
      </c>
      <c r="C589" s="26" t="s">
        <v>1737</v>
      </c>
      <c r="D589" s="102">
        <v>45299.416666666664</v>
      </c>
      <c r="E589" s="24" t="s">
        <v>63</v>
      </c>
      <c r="F589" s="25" t="s">
        <v>1557</v>
      </c>
      <c r="G589" s="25" t="s">
        <v>1382</v>
      </c>
      <c r="H589" s="25" t="str">
        <f t="shared" si="18"/>
        <v>Picked</v>
      </c>
      <c r="I589" s="25" t="s">
        <v>40</v>
      </c>
      <c r="J589" s="25"/>
      <c r="K589" s="30"/>
      <c r="L589" s="25"/>
      <c r="M589" s="26" t="s">
        <v>1383</v>
      </c>
      <c r="N589" s="25">
        <f>IF(M589="","",_xlfn.XLOOKUP(M589,'Distance List'!D:D,'Distance List'!G:G))</f>
        <v>15</v>
      </c>
      <c r="O589" s="25" t="s">
        <v>394</v>
      </c>
      <c r="P589" s="25"/>
      <c r="Q589" s="120" t="str">
        <f t="shared" si="19"/>
        <v>N</v>
      </c>
      <c r="R589" s="9">
        <f>IF(Q589="Y",COUNTIF($A$2:A589,A589),1)</f>
        <v>1</v>
      </c>
    </row>
    <row r="590" spans="1:18">
      <c r="A590" s="25"/>
      <c r="B590" s="28">
        <v>45293</v>
      </c>
      <c r="C590" s="26" t="s">
        <v>1738</v>
      </c>
      <c r="D590" s="102">
        <v>45294.527777777781</v>
      </c>
      <c r="E590" s="24" t="s">
        <v>63</v>
      </c>
      <c r="F590" s="25" t="s">
        <v>45</v>
      </c>
      <c r="G590" s="25" t="s">
        <v>1739</v>
      </c>
      <c r="H590" s="25" t="str">
        <f t="shared" si="18"/>
        <v/>
      </c>
      <c r="I590" s="25"/>
      <c r="J590" s="25"/>
      <c r="K590" s="30"/>
      <c r="L590" s="25"/>
      <c r="M590" s="26" t="s">
        <v>1740</v>
      </c>
      <c r="N590" s="25">
        <f>IF(M590="","",_xlfn.XLOOKUP(M590,'Distance List'!D:D,'Distance List'!G:G))</f>
        <v>44</v>
      </c>
      <c r="O590" s="25" t="s">
        <v>1741</v>
      </c>
      <c r="P590" s="25"/>
      <c r="Q590" s="120" t="str">
        <f t="shared" si="19"/>
        <v>N</v>
      </c>
      <c r="R590" s="9">
        <f>IF(Q590="Y",COUNTIF($A$2:A590,A590),1)</f>
        <v>1</v>
      </c>
    </row>
  </sheetData>
  <autoFilter ref="A1:P590" xr:uid="{F13F913B-D484-42CF-A669-B16060A0A814}"/>
  <phoneticPr fontId="3" type="noConversion"/>
  <conditionalFormatting sqref="H1:H1048576">
    <cfRule type="cellIs" dxfId="6" priority="1" operator="equal">
      <formula>"Completed"</formula>
    </cfRule>
    <cfRule type="cellIs" dxfId="5" priority="2" operator="equal">
      <formula>"Shipped"</formula>
    </cfRule>
    <cfRule type="cellIs" dxfId="4" priority="3" operator="equal">
      <formula>"Picked"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70F24-7624-4289-9EA0-7F0CF0BA73CD}">
  <dimension ref="A1:IV1203"/>
  <sheetViews>
    <sheetView zoomScale="85" zoomScaleNormal="85" workbookViewId="0">
      <pane ySplit="1" topLeftCell="A1176" activePane="bottomLeft" state="frozen"/>
      <selection activeCell="C368" sqref="C368"/>
      <selection pane="bottomLeft" activeCell="A2" sqref="A2:G1203"/>
    </sheetView>
  </sheetViews>
  <sheetFormatPr defaultColWidth="9" defaultRowHeight="12.75"/>
  <cols>
    <col min="1" max="1" width="14.875" style="13" customWidth="1"/>
    <col min="2" max="2" width="25.75" style="13" bestFit="1" customWidth="1"/>
    <col min="3" max="3" width="29.125" style="13" bestFit="1" customWidth="1"/>
    <col min="4" max="4" width="8.375" style="23" customWidth="1"/>
    <col min="5" max="5" width="62.875" style="13" bestFit="1" customWidth="1"/>
    <col min="6" max="6" width="12.125" style="14" bestFit="1" customWidth="1"/>
    <col min="7" max="7" width="12.625" style="14" customWidth="1"/>
    <col min="8" max="8" width="12.125" style="14" bestFit="1" customWidth="1"/>
    <col min="9" max="255" width="8.375" style="13" customWidth="1"/>
    <col min="256" max="257" width="14.875" style="13"/>
    <col min="258" max="258" width="27.375" style="13" bestFit="1" customWidth="1"/>
    <col min="259" max="259" width="29.125" style="13" bestFit="1" customWidth="1"/>
    <col min="260" max="260" width="62.875" style="13" bestFit="1" customWidth="1"/>
    <col min="261" max="261" width="12.125" style="13" bestFit="1" customWidth="1"/>
    <col min="262" max="262" width="12.625" style="13" customWidth="1"/>
    <col min="263" max="263" width="12.125" style="13" bestFit="1" customWidth="1"/>
    <col min="264" max="511" width="8.375" style="13" customWidth="1"/>
    <col min="512" max="513" width="14.875" style="13"/>
    <col min="514" max="514" width="27.375" style="13" bestFit="1" customWidth="1"/>
    <col min="515" max="515" width="29.125" style="13" bestFit="1" customWidth="1"/>
    <col min="516" max="516" width="62.875" style="13" bestFit="1" customWidth="1"/>
    <col min="517" max="517" width="12.125" style="13" bestFit="1" customWidth="1"/>
    <col min="518" max="518" width="12.625" style="13" customWidth="1"/>
    <col min="519" max="519" width="12.125" style="13" bestFit="1" customWidth="1"/>
    <col min="520" max="767" width="8.375" style="13" customWidth="1"/>
    <col min="768" max="769" width="14.875" style="13"/>
    <col min="770" max="770" width="27.375" style="13" bestFit="1" customWidth="1"/>
    <col min="771" max="771" width="29.125" style="13" bestFit="1" customWidth="1"/>
    <col min="772" max="772" width="62.875" style="13" bestFit="1" customWidth="1"/>
    <col min="773" max="773" width="12.125" style="13" bestFit="1" customWidth="1"/>
    <col min="774" max="774" width="12.625" style="13" customWidth="1"/>
    <col min="775" max="775" width="12.125" style="13" bestFit="1" customWidth="1"/>
    <col min="776" max="1023" width="8.375" style="13" customWidth="1"/>
    <col min="1024" max="1025" width="9" style="13"/>
    <col min="1026" max="1026" width="27.375" style="13" bestFit="1" customWidth="1"/>
    <col min="1027" max="1027" width="29.125" style="13" bestFit="1" customWidth="1"/>
    <col min="1028" max="1028" width="62.875" style="13" bestFit="1" customWidth="1"/>
    <col min="1029" max="1029" width="12.125" style="13" bestFit="1" customWidth="1"/>
    <col min="1030" max="1030" width="12.625" style="13" customWidth="1"/>
    <col min="1031" max="1031" width="12.125" style="13" bestFit="1" customWidth="1"/>
    <col min="1032" max="1279" width="8.375" style="13" customWidth="1"/>
    <col min="1280" max="1281" width="14.875" style="13"/>
    <col min="1282" max="1282" width="27.375" style="13" bestFit="1" customWidth="1"/>
    <col min="1283" max="1283" width="29.125" style="13" bestFit="1" customWidth="1"/>
    <col min="1284" max="1284" width="62.875" style="13" bestFit="1" customWidth="1"/>
    <col min="1285" max="1285" width="12.125" style="13" bestFit="1" customWidth="1"/>
    <col min="1286" max="1286" width="12.625" style="13" customWidth="1"/>
    <col min="1287" max="1287" width="12.125" style="13" bestFit="1" customWidth="1"/>
    <col min="1288" max="1535" width="8.375" style="13" customWidth="1"/>
    <col min="1536" max="1537" width="14.875" style="13"/>
    <col min="1538" max="1538" width="27.375" style="13" bestFit="1" customWidth="1"/>
    <col min="1539" max="1539" width="29.125" style="13" bestFit="1" customWidth="1"/>
    <col min="1540" max="1540" width="62.875" style="13" bestFit="1" customWidth="1"/>
    <col min="1541" max="1541" width="12.125" style="13" bestFit="1" customWidth="1"/>
    <col min="1542" max="1542" width="12.625" style="13" customWidth="1"/>
    <col min="1543" max="1543" width="12.125" style="13" bestFit="1" customWidth="1"/>
    <col min="1544" max="1791" width="8.375" style="13" customWidth="1"/>
    <col min="1792" max="1793" width="14.875" style="13"/>
    <col min="1794" max="1794" width="27.375" style="13" bestFit="1" customWidth="1"/>
    <col min="1795" max="1795" width="29.125" style="13" bestFit="1" customWidth="1"/>
    <col min="1796" max="1796" width="62.875" style="13" bestFit="1" customWidth="1"/>
    <col min="1797" max="1797" width="12.125" style="13" bestFit="1" customWidth="1"/>
    <col min="1798" max="1798" width="12.625" style="13" customWidth="1"/>
    <col min="1799" max="1799" width="12.125" style="13" bestFit="1" customWidth="1"/>
    <col min="1800" max="2047" width="8.375" style="13" customWidth="1"/>
    <col min="2048" max="2049" width="9" style="13"/>
    <col min="2050" max="2050" width="27.375" style="13" bestFit="1" customWidth="1"/>
    <col min="2051" max="2051" width="29.125" style="13" bestFit="1" customWidth="1"/>
    <col min="2052" max="2052" width="62.875" style="13" bestFit="1" customWidth="1"/>
    <col min="2053" max="2053" width="12.125" style="13" bestFit="1" customWidth="1"/>
    <col min="2054" max="2054" width="12.625" style="13" customWidth="1"/>
    <col min="2055" max="2055" width="12.125" style="13" bestFit="1" customWidth="1"/>
    <col min="2056" max="2303" width="8.375" style="13" customWidth="1"/>
    <col min="2304" max="2305" width="14.875" style="13"/>
    <col min="2306" max="2306" width="27.375" style="13" bestFit="1" customWidth="1"/>
    <col min="2307" max="2307" width="29.125" style="13" bestFit="1" customWidth="1"/>
    <col min="2308" max="2308" width="62.875" style="13" bestFit="1" customWidth="1"/>
    <col min="2309" max="2309" width="12.125" style="13" bestFit="1" customWidth="1"/>
    <col min="2310" max="2310" width="12.625" style="13" customWidth="1"/>
    <col min="2311" max="2311" width="12.125" style="13" bestFit="1" customWidth="1"/>
    <col min="2312" max="2559" width="8.375" style="13" customWidth="1"/>
    <col min="2560" max="2561" width="14.875" style="13"/>
    <col min="2562" max="2562" width="27.375" style="13" bestFit="1" customWidth="1"/>
    <col min="2563" max="2563" width="29.125" style="13" bestFit="1" customWidth="1"/>
    <col min="2564" max="2564" width="62.875" style="13" bestFit="1" customWidth="1"/>
    <col min="2565" max="2565" width="12.125" style="13" bestFit="1" customWidth="1"/>
    <col min="2566" max="2566" width="12.625" style="13" customWidth="1"/>
    <col min="2567" max="2567" width="12.125" style="13" bestFit="1" customWidth="1"/>
    <col min="2568" max="2815" width="8.375" style="13" customWidth="1"/>
    <col min="2816" max="2817" width="14.875" style="13"/>
    <col min="2818" max="2818" width="27.375" style="13" bestFit="1" customWidth="1"/>
    <col min="2819" max="2819" width="29.125" style="13" bestFit="1" customWidth="1"/>
    <col min="2820" max="2820" width="62.875" style="13" bestFit="1" customWidth="1"/>
    <col min="2821" max="2821" width="12.125" style="13" bestFit="1" customWidth="1"/>
    <col min="2822" max="2822" width="12.625" style="13" customWidth="1"/>
    <col min="2823" max="2823" width="12.125" style="13" bestFit="1" customWidth="1"/>
    <col min="2824" max="3071" width="8.375" style="13" customWidth="1"/>
    <col min="3072" max="3073" width="9" style="13"/>
    <col min="3074" max="3074" width="27.375" style="13" bestFit="1" customWidth="1"/>
    <col min="3075" max="3075" width="29.125" style="13" bestFit="1" customWidth="1"/>
    <col min="3076" max="3076" width="62.875" style="13" bestFit="1" customWidth="1"/>
    <col min="3077" max="3077" width="12.125" style="13" bestFit="1" customWidth="1"/>
    <col min="3078" max="3078" width="12.625" style="13" customWidth="1"/>
    <col min="3079" max="3079" width="12.125" style="13" bestFit="1" customWidth="1"/>
    <col min="3080" max="3327" width="8.375" style="13" customWidth="1"/>
    <col min="3328" max="3329" width="14.875" style="13"/>
    <col min="3330" max="3330" width="27.375" style="13" bestFit="1" customWidth="1"/>
    <col min="3331" max="3331" width="29.125" style="13" bestFit="1" customWidth="1"/>
    <col min="3332" max="3332" width="62.875" style="13" bestFit="1" customWidth="1"/>
    <col min="3333" max="3333" width="12.125" style="13" bestFit="1" customWidth="1"/>
    <col min="3334" max="3334" width="12.625" style="13" customWidth="1"/>
    <col min="3335" max="3335" width="12.125" style="13" bestFit="1" customWidth="1"/>
    <col min="3336" max="3583" width="8.375" style="13" customWidth="1"/>
    <col min="3584" max="3585" width="14.875" style="13"/>
    <col min="3586" max="3586" width="27.375" style="13" bestFit="1" customWidth="1"/>
    <col min="3587" max="3587" width="29.125" style="13" bestFit="1" customWidth="1"/>
    <col min="3588" max="3588" width="62.875" style="13" bestFit="1" customWidth="1"/>
    <col min="3589" max="3589" width="12.125" style="13" bestFit="1" customWidth="1"/>
    <col min="3590" max="3590" width="12.625" style="13" customWidth="1"/>
    <col min="3591" max="3591" width="12.125" style="13" bestFit="1" customWidth="1"/>
    <col min="3592" max="3839" width="8.375" style="13" customWidth="1"/>
    <col min="3840" max="3841" width="14.875" style="13"/>
    <col min="3842" max="3842" width="27.375" style="13" bestFit="1" customWidth="1"/>
    <col min="3843" max="3843" width="29.125" style="13" bestFit="1" customWidth="1"/>
    <col min="3844" max="3844" width="62.875" style="13" bestFit="1" customWidth="1"/>
    <col min="3845" max="3845" width="12.125" style="13" bestFit="1" customWidth="1"/>
    <col min="3846" max="3846" width="12.625" style="13" customWidth="1"/>
    <col min="3847" max="3847" width="12.125" style="13" bestFit="1" customWidth="1"/>
    <col min="3848" max="4095" width="8.375" style="13" customWidth="1"/>
    <col min="4096" max="4097" width="9" style="13"/>
    <col min="4098" max="4098" width="27.375" style="13" bestFit="1" customWidth="1"/>
    <col min="4099" max="4099" width="29.125" style="13" bestFit="1" customWidth="1"/>
    <col min="4100" max="4100" width="62.875" style="13" bestFit="1" customWidth="1"/>
    <col min="4101" max="4101" width="12.125" style="13" bestFit="1" customWidth="1"/>
    <col min="4102" max="4102" width="12.625" style="13" customWidth="1"/>
    <col min="4103" max="4103" width="12.125" style="13" bestFit="1" customWidth="1"/>
    <col min="4104" max="4351" width="8.375" style="13" customWidth="1"/>
    <col min="4352" max="4353" width="14.875" style="13"/>
    <col min="4354" max="4354" width="27.375" style="13" bestFit="1" customWidth="1"/>
    <col min="4355" max="4355" width="29.125" style="13" bestFit="1" customWidth="1"/>
    <col min="4356" max="4356" width="62.875" style="13" bestFit="1" customWidth="1"/>
    <col min="4357" max="4357" width="12.125" style="13" bestFit="1" customWidth="1"/>
    <col min="4358" max="4358" width="12.625" style="13" customWidth="1"/>
    <col min="4359" max="4359" width="12.125" style="13" bestFit="1" customWidth="1"/>
    <col min="4360" max="4607" width="8.375" style="13" customWidth="1"/>
    <col min="4608" max="4609" width="14.875" style="13"/>
    <col min="4610" max="4610" width="27.375" style="13" bestFit="1" customWidth="1"/>
    <col min="4611" max="4611" width="29.125" style="13" bestFit="1" customWidth="1"/>
    <col min="4612" max="4612" width="62.875" style="13" bestFit="1" customWidth="1"/>
    <col min="4613" max="4613" width="12.125" style="13" bestFit="1" customWidth="1"/>
    <col min="4614" max="4614" width="12.625" style="13" customWidth="1"/>
    <col min="4615" max="4615" width="12.125" style="13" bestFit="1" customWidth="1"/>
    <col min="4616" max="4863" width="8.375" style="13" customWidth="1"/>
    <col min="4864" max="4865" width="14.875" style="13"/>
    <col min="4866" max="4866" width="27.375" style="13" bestFit="1" customWidth="1"/>
    <col min="4867" max="4867" width="29.125" style="13" bestFit="1" customWidth="1"/>
    <col min="4868" max="4868" width="62.875" style="13" bestFit="1" customWidth="1"/>
    <col min="4869" max="4869" width="12.125" style="13" bestFit="1" customWidth="1"/>
    <col min="4870" max="4870" width="12.625" style="13" customWidth="1"/>
    <col min="4871" max="4871" width="12.125" style="13" bestFit="1" customWidth="1"/>
    <col min="4872" max="5119" width="8.375" style="13" customWidth="1"/>
    <col min="5120" max="5121" width="9" style="13"/>
    <col min="5122" max="5122" width="27.375" style="13" bestFit="1" customWidth="1"/>
    <col min="5123" max="5123" width="29.125" style="13" bestFit="1" customWidth="1"/>
    <col min="5124" max="5124" width="62.875" style="13" bestFit="1" customWidth="1"/>
    <col min="5125" max="5125" width="12.125" style="13" bestFit="1" customWidth="1"/>
    <col min="5126" max="5126" width="12.625" style="13" customWidth="1"/>
    <col min="5127" max="5127" width="12.125" style="13" bestFit="1" customWidth="1"/>
    <col min="5128" max="5375" width="8.375" style="13" customWidth="1"/>
    <col min="5376" max="5377" width="14.875" style="13"/>
    <col min="5378" max="5378" width="27.375" style="13" bestFit="1" customWidth="1"/>
    <col min="5379" max="5379" width="29.125" style="13" bestFit="1" customWidth="1"/>
    <col min="5380" max="5380" width="62.875" style="13" bestFit="1" customWidth="1"/>
    <col min="5381" max="5381" width="12.125" style="13" bestFit="1" customWidth="1"/>
    <col min="5382" max="5382" width="12.625" style="13" customWidth="1"/>
    <col min="5383" max="5383" width="12.125" style="13" bestFit="1" customWidth="1"/>
    <col min="5384" max="5631" width="8.375" style="13" customWidth="1"/>
    <col min="5632" max="5633" width="14.875" style="13"/>
    <col min="5634" max="5634" width="27.375" style="13" bestFit="1" customWidth="1"/>
    <col min="5635" max="5635" width="29.125" style="13" bestFit="1" customWidth="1"/>
    <col min="5636" max="5636" width="62.875" style="13" bestFit="1" customWidth="1"/>
    <col min="5637" max="5637" width="12.125" style="13" bestFit="1" customWidth="1"/>
    <col min="5638" max="5638" width="12.625" style="13" customWidth="1"/>
    <col min="5639" max="5639" width="12.125" style="13" bestFit="1" customWidth="1"/>
    <col min="5640" max="5887" width="8.375" style="13" customWidth="1"/>
    <col min="5888" max="5889" width="14.875" style="13"/>
    <col min="5890" max="5890" width="27.375" style="13" bestFit="1" customWidth="1"/>
    <col min="5891" max="5891" width="29.125" style="13" bestFit="1" customWidth="1"/>
    <col min="5892" max="5892" width="62.875" style="13" bestFit="1" customWidth="1"/>
    <col min="5893" max="5893" width="12.125" style="13" bestFit="1" customWidth="1"/>
    <col min="5894" max="5894" width="12.625" style="13" customWidth="1"/>
    <col min="5895" max="5895" width="12.125" style="13" bestFit="1" customWidth="1"/>
    <col min="5896" max="6143" width="8.375" style="13" customWidth="1"/>
    <col min="6144" max="6145" width="9" style="13"/>
    <col min="6146" max="6146" width="27.375" style="13" bestFit="1" customWidth="1"/>
    <col min="6147" max="6147" width="29.125" style="13" bestFit="1" customWidth="1"/>
    <col min="6148" max="6148" width="62.875" style="13" bestFit="1" customWidth="1"/>
    <col min="6149" max="6149" width="12.125" style="13" bestFit="1" customWidth="1"/>
    <col min="6150" max="6150" width="12.625" style="13" customWidth="1"/>
    <col min="6151" max="6151" width="12.125" style="13" bestFit="1" customWidth="1"/>
    <col min="6152" max="6399" width="8.375" style="13" customWidth="1"/>
    <col min="6400" max="6401" width="14.875" style="13"/>
    <col min="6402" max="6402" width="27.375" style="13" bestFit="1" customWidth="1"/>
    <col min="6403" max="6403" width="29.125" style="13" bestFit="1" customWidth="1"/>
    <col min="6404" max="6404" width="62.875" style="13" bestFit="1" customWidth="1"/>
    <col min="6405" max="6405" width="12.125" style="13" bestFit="1" customWidth="1"/>
    <col min="6406" max="6406" width="12.625" style="13" customWidth="1"/>
    <col min="6407" max="6407" width="12.125" style="13" bestFit="1" customWidth="1"/>
    <col min="6408" max="6655" width="8.375" style="13" customWidth="1"/>
    <col min="6656" max="6657" width="14.875" style="13"/>
    <col min="6658" max="6658" width="27.375" style="13" bestFit="1" customWidth="1"/>
    <col min="6659" max="6659" width="29.125" style="13" bestFit="1" customWidth="1"/>
    <col min="6660" max="6660" width="62.875" style="13" bestFit="1" customWidth="1"/>
    <col min="6661" max="6661" width="12.125" style="13" bestFit="1" customWidth="1"/>
    <col min="6662" max="6662" width="12.625" style="13" customWidth="1"/>
    <col min="6663" max="6663" width="12.125" style="13" bestFit="1" customWidth="1"/>
    <col min="6664" max="6911" width="8.375" style="13" customWidth="1"/>
    <col min="6912" max="6913" width="14.875" style="13"/>
    <col min="6914" max="6914" width="27.375" style="13" bestFit="1" customWidth="1"/>
    <col min="6915" max="6915" width="29.125" style="13" bestFit="1" customWidth="1"/>
    <col min="6916" max="6916" width="62.875" style="13" bestFit="1" customWidth="1"/>
    <col min="6917" max="6917" width="12.125" style="13" bestFit="1" customWidth="1"/>
    <col min="6918" max="6918" width="12.625" style="13" customWidth="1"/>
    <col min="6919" max="6919" width="12.125" style="13" bestFit="1" customWidth="1"/>
    <col min="6920" max="7167" width="8.375" style="13" customWidth="1"/>
    <col min="7168" max="7169" width="9" style="13"/>
    <col min="7170" max="7170" width="27.375" style="13" bestFit="1" customWidth="1"/>
    <col min="7171" max="7171" width="29.125" style="13" bestFit="1" customWidth="1"/>
    <col min="7172" max="7172" width="62.875" style="13" bestFit="1" customWidth="1"/>
    <col min="7173" max="7173" width="12.125" style="13" bestFit="1" customWidth="1"/>
    <col min="7174" max="7174" width="12.625" style="13" customWidth="1"/>
    <col min="7175" max="7175" width="12.125" style="13" bestFit="1" customWidth="1"/>
    <col min="7176" max="7423" width="8.375" style="13" customWidth="1"/>
    <col min="7424" max="7425" width="14.875" style="13"/>
    <col min="7426" max="7426" width="27.375" style="13" bestFit="1" customWidth="1"/>
    <col min="7427" max="7427" width="29.125" style="13" bestFit="1" customWidth="1"/>
    <col min="7428" max="7428" width="62.875" style="13" bestFit="1" customWidth="1"/>
    <col min="7429" max="7429" width="12.125" style="13" bestFit="1" customWidth="1"/>
    <col min="7430" max="7430" width="12.625" style="13" customWidth="1"/>
    <col min="7431" max="7431" width="12.125" style="13" bestFit="1" customWidth="1"/>
    <col min="7432" max="7679" width="8.375" style="13" customWidth="1"/>
    <col min="7680" max="7681" width="14.875" style="13"/>
    <col min="7682" max="7682" width="27.375" style="13" bestFit="1" customWidth="1"/>
    <col min="7683" max="7683" width="29.125" style="13" bestFit="1" customWidth="1"/>
    <col min="7684" max="7684" width="62.875" style="13" bestFit="1" customWidth="1"/>
    <col min="7685" max="7685" width="12.125" style="13" bestFit="1" customWidth="1"/>
    <col min="7686" max="7686" width="12.625" style="13" customWidth="1"/>
    <col min="7687" max="7687" width="12.125" style="13" bestFit="1" customWidth="1"/>
    <col min="7688" max="7935" width="8.375" style="13" customWidth="1"/>
    <col min="7936" max="7937" width="14.875" style="13"/>
    <col min="7938" max="7938" width="27.375" style="13" bestFit="1" customWidth="1"/>
    <col min="7939" max="7939" width="29.125" style="13" bestFit="1" customWidth="1"/>
    <col min="7940" max="7940" width="62.875" style="13" bestFit="1" customWidth="1"/>
    <col min="7941" max="7941" width="12.125" style="13" bestFit="1" customWidth="1"/>
    <col min="7942" max="7942" width="12.625" style="13" customWidth="1"/>
    <col min="7943" max="7943" width="12.125" style="13" bestFit="1" customWidth="1"/>
    <col min="7944" max="8191" width="8.375" style="13" customWidth="1"/>
    <col min="8192" max="8193" width="9" style="13"/>
    <col min="8194" max="8194" width="27.375" style="13" bestFit="1" customWidth="1"/>
    <col min="8195" max="8195" width="29.125" style="13" bestFit="1" customWidth="1"/>
    <col min="8196" max="8196" width="62.875" style="13" bestFit="1" customWidth="1"/>
    <col min="8197" max="8197" width="12.125" style="13" bestFit="1" customWidth="1"/>
    <col min="8198" max="8198" width="12.625" style="13" customWidth="1"/>
    <col min="8199" max="8199" width="12.125" style="13" bestFit="1" customWidth="1"/>
    <col min="8200" max="8447" width="8.375" style="13" customWidth="1"/>
    <col min="8448" max="8449" width="14.875" style="13"/>
    <col min="8450" max="8450" width="27.375" style="13" bestFit="1" customWidth="1"/>
    <col min="8451" max="8451" width="29.125" style="13" bestFit="1" customWidth="1"/>
    <col min="8452" max="8452" width="62.875" style="13" bestFit="1" customWidth="1"/>
    <col min="8453" max="8453" width="12.125" style="13" bestFit="1" customWidth="1"/>
    <col min="8454" max="8454" width="12.625" style="13" customWidth="1"/>
    <col min="8455" max="8455" width="12.125" style="13" bestFit="1" customWidth="1"/>
    <col min="8456" max="8703" width="8.375" style="13" customWidth="1"/>
    <col min="8704" max="8705" width="14.875" style="13"/>
    <col min="8706" max="8706" width="27.375" style="13" bestFit="1" customWidth="1"/>
    <col min="8707" max="8707" width="29.125" style="13" bestFit="1" customWidth="1"/>
    <col min="8708" max="8708" width="62.875" style="13" bestFit="1" customWidth="1"/>
    <col min="8709" max="8709" width="12.125" style="13" bestFit="1" customWidth="1"/>
    <col min="8710" max="8710" width="12.625" style="13" customWidth="1"/>
    <col min="8711" max="8711" width="12.125" style="13" bestFit="1" customWidth="1"/>
    <col min="8712" max="8959" width="8.375" style="13" customWidth="1"/>
    <col min="8960" max="8961" width="14.875" style="13"/>
    <col min="8962" max="8962" width="27.375" style="13" bestFit="1" customWidth="1"/>
    <col min="8963" max="8963" width="29.125" style="13" bestFit="1" customWidth="1"/>
    <col min="8964" max="8964" width="62.875" style="13" bestFit="1" customWidth="1"/>
    <col min="8965" max="8965" width="12.125" style="13" bestFit="1" customWidth="1"/>
    <col min="8966" max="8966" width="12.625" style="13" customWidth="1"/>
    <col min="8967" max="8967" width="12.125" style="13" bestFit="1" customWidth="1"/>
    <col min="8968" max="9215" width="8.375" style="13" customWidth="1"/>
    <col min="9216" max="9217" width="9" style="13"/>
    <col min="9218" max="9218" width="27.375" style="13" bestFit="1" customWidth="1"/>
    <col min="9219" max="9219" width="29.125" style="13" bestFit="1" customWidth="1"/>
    <col min="9220" max="9220" width="62.875" style="13" bestFit="1" customWidth="1"/>
    <col min="9221" max="9221" width="12.125" style="13" bestFit="1" customWidth="1"/>
    <col min="9222" max="9222" width="12.625" style="13" customWidth="1"/>
    <col min="9223" max="9223" width="12.125" style="13" bestFit="1" customWidth="1"/>
    <col min="9224" max="9471" width="8.375" style="13" customWidth="1"/>
    <col min="9472" max="9473" width="14.875" style="13"/>
    <col min="9474" max="9474" width="27.375" style="13" bestFit="1" customWidth="1"/>
    <col min="9475" max="9475" width="29.125" style="13" bestFit="1" customWidth="1"/>
    <col min="9476" max="9476" width="62.875" style="13" bestFit="1" customWidth="1"/>
    <col min="9477" max="9477" width="12.125" style="13" bestFit="1" customWidth="1"/>
    <col min="9478" max="9478" width="12.625" style="13" customWidth="1"/>
    <col min="9479" max="9479" width="12.125" style="13" bestFit="1" customWidth="1"/>
    <col min="9480" max="9727" width="8.375" style="13" customWidth="1"/>
    <col min="9728" max="9729" width="14.875" style="13"/>
    <col min="9730" max="9730" width="27.375" style="13" bestFit="1" customWidth="1"/>
    <col min="9731" max="9731" width="29.125" style="13" bestFit="1" customWidth="1"/>
    <col min="9732" max="9732" width="62.875" style="13" bestFit="1" customWidth="1"/>
    <col min="9733" max="9733" width="12.125" style="13" bestFit="1" customWidth="1"/>
    <col min="9734" max="9734" width="12.625" style="13" customWidth="1"/>
    <col min="9735" max="9735" width="12.125" style="13" bestFit="1" customWidth="1"/>
    <col min="9736" max="9983" width="8.375" style="13" customWidth="1"/>
    <col min="9984" max="9985" width="14.875" style="13"/>
    <col min="9986" max="9986" width="27.375" style="13" bestFit="1" customWidth="1"/>
    <col min="9987" max="9987" width="29.125" style="13" bestFit="1" customWidth="1"/>
    <col min="9988" max="9988" width="62.875" style="13" bestFit="1" customWidth="1"/>
    <col min="9989" max="9989" width="12.125" style="13" bestFit="1" customWidth="1"/>
    <col min="9990" max="9990" width="12.625" style="13" customWidth="1"/>
    <col min="9991" max="9991" width="12.125" style="13" bestFit="1" customWidth="1"/>
    <col min="9992" max="10239" width="8.375" style="13" customWidth="1"/>
    <col min="10240" max="10241" width="9" style="13"/>
    <col min="10242" max="10242" width="27.375" style="13" bestFit="1" customWidth="1"/>
    <col min="10243" max="10243" width="29.125" style="13" bestFit="1" customWidth="1"/>
    <col min="10244" max="10244" width="62.875" style="13" bestFit="1" customWidth="1"/>
    <col min="10245" max="10245" width="12.125" style="13" bestFit="1" customWidth="1"/>
    <col min="10246" max="10246" width="12.625" style="13" customWidth="1"/>
    <col min="10247" max="10247" width="12.125" style="13" bestFit="1" customWidth="1"/>
    <col min="10248" max="10495" width="8.375" style="13" customWidth="1"/>
    <col min="10496" max="10497" width="14.875" style="13"/>
    <col min="10498" max="10498" width="27.375" style="13" bestFit="1" customWidth="1"/>
    <col min="10499" max="10499" width="29.125" style="13" bestFit="1" customWidth="1"/>
    <col min="10500" max="10500" width="62.875" style="13" bestFit="1" customWidth="1"/>
    <col min="10501" max="10501" width="12.125" style="13" bestFit="1" customWidth="1"/>
    <col min="10502" max="10502" width="12.625" style="13" customWidth="1"/>
    <col min="10503" max="10503" width="12.125" style="13" bestFit="1" customWidth="1"/>
    <col min="10504" max="10751" width="8.375" style="13" customWidth="1"/>
    <col min="10752" max="10753" width="14.875" style="13"/>
    <col min="10754" max="10754" width="27.375" style="13" bestFit="1" customWidth="1"/>
    <col min="10755" max="10755" width="29.125" style="13" bestFit="1" customWidth="1"/>
    <col min="10756" max="10756" width="62.875" style="13" bestFit="1" customWidth="1"/>
    <col min="10757" max="10757" width="12.125" style="13" bestFit="1" customWidth="1"/>
    <col min="10758" max="10758" width="12.625" style="13" customWidth="1"/>
    <col min="10759" max="10759" width="12.125" style="13" bestFit="1" customWidth="1"/>
    <col min="10760" max="11007" width="8.375" style="13" customWidth="1"/>
    <col min="11008" max="11009" width="14.875" style="13"/>
    <col min="11010" max="11010" width="27.375" style="13" bestFit="1" customWidth="1"/>
    <col min="11011" max="11011" width="29.125" style="13" bestFit="1" customWidth="1"/>
    <col min="11012" max="11012" width="62.875" style="13" bestFit="1" customWidth="1"/>
    <col min="11013" max="11013" width="12.125" style="13" bestFit="1" customWidth="1"/>
    <col min="11014" max="11014" width="12.625" style="13" customWidth="1"/>
    <col min="11015" max="11015" width="12.125" style="13" bestFit="1" customWidth="1"/>
    <col min="11016" max="11263" width="8.375" style="13" customWidth="1"/>
    <col min="11264" max="11265" width="9" style="13"/>
    <col min="11266" max="11266" width="27.375" style="13" bestFit="1" customWidth="1"/>
    <col min="11267" max="11267" width="29.125" style="13" bestFit="1" customWidth="1"/>
    <col min="11268" max="11268" width="62.875" style="13" bestFit="1" customWidth="1"/>
    <col min="11269" max="11269" width="12.125" style="13" bestFit="1" customWidth="1"/>
    <col min="11270" max="11270" width="12.625" style="13" customWidth="1"/>
    <col min="11271" max="11271" width="12.125" style="13" bestFit="1" customWidth="1"/>
    <col min="11272" max="11519" width="8.375" style="13" customWidth="1"/>
    <col min="11520" max="11521" width="14.875" style="13"/>
    <col min="11522" max="11522" width="27.375" style="13" bestFit="1" customWidth="1"/>
    <col min="11523" max="11523" width="29.125" style="13" bestFit="1" customWidth="1"/>
    <col min="11524" max="11524" width="62.875" style="13" bestFit="1" customWidth="1"/>
    <col min="11525" max="11525" width="12.125" style="13" bestFit="1" customWidth="1"/>
    <col min="11526" max="11526" width="12.625" style="13" customWidth="1"/>
    <col min="11527" max="11527" width="12.125" style="13" bestFit="1" customWidth="1"/>
    <col min="11528" max="11775" width="8.375" style="13" customWidth="1"/>
    <col min="11776" max="11777" width="14.875" style="13"/>
    <col min="11778" max="11778" width="27.375" style="13" bestFit="1" customWidth="1"/>
    <col min="11779" max="11779" width="29.125" style="13" bestFit="1" customWidth="1"/>
    <col min="11780" max="11780" width="62.875" style="13" bestFit="1" customWidth="1"/>
    <col min="11781" max="11781" width="12.125" style="13" bestFit="1" customWidth="1"/>
    <col min="11782" max="11782" width="12.625" style="13" customWidth="1"/>
    <col min="11783" max="11783" width="12.125" style="13" bestFit="1" customWidth="1"/>
    <col min="11784" max="12031" width="8.375" style="13" customWidth="1"/>
    <col min="12032" max="12033" width="14.875" style="13"/>
    <col min="12034" max="12034" width="27.375" style="13" bestFit="1" customWidth="1"/>
    <col min="12035" max="12035" width="29.125" style="13" bestFit="1" customWidth="1"/>
    <col min="12036" max="12036" width="62.875" style="13" bestFit="1" customWidth="1"/>
    <col min="12037" max="12037" width="12.125" style="13" bestFit="1" customWidth="1"/>
    <col min="12038" max="12038" width="12.625" style="13" customWidth="1"/>
    <col min="12039" max="12039" width="12.125" style="13" bestFit="1" customWidth="1"/>
    <col min="12040" max="12287" width="8.375" style="13" customWidth="1"/>
    <col min="12288" max="12289" width="9" style="13"/>
    <col min="12290" max="12290" width="27.375" style="13" bestFit="1" customWidth="1"/>
    <col min="12291" max="12291" width="29.125" style="13" bestFit="1" customWidth="1"/>
    <col min="12292" max="12292" width="62.875" style="13" bestFit="1" customWidth="1"/>
    <col min="12293" max="12293" width="12.125" style="13" bestFit="1" customWidth="1"/>
    <col min="12294" max="12294" width="12.625" style="13" customWidth="1"/>
    <col min="12295" max="12295" width="12.125" style="13" bestFit="1" customWidth="1"/>
    <col min="12296" max="12543" width="8.375" style="13" customWidth="1"/>
    <col min="12544" max="12545" width="14.875" style="13"/>
    <col min="12546" max="12546" width="27.375" style="13" bestFit="1" customWidth="1"/>
    <col min="12547" max="12547" width="29.125" style="13" bestFit="1" customWidth="1"/>
    <col min="12548" max="12548" width="62.875" style="13" bestFit="1" customWidth="1"/>
    <col min="12549" max="12549" width="12.125" style="13" bestFit="1" customWidth="1"/>
    <col min="12550" max="12550" width="12.625" style="13" customWidth="1"/>
    <col min="12551" max="12551" width="12.125" style="13" bestFit="1" customWidth="1"/>
    <col min="12552" max="12799" width="8.375" style="13" customWidth="1"/>
    <col min="12800" max="12801" width="14.875" style="13"/>
    <col min="12802" max="12802" width="27.375" style="13" bestFit="1" customWidth="1"/>
    <col min="12803" max="12803" width="29.125" style="13" bestFit="1" customWidth="1"/>
    <col min="12804" max="12804" width="62.875" style="13" bestFit="1" customWidth="1"/>
    <col min="12805" max="12805" width="12.125" style="13" bestFit="1" customWidth="1"/>
    <col min="12806" max="12806" width="12.625" style="13" customWidth="1"/>
    <col min="12807" max="12807" width="12.125" style="13" bestFit="1" customWidth="1"/>
    <col min="12808" max="13055" width="8.375" style="13" customWidth="1"/>
    <col min="13056" max="13057" width="14.875" style="13"/>
    <col min="13058" max="13058" width="27.375" style="13" bestFit="1" customWidth="1"/>
    <col min="13059" max="13059" width="29.125" style="13" bestFit="1" customWidth="1"/>
    <col min="13060" max="13060" width="62.875" style="13" bestFit="1" customWidth="1"/>
    <col min="13061" max="13061" width="12.125" style="13" bestFit="1" customWidth="1"/>
    <col min="13062" max="13062" width="12.625" style="13" customWidth="1"/>
    <col min="13063" max="13063" width="12.125" style="13" bestFit="1" customWidth="1"/>
    <col min="13064" max="13311" width="8.375" style="13" customWidth="1"/>
    <col min="13312" max="13313" width="9" style="13"/>
    <col min="13314" max="13314" width="27.375" style="13" bestFit="1" customWidth="1"/>
    <col min="13315" max="13315" width="29.125" style="13" bestFit="1" customWidth="1"/>
    <col min="13316" max="13316" width="62.875" style="13" bestFit="1" customWidth="1"/>
    <col min="13317" max="13317" width="12.125" style="13" bestFit="1" customWidth="1"/>
    <col min="13318" max="13318" width="12.625" style="13" customWidth="1"/>
    <col min="13319" max="13319" width="12.125" style="13" bestFit="1" customWidth="1"/>
    <col min="13320" max="13567" width="8.375" style="13" customWidth="1"/>
    <col min="13568" max="13569" width="14.875" style="13"/>
    <col min="13570" max="13570" width="27.375" style="13" bestFit="1" customWidth="1"/>
    <col min="13571" max="13571" width="29.125" style="13" bestFit="1" customWidth="1"/>
    <col min="13572" max="13572" width="62.875" style="13" bestFit="1" customWidth="1"/>
    <col min="13573" max="13573" width="12.125" style="13" bestFit="1" customWidth="1"/>
    <col min="13574" max="13574" width="12.625" style="13" customWidth="1"/>
    <col min="13575" max="13575" width="12.125" style="13" bestFit="1" customWidth="1"/>
    <col min="13576" max="13823" width="8.375" style="13" customWidth="1"/>
    <col min="13824" max="13825" width="14.875" style="13"/>
    <col min="13826" max="13826" width="27.375" style="13" bestFit="1" customWidth="1"/>
    <col min="13827" max="13827" width="29.125" style="13" bestFit="1" customWidth="1"/>
    <col min="13828" max="13828" width="62.875" style="13" bestFit="1" customWidth="1"/>
    <col min="13829" max="13829" width="12.125" style="13" bestFit="1" customWidth="1"/>
    <col min="13830" max="13830" width="12.625" style="13" customWidth="1"/>
    <col min="13831" max="13831" width="12.125" style="13" bestFit="1" customWidth="1"/>
    <col min="13832" max="14079" width="8.375" style="13" customWidth="1"/>
    <col min="14080" max="14081" width="14.875" style="13"/>
    <col min="14082" max="14082" width="27.375" style="13" bestFit="1" customWidth="1"/>
    <col min="14083" max="14083" width="29.125" style="13" bestFit="1" customWidth="1"/>
    <col min="14084" max="14084" width="62.875" style="13" bestFit="1" customWidth="1"/>
    <col min="14085" max="14085" width="12.125" style="13" bestFit="1" customWidth="1"/>
    <col min="14086" max="14086" width="12.625" style="13" customWidth="1"/>
    <col min="14087" max="14087" width="12.125" style="13" bestFit="1" customWidth="1"/>
    <col min="14088" max="14335" width="8.375" style="13" customWidth="1"/>
    <col min="14336" max="14337" width="9" style="13"/>
    <col min="14338" max="14338" width="27.375" style="13" bestFit="1" customWidth="1"/>
    <col min="14339" max="14339" width="29.125" style="13" bestFit="1" customWidth="1"/>
    <col min="14340" max="14340" width="62.875" style="13" bestFit="1" customWidth="1"/>
    <col min="14341" max="14341" width="12.125" style="13" bestFit="1" customWidth="1"/>
    <col min="14342" max="14342" width="12.625" style="13" customWidth="1"/>
    <col min="14343" max="14343" width="12.125" style="13" bestFit="1" customWidth="1"/>
    <col min="14344" max="14591" width="8.375" style="13" customWidth="1"/>
    <col min="14592" max="14593" width="14.875" style="13"/>
    <col min="14594" max="14594" width="27.375" style="13" bestFit="1" customWidth="1"/>
    <col min="14595" max="14595" width="29.125" style="13" bestFit="1" customWidth="1"/>
    <col min="14596" max="14596" width="62.875" style="13" bestFit="1" customWidth="1"/>
    <col min="14597" max="14597" width="12.125" style="13" bestFit="1" customWidth="1"/>
    <col min="14598" max="14598" width="12.625" style="13" customWidth="1"/>
    <col min="14599" max="14599" width="12.125" style="13" bestFit="1" customWidth="1"/>
    <col min="14600" max="14847" width="8.375" style="13" customWidth="1"/>
    <col min="14848" max="14849" width="14.875" style="13"/>
    <col min="14850" max="14850" width="27.375" style="13" bestFit="1" customWidth="1"/>
    <col min="14851" max="14851" width="29.125" style="13" bestFit="1" customWidth="1"/>
    <col min="14852" max="14852" width="62.875" style="13" bestFit="1" customWidth="1"/>
    <col min="14853" max="14853" width="12.125" style="13" bestFit="1" customWidth="1"/>
    <col min="14854" max="14854" width="12.625" style="13" customWidth="1"/>
    <col min="14855" max="14855" width="12.125" style="13" bestFit="1" customWidth="1"/>
    <col min="14856" max="15103" width="8.375" style="13" customWidth="1"/>
    <col min="15104" max="15105" width="14.875" style="13"/>
    <col min="15106" max="15106" width="27.375" style="13" bestFit="1" customWidth="1"/>
    <col min="15107" max="15107" width="29.125" style="13" bestFit="1" customWidth="1"/>
    <col min="15108" max="15108" width="62.875" style="13" bestFit="1" customWidth="1"/>
    <col min="15109" max="15109" width="12.125" style="13" bestFit="1" customWidth="1"/>
    <col min="15110" max="15110" width="12.625" style="13" customWidth="1"/>
    <col min="15111" max="15111" width="12.125" style="13" bestFit="1" customWidth="1"/>
    <col min="15112" max="15359" width="8.375" style="13" customWidth="1"/>
    <col min="15360" max="15361" width="9" style="13"/>
    <col min="15362" max="15362" width="27.375" style="13" bestFit="1" customWidth="1"/>
    <col min="15363" max="15363" width="29.125" style="13" bestFit="1" customWidth="1"/>
    <col min="15364" max="15364" width="62.875" style="13" bestFit="1" customWidth="1"/>
    <col min="15365" max="15365" width="12.125" style="13" bestFit="1" customWidth="1"/>
    <col min="15366" max="15366" width="12.625" style="13" customWidth="1"/>
    <col min="15367" max="15367" width="12.125" style="13" bestFit="1" customWidth="1"/>
    <col min="15368" max="15615" width="8.375" style="13" customWidth="1"/>
    <col min="15616" max="15617" width="14.875" style="13"/>
    <col min="15618" max="15618" width="27.375" style="13" bestFit="1" customWidth="1"/>
    <col min="15619" max="15619" width="29.125" style="13" bestFit="1" customWidth="1"/>
    <col min="15620" max="15620" width="62.875" style="13" bestFit="1" customWidth="1"/>
    <col min="15621" max="15621" width="12.125" style="13" bestFit="1" customWidth="1"/>
    <col min="15622" max="15622" width="12.625" style="13" customWidth="1"/>
    <col min="15623" max="15623" width="12.125" style="13" bestFit="1" customWidth="1"/>
    <col min="15624" max="15871" width="8.375" style="13" customWidth="1"/>
    <col min="15872" max="15873" width="14.875" style="13"/>
    <col min="15874" max="15874" width="27.375" style="13" bestFit="1" customWidth="1"/>
    <col min="15875" max="15875" width="29.125" style="13" bestFit="1" customWidth="1"/>
    <col min="15876" max="15876" width="62.875" style="13" bestFit="1" customWidth="1"/>
    <col min="15877" max="15877" width="12.125" style="13" bestFit="1" customWidth="1"/>
    <col min="15878" max="15878" width="12.625" style="13" customWidth="1"/>
    <col min="15879" max="15879" width="12.125" style="13" bestFit="1" customWidth="1"/>
    <col min="15880" max="16127" width="8.375" style="13" customWidth="1"/>
    <col min="16128" max="16129" width="14.875" style="13"/>
    <col min="16130" max="16130" width="27.375" style="13" bestFit="1" customWidth="1"/>
    <col min="16131" max="16131" width="29.125" style="13" bestFit="1" customWidth="1"/>
    <col min="16132" max="16132" width="62.875" style="13" bestFit="1" customWidth="1"/>
    <col min="16133" max="16133" width="12.125" style="13" bestFit="1" customWidth="1"/>
    <col min="16134" max="16134" width="12.625" style="13" customWidth="1"/>
    <col min="16135" max="16135" width="12.125" style="13" bestFit="1" customWidth="1"/>
    <col min="16136" max="16384" width="8.375" style="13" customWidth="1"/>
  </cols>
  <sheetData>
    <row r="1" spans="1:256" ht="38.25">
      <c r="A1" s="48" t="s">
        <v>1742</v>
      </c>
      <c r="B1" s="48" t="s">
        <v>1743</v>
      </c>
      <c r="C1" s="48" t="s">
        <v>1744</v>
      </c>
      <c r="D1" s="49" t="s">
        <v>1745</v>
      </c>
      <c r="E1" s="48" t="s">
        <v>1746</v>
      </c>
      <c r="F1" s="48" t="s">
        <v>1747</v>
      </c>
      <c r="G1" s="48" t="s">
        <v>1748</v>
      </c>
      <c r="H1" s="48" t="s">
        <v>1749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</row>
    <row r="2" spans="1:256">
      <c r="A2" s="52" t="s">
        <v>1750</v>
      </c>
      <c r="B2" s="53" t="s">
        <v>1751</v>
      </c>
      <c r="C2" s="53" t="s">
        <v>1752</v>
      </c>
      <c r="D2" s="51" t="str">
        <f t="shared" ref="D2:D11" si="0">RIGHT(B2,5)</f>
        <v xml:space="preserve"> </v>
      </c>
      <c r="E2" s="52" t="s">
        <v>1753</v>
      </c>
      <c r="F2" s="54">
        <v>27</v>
      </c>
      <c r="G2" s="55">
        <v>30</v>
      </c>
      <c r="H2" s="53"/>
    </row>
    <row r="3" spans="1:256">
      <c r="A3" s="52" t="s">
        <v>1750</v>
      </c>
      <c r="B3" s="53" t="s">
        <v>1754</v>
      </c>
      <c r="C3" s="53" t="s">
        <v>1755</v>
      </c>
      <c r="D3" s="51" t="str">
        <f t="shared" si="0"/>
        <v>IRKWJ</v>
      </c>
      <c r="E3" s="52" t="s">
        <v>1756</v>
      </c>
      <c r="F3" s="54">
        <v>314</v>
      </c>
      <c r="G3" s="55">
        <v>346</v>
      </c>
      <c r="H3" s="53"/>
    </row>
    <row r="4" spans="1:256">
      <c r="A4" s="52" t="s">
        <v>1750</v>
      </c>
      <c r="B4" s="53" t="s">
        <v>1757</v>
      </c>
      <c r="C4" s="53" t="s">
        <v>1758</v>
      </c>
      <c r="D4" s="51" t="str">
        <f t="shared" si="0"/>
        <v>IRPUS</v>
      </c>
      <c r="E4" s="52" t="s">
        <v>1759</v>
      </c>
      <c r="F4" s="54">
        <v>440</v>
      </c>
      <c r="G4" s="55">
        <v>484</v>
      </c>
      <c r="H4" s="53"/>
    </row>
    <row r="5" spans="1:256">
      <c r="A5" s="52" t="s">
        <v>1750</v>
      </c>
      <c r="B5" s="53" t="s">
        <v>1760</v>
      </c>
      <c r="C5" s="53" t="s">
        <v>1761</v>
      </c>
      <c r="D5" s="51" t="str">
        <f t="shared" si="0"/>
        <v>IRTAJ</v>
      </c>
      <c r="E5" s="52" t="s">
        <v>1762</v>
      </c>
      <c r="F5" s="54">
        <v>170</v>
      </c>
      <c r="G5" s="55">
        <v>187</v>
      </c>
      <c r="H5" s="53"/>
    </row>
    <row r="6" spans="1:256">
      <c r="A6" s="52" t="s">
        <v>1750</v>
      </c>
      <c r="B6" s="53" t="s">
        <v>1763</v>
      </c>
      <c r="C6" s="53" t="s">
        <v>1764</v>
      </c>
      <c r="D6" s="51" t="str">
        <f t="shared" si="0"/>
        <v>17548</v>
      </c>
      <c r="E6" s="52" t="s">
        <v>1765</v>
      </c>
      <c r="F6" s="54">
        <v>86</v>
      </c>
      <c r="G6" s="55">
        <v>95</v>
      </c>
      <c r="H6" s="53"/>
    </row>
    <row r="7" spans="1:256">
      <c r="A7" s="52" t="s">
        <v>1750</v>
      </c>
      <c r="B7" s="57" t="s">
        <v>1766</v>
      </c>
      <c r="C7" s="57" t="s">
        <v>1764</v>
      </c>
      <c r="D7" s="51" t="str">
        <f t="shared" si="0"/>
        <v>17555</v>
      </c>
      <c r="E7" s="52" t="s">
        <v>1767</v>
      </c>
      <c r="F7" s="54">
        <v>81</v>
      </c>
      <c r="G7" s="55">
        <v>90</v>
      </c>
      <c r="H7" s="53"/>
    </row>
    <row r="8" spans="1:256">
      <c r="A8" s="52" t="s">
        <v>1750</v>
      </c>
      <c r="B8" s="53" t="s">
        <v>1768</v>
      </c>
      <c r="C8" s="53" t="s">
        <v>1764</v>
      </c>
      <c r="D8" s="51" t="str">
        <f t="shared" si="0"/>
        <v>17558</v>
      </c>
      <c r="E8" s="52" t="s">
        <v>1769</v>
      </c>
      <c r="F8" s="54">
        <v>84</v>
      </c>
      <c r="G8" s="55">
        <v>93</v>
      </c>
      <c r="H8" s="53"/>
    </row>
    <row r="9" spans="1:256">
      <c r="A9" s="52" t="s">
        <v>1750</v>
      </c>
      <c r="B9" s="57" t="s">
        <v>1770</v>
      </c>
      <c r="C9" s="53" t="s">
        <v>1764</v>
      </c>
      <c r="D9" s="51" t="str">
        <f t="shared" si="0"/>
        <v>17567</v>
      </c>
      <c r="E9" s="52" t="s">
        <v>1771</v>
      </c>
      <c r="F9" s="54">
        <v>88</v>
      </c>
      <c r="G9" s="55">
        <v>97</v>
      </c>
      <c r="H9" s="53"/>
    </row>
    <row r="10" spans="1:256">
      <c r="A10" s="56" t="s">
        <v>1750</v>
      </c>
      <c r="B10" s="57" t="s">
        <v>1772</v>
      </c>
      <c r="C10" s="57" t="s">
        <v>1773</v>
      </c>
      <c r="D10" s="51" t="str">
        <f t="shared" si="0"/>
        <v>31418</v>
      </c>
      <c r="E10" s="52" t="s">
        <v>1774</v>
      </c>
      <c r="F10" s="54">
        <v>98</v>
      </c>
      <c r="G10" s="55">
        <v>108</v>
      </c>
      <c r="H10" s="53"/>
    </row>
    <row r="11" spans="1:256">
      <c r="A11" s="52" t="s">
        <v>1750</v>
      </c>
      <c r="B11" s="57" t="s">
        <v>1775</v>
      </c>
      <c r="C11" s="57" t="s">
        <v>1773</v>
      </c>
      <c r="D11" s="51" t="str">
        <f t="shared" si="0"/>
        <v>31454</v>
      </c>
      <c r="E11" s="52" t="s">
        <v>1776</v>
      </c>
      <c r="F11" s="54">
        <v>103</v>
      </c>
      <c r="G11" s="55">
        <v>114</v>
      </c>
      <c r="H11" s="53"/>
    </row>
    <row r="12" spans="1:256">
      <c r="A12" s="52" t="s">
        <v>1750</v>
      </c>
      <c r="B12" s="57" t="s">
        <v>1777</v>
      </c>
      <c r="C12" s="57" t="s">
        <v>1778</v>
      </c>
      <c r="D12" s="51" t="s">
        <v>1779</v>
      </c>
      <c r="E12" s="52" t="s">
        <v>1780</v>
      </c>
      <c r="F12" s="54">
        <v>178</v>
      </c>
      <c r="G12" s="55">
        <v>196</v>
      </c>
      <c r="H12" s="53"/>
    </row>
    <row r="13" spans="1:256">
      <c r="A13" s="52" t="s">
        <v>1750</v>
      </c>
      <c r="B13" s="53" t="s">
        <v>1781</v>
      </c>
      <c r="C13" s="53" t="s">
        <v>1782</v>
      </c>
      <c r="D13" s="51" t="str">
        <f t="shared" ref="D13:D76" si="1">RIGHT(B13,5)</f>
        <v>14442</v>
      </c>
      <c r="E13" s="52" t="s">
        <v>1783</v>
      </c>
      <c r="F13" s="54">
        <v>12</v>
      </c>
      <c r="G13" s="55">
        <v>14</v>
      </c>
      <c r="H13" s="53"/>
    </row>
    <row r="14" spans="1:256">
      <c r="A14" s="52" t="s">
        <v>1750</v>
      </c>
      <c r="B14" s="53" t="s">
        <v>1784</v>
      </c>
      <c r="C14" s="53" t="s">
        <v>1782</v>
      </c>
      <c r="D14" s="51" t="str">
        <f t="shared" si="1"/>
        <v>14446</v>
      </c>
      <c r="E14" s="52" t="s">
        <v>1785</v>
      </c>
      <c r="F14" s="54">
        <v>14</v>
      </c>
      <c r="G14" s="55">
        <v>16</v>
      </c>
      <c r="H14" s="53"/>
    </row>
    <row r="15" spans="1:256">
      <c r="A15" s="52" t="s">
        <v>1750</v>
      </c>
      <c r="B15" s="53" t="s">
        <v>1786</v>
      </c>
      <c r="C15" s="53" t="s">
        <v>1782</v>
      </c>
      <c r="D15" s="51" t="str">
        <f t="shared" si="1"/>
        <v>14487</v>
      </c>
      <c r="E15" s="52" t="s">
        <v>1787</v>
      </c>
      <c r="F15" s="54">
        <v>9</v>
      </c>
      <c r="G15" s="55">
        <v>10</v>
      </c>
      <c r="H15" s="53"/>
    </row>
    <row r="16" spans="1:256">
      <c r="A16" s="52" t="s">
        <v>1750</v>
      </c>
      <c r="B16" s="53" t="s">
        <v>1788</v>
      </c>
      <c r="C16" s="53" t="s">
        <v>1782</v>
      </c>
      <c r="D16" s="51" t="str">
        <f t="shared" si="1"/>
        <v>14528</v>
      </c>
      <c r="E16" s="52" t="s">
        <v>1789</v>
      </c>
      <c r="F16" s="54">
        <v>9</v>
      </c>
      <c r="G16" s="55">
        <v>10</v>
      </c>
      <c r="H16" s="53"/>
    </row>
    <row r="17" spans="1:8">
      <c r="A17" s="52" t="s">
        <v>1750</v>
      </c>
      <c r="B17" s="53" t="s">
        <v>1790</v>
      </c>
      <c r="C17" s="53" t="s">
        <v>1782</v>
      </c>
      <c r="D17" s="51" t="str">
        <f t="shared" si="1"/>
        <v>14613</v>
      </c>
      <c r="E17" s="52" t="s">
        <v>1791</v>
      </c>
      <c r="F17" s="54">
        <v>6</v>
      </c>
      <c r="G17" s="55">
        <v>7</v>
      </c>
      <c r="H17" s="53"/>
    </row>
    <row r="18" spans="1:8">
      <c r="A18" s="52" t="s">
        <v>1750</v>
      </c>
      <c r="B18" s="53" t="s">
        <v>1792</v>
      </c>
      <c r="C18" s="53" t="s">
        <v>1782</v>
      </c>
      <c r="D18" s="51" t="str">
        <f t="shared" si="1"/>
        <v>14637</v>
      </c>
      <c r="E18" s="52" t="s">
        <v>1793</v>
      </c>
      <c r="F18" s="54">
        <v>6</v>
      </c>
      <c r="G18" s="55">
        <v>7</v>
      </c>
      <c r="H18" s="53"/>
    </row>
    <row r="19" spans="1:8">
      <c r="A19" s="52" t="s">
        <v>1750</v>
      </c>
      <c r="B19" s="53" t="s">
        <v>1794</v>
      </c>
      <c r="C19" s="53" t="s">
        <v>1782</v>
      </c>
      <c r="D19" s="51" t="str">
        <f t="shared" si="1"/>
        <v>14780</v>
      </c>
      <c r="E19" s="52" t="s">
        <v>1795</v>
      </c>
      <c r="F19" s="54">
        <v>2</v>
      </c>
      <c r="G19" s="55">
        <v>3</v>
      </c>
      <c r="H19" s="53"/>
    </row>
    <row r="20" spans="1:8">
      <c r="A20" s="52" t="s">
        <v>1750</v>
      </c>
      <c r="B20" s="57" t="s">
        <v>1796</v>
      </c>
      <c r="C20" s="57" t="s">
        <v>1782</v>
      </c>
      <c r="D20" s="51" t="str">
        <f t="shared" si="1"/>
        <v>14789</v>
      </c>
      <c r="E20" s="52" t="s">
        <v>1797</v>
      </c>
      <c r="F20" s="54">
        <v>3</v>
      </c>
      <c r="G20" s="55">
        <v>4</v>
      </c>
      <c r="H20" s="53"/>
    </row>
    <row r="21" spans="1:8">
      <c r="A21" s="56" t="s">
        <v>1750</v>
      </c>
      <c r="B21" s="57" t="s">
        <v>1798</v>
      </c>
      <c r="C21" s="57" t="s">
        <v>1799</v>
      </c>
      <c r="D21" s="51" t="str">
        <f t="shared" si="1"/>
        <v>41442</v>
      </c>
      <c r="E21" s="52" t="s">
        <v>1800</v>
      </c>
      <c r="F21" s="54">
        <v>324</v>
      </c>
      <c r="G21" s="55">
        <v>357</v>
      </c>
      <c r="H21" s="53"/>
    </row>
    <row r="22" spans="1:8">
      <c r="A22" s="56" t="s">
        <v>1750</v>
      </c>
      <c r="B22" s="57" t="s">
        <v>1801</v>
      </c>
      <c r="C22" s="57" t="s">
        <v>1799</v>
      </c>
      <c r="D22" s="51" t="str">
        <f t="shared" si="1"/>
        <v>44259</v>
      </c>
      <c r="E22" s="52" t="s">
        <v>1802</v>
      </c>
      <c r="F22" s="54">
        <v>394</v>
      </c>
      <c r="G22" s="55">
        <v>434</v>
      </c>
      <c r="H22" s="53"/>
    </row>
    <row r="23" spans="1:8">
      <c r="A23" s="56" t="s">
        <v>1750</v>
      </c>
      <c r="B23" s="57" t="s">
        <v>1803</v>
      </c>
      <c r="C23" s="57" t="s">
        <v>1799</v>
      </c>
      <c r="D23" s="51" t="str">
        <f t="shared" si="1"/>
        <v>61004</v>
      </c>
      <c r="E23" s="52" t="s">
        <v>1804</v>
      </c>
      <c r="F23" s="54">
        <v>304</v>
      </c>
      <c r="G23" s="55">
        <v>335</v>
      </c>
      <c r="H23" s="53"/>
    </row>
    <row r="24" spans="1:8">
      <c r="A24" s="56" t="s">
        <v>1750</v>
      </c>
      <c r="B24" s="57" t="s">
        <v>1805</v>
      </c>
      <c r="C24" s="57" t="s">
        <v>1799</v>
      </c>
      <c r="D24" s="51" t="str">
        <f t="shared" si="1"/>
        <v>61009</v>
      </c>
      <c r="E24" s="52" t="s">
        <v>1806</v>
      </c>
      <c r="F24" s="54">
        <v>306</v>
      </c>
      <c r="G24" s="55">
        <v>337</v>
      </c>
      <c r="H24" s="53"/>
    </row>
    <row r="25" spans="1:8">
      <c r="A25" s="52" t="s">
        <v>1750</v>
      </c>
      <c r="B25" s="57" t="s">
        <v>1807</v>
      </c>
      <c r="C25" s="57" t="s">
        <v>1799</v>
      </c>
      <c r="D25" s="51" t="str">
        <f t="shared" si="1"/>
        <v>61251</v>
      </c>
      <c r="E25" s="52" t="s">
        <v>1808</v>
      </c>
      <c r="F25" s="54">
        <v>326</v>
      </c>
      <c r="G25" s="55">
        <v>359</v>
      </c>
      <c r="H25" s="53"/>
    </row>
    <row r="26" spans="1:8">
      <c r="A26" s="56" t="s">
        <v>1750</v>
      </c>
      <c r="B26" s="57" t="s">
        <v>1809</v>
      </c>
      <c r="C26" s="57" t="s">
        <v>1810</v>
      </c>
      <c r="D26" s="51" t="str">
        <f t="shared" si="1"/>
        <v>13455</v>
      </c>
      <c r="E26" s="52" t="s">
        <v>1811</v>
      </c>
      <c r="F26" s="54">
        <v>33</v>
      </c>
      <c r="G26" s="55">
        <v>37</v>
      </c>
      <c r="H26" s="53"/>
    </row>
    <row r="27" spans="1:8">
      <c r="A27" s="52" t="s">
        <v>1750</v>
      </c>
      <c r="B27" s="53" t="s">
        <v>1812</v>
      </c>
      <c r="C27" s="53" t="s">
        <v>1810</v>
      </c>
      <c r="D27" s="51" t="str">
        <f t="shared" si="1"/>
        <v>13486</v>
      </c>
      <c r="E27" s="52" t="s">
        <v>1813</v>
      </c>
      <c r="F27" s="54">
        <v>40</v>
      </c>
      <c r="G27" s="55">
        <v>44</v>
      </c>
      <c r="H27" s="53"/>
    </row>
    <row r="28" spans="1:8">
      <c r="A28" s="52" t="s">
        <v>1750</v>
      </c>
      <c r="B28" s="53" t="s">
        <v>1814</v>
      </c>
      <c r="C28" s="53" t="s">
        <v>1810</v>
      </c>
      <c r="D28" s="51" t="str">
        <f t="shared" si="1"/>
        <v>13487</v>
      </c>
      <c r="E28" s="52" t="s">
        <v>1815</v>
      </c>
      <c r="F28" s="54">
        <v>40</v>
      </c>
      <c r="G28" s="55">
        <v>44</v>
      </c>
      <c r="H28" s="53"/>
    </row>
    <row r="29" spans="1:8">
      <c r="A29" s="52" t="s">
        <v>1750</v>
      </c>
      <c r="B29" s="53" t="s">
        <v>1816</v>
      </c>
      <c r="C29" s="53" t="s">
        <v>1810</v>
      </c>
      <c r="D29" s="51" t="str">
        <f t="shared" si="1"/>
        <v>13488</v>
      </c>
      <c r="E29" s="52" t="s">
        <v>1817</v>
      </c>
      <c r="F29" s="54">
        <v>40</v>
      </c>
      <c r="G29" s="55">
        <v>44</v>
      </c>
      <c r="H29" s="53"/>
    </row>
    <row r="30" spans="1:8">
      <c r="A30" s="52" t="s">
        <v>1750</v>
      </c>
      <c r="B30" s="53" t="s">
        <v>1818</v>
      </c>
      <c r="C30" s="53" t="s">
        <v>1810</v>
      </c>
      <c r="D30" s="51" t="str">
        <f t="shared" si="1"/>
        <v>13493</v>
      </c>
      <c r="E30" s="52" t="s">
        <v>1819</v>
      </c>
      <c r="F30" s="54">
        <v>41</v>
      </c>
      <c r="G30" s="55">
        <v>46</v>
      </c>
      <c r="H30" s="53"/>
    </row>
    <row r="31" spans="1:8">
      <c r="A31" s="52" t="s">
        <v>1750</v>
      </c>
      <c r="B31" s="53" t="s">
        <v>1820</v>
      </c>
      <c r="C31" s="53" t="s">
        <v>1810</v>
      </c>
      <c r="D31" s="51" t="str">
        <f t="shared" si="1"/>
        <v>13494</v>
      </c>
      <c r="E31" s="52" t="s">
        <v>1821</v>
      </c>
      <c r="F31" s="54">
        <v>39</v>
      </c>
      <c r="G31" s="55">
        <v>43</v>
      </c>
      <c r="H31" s="53"/>
    </row>
    <row r="32" spans="1:8">
      <c r="A32" s="52" t="s">
        <v>1750</v>
      </c>
      <c r="B32" s="53" t="s">
        <v>1822</v>
      </c>
      <c r="C32" s="53" t="s">
        <v>1810</v>
      </c>
      <c r="D32" s="51" t="str">
        <f t="shared" si="1"/>
        <v>13496</v>
      </c>
      <c r="E32" s="52" t="s">
        <v>1823</v>
      </c>
      <c r="F32" s="54">
        <v>44</v>
      </c>
      <c r="G32" s="55">
        <v>49</v>
      </c>
      <c r="H32" s="53"/>
    </row>
    <row r="33" spans="1:8">
      <c r="A33" s="52" t="s">
        <v>1750</v>
      </c>
      <c r="B33" s="57" t="s">
        <v>1824</v>
      </c>
      <c r="C33" s="57" t="s">
        <v>1810</v>
      </c>
      <c r="D33" s="51" t="str">
        <f t="shared" si="1"/>
        <v>13509</v>
      </c>
      <c r="E33" s="52" t="s">
        <v>1825</v>
      </c>
      <c r="F33" s="54">
        <v>42</v>
      </c>
      <c r="G33" s="55">
        <v>47</v>
      </c>
      <c r="H33" s="53"/>
    </row>
    <row r="34" spans="1:8">
      <c r="A34" s="52" t="s">
        <v>1750</v>
      </c>
      <c r="B34" s="53" t="s">
        <v>1826</v>
      </c>
      <c r="C34" s="53" t="s">
        <v>1810</v>
      </c>
      <c r="D34" s="51" t="str">
        <f t="shared" si="1"/>
        <v>13531</v>
      </c>
      <c r="E34" s="52" t="s">
        <v>1827</v>
      </c>
      <c r="F34" s="54">
        <v>37</v>
      </c>
      <c r="G34" s="55">
        <v>41</v>
      </c>
      <c r="H34" s="53"/>
    </row>
    <row r="35" spans="1:8">
      <c r="A35" s="52" t="s">
        <v>1750</v>
      </c>
      <c r="B35" s="53" t="s">
        <v>1828</v>
      </c>
      <c r="C35" s="53" t="s">
        <v>1810</v>
      </c>
      <c r="D35" s="51" t="str">
        <f t="shared" si="1"/>
        <v>13554</v>
      </c>
      <c r="E35" s="52" t="s">
        <v>1829</v>
      </c>
      <c r="F35" s="54">
        <v>42</v>
      </c>
      <c r="G35" s="55">
        <v>47</v>
      </c>
      <c r="H35" s="53"/>
    </row>
    <row r="36" spans="1:8">
      <c r="A36" s="52" t="s">
        <v>1750</v>
      </c>
      <c r="B36" s="53" t="s">
        <v>1830</v>
      </c>
      <c r="C36" s="53" t="s">
        <v>1810</v>
      </c>
      <c r="D36" s="51" t="str">
        <f t="shared" si="1"/>
        <v>13556</v>
      </c>
      <c r="E36" s="52" t="s">
        <v>1831</v>
      </c>
      <c r="F36" s="54">
        <v>37</v>
      </c>
      <c r="G36" s="55">
        <v>41</v>
      </c>
      <c r="H36" s="53"/>
    </row>
    <row r="37" spans="1:8">
      <c r="A37" s="52" t="s">
        <v>1750</v>
      </c>
      <c r="B37" s="53" t="s">
        <v>1832</v>
      </c>
      <c r="C37" s="53" t="s">
        <v>1810</v>
      </c>
      <c r="D37" s="51" t="str">
        <f t="shared" si="1"/>
        <v>13558</v>
      </c>
      <c r="E37" s="52" t="s">
        <v>1833</v>
      </c>
      <c r="F37" s="54">
        <v>42</v>
      </c>
      <c r="G37" s="55">
        <v>47</v>
      </c>
      <c r="H37" s="53"/>
    </row>
    <row r="38" spans="1:8">
      <c r="A38" s="52" t="s">
        <v>1750</v>
      </c>
      <c r="B38" s="53" t="s">
        <v>1834</v>
      </c>
      <c r="C38" s="53" t="s">
        <v>1810</v>
      </c>
      <c r="D38" s="51" t="str">
        <f t="shared" si="1"/>
        <v>13566</v>
      </c>
      <c r="E38" s="52" t="s">
        <v>1835</v>
      </c>
      <c r="F38" s="54">
        <v>38</v>
      </c>
      <c r="G38" s="55">
        <v>42</v>
      </c>
      <c r="H38" s="53"/>
    </row>
    <row r="39" spans="1:8">
      <c r="A39" s="52" t="s">
        <v>1750</v>
      </c>
      <c r="B39" s="53" t="s">
        <v>1836</v>
      </c>
      <c r="C39" s="53" t="s">
        <v>1810</v>
      </c>
      <c r="D39" s="51" t="str">
        <f t="shared" si="1"/>
        <v>13567</v>
      </c>
      <c r="E39" s="52" t="s">
        <v>1837</v>
      </c>
      <c r="F39" s="54">
        <v>41</v>
      </c>
      <c r="G39" s="55">
        <v>46</v>
      </c>
      <c r="H39" s="53"/>
    </row>
    <row r="40" spans="1:8">
      <c r="A40" s="52" t="s">
        <v>1750</v>
      </c>
      <c r="B40" s="57" t="s">
        <v>1838</v>
      </c>
      <c r="C40" s="57" t="s">
        <v>1810</v>
      </c>
      <c r="D40" s="51" t="str">
        <f t="shared" si="1"/>
        <v>13590</v>
      </c>
      <c r="E40" s="52" t="s">
        <v>1839</v>
      </c>
      <c r="F40" s="54">
        <v>39</v>
      </c>
      <c r="G40" s="55">
        <v>43</v>
      </c>
      <c r="H40" s="53"/>
    </row>
    <row r="41" spans="1:8">
      <c r="A41" s="52" t="s">
        <v>1750</v>
      </c>
      <c r="B41" s="53" t="s">
        <v>1840</v>
      </c>
      <c r="C41" s="53" t="s">
        <v>1810</v>
      </c>
      <c r="D41" s="51" t="str">
        <f t="shared" si="1"/>
        <v>13591</v>
      </c>
      <c r="E41" s="52" t="s">
        <v>1841</v>
      </c>
      <c r="F41" s="54">
        <v>38</v>
      </c>
      <c r="G41" s="55">
        <v>42</v>
      </c>
      <c r="H41" s="53"/>
    </row>
    <row r="42" spans="1:8">
      <c r="A42" s="52" t="s">
        <v>1750</v>
      </c>
      <c r="B42" s="53" t="s">
        <v>1842</v>
      </c>
      <c r="C42" s="53" t="s">
        <v>1810</v>
      </c>
      <c r="D42" s="51" t="str">
        <f t="shared" si="1"/>
        <v>13595</v>
      </c>
      <c r="E42" s="52" t="s">
        <v>1843</v>
      </c>
      <c r="F42" s="54">
        <v>41</v>
      </c>
      <c r="G42" s="55">
        <v>46</v>
      </c>
      <c r="H42" s="53"/>
    </row>
    <row r="43" spans="1:8">
      <c r="A43" s="52" t="s">
        <v>1750</v>
      </c>
      <c r="B43" s="53" t="s">
        <v>1844</v>
      </c>
      <c r="C43" s="53" t="s">
        <v>1810</v>
      </c>
      <c r="D43" s="51" t="str">
        <f t="shared" si="1"/>
        <v>13596</v>
      </c>
      <c r="E43" s="52" t="s">
        <v>1845</v>
      </c>
      <c r="F43" s="54">
        <v>41</v>
      </c>
      <c r="G43" s="55">
        <v>46</v>
      </c>
      <c r="H43" s="53"/>
    </row>
    <row r="44" spans="1:8">
      <c r="A44" s="52" t="s">
        <v>1750</v>
      </c>
      <c r="B44" s="53" t="s">
        <v>1846</v>
      </c>
      <c r="C44" s="53" t="s">
        <v>1810</v>
      </c>
      <c r="D44" s="51" t="str">
        <f t="shared" si="1"/>
        <v>13636</v>
      </c>
      <c r="E44" s="52" t="s">
        <v>1847</v>
      </c>
      <c r="F44" s="54">
        <v>45</v>
      </c>
      <c r="G44" s="55">
        <v>50</v>
      </c>
      <c r="H44" s="53"/>
    </row>
    <row r="45" spans="1:8">
      <c r="A45" s="52" t="s">
        <v>1750</v>
      </c>
      <c r="B45" s="53" t="s">
        <v>1848</v>
      </c>
      <c r="C45" s="53" t="s">
        <v>1810</v>
      </c>
      <c r="D45" s="51" t="str">
        <f t="shared" si="1"/>
        <v>13638</v>
      </c>
      <c r="E45" s="52" t="s">
        <v>1849</v>
      </c>
      <c r="F45" s="54">
        <v>41</v>
      </c>
      <c r="G45" s="55">
        <v>46</v>
      </c>
      <c r="H45" s="53"/>
    </row>
    <row r="46" spans="1:8">
      <c r="A46" s="52" t="s">
        <v>1750</v>
      </c>
      <c r="B46" s="53" t="s">
        <v>1850</v>
      </c>
      <c r="C46" s="53" t="s">
        <v>1851</v>
      </c>
      <c r="D46" s="51" t="str">
        <f t="shared" si="1"/>
        <v>21315</v>
      </c>
      <c r="E46" s="52" t="s">
        <v>1852</v>
      </c>
      <c r="F46" s="54">
        <v>19</v>
      </c>
      <c r="G46" s="55">
        <v>21</v>
      </c>
      <c r="H46" s="53"/>
    </row>
    <row r="47" spans="1:8">
      <c r="A47" s="52" t="s">
        <v>1750</v>
      </c>
      <c r="B47" s="53" t="s">
        <v>1853</v>
      </c>
      <c r="C47" s="53" t="s">
        <v>1851</v>
      </c>
      <c r="D47" s="51" t="str">
        <f t="shared" si="1"/>
        <v>21334</v>
      </c>
      <c r="E47" s="52" t="s">
        <v>1854</v>
      </c>
      <c r="F47" s="54">
        <v>20</v>
      </c>
      <c r="G47" s="55">
        <v>22</v>
      </c>
      <c r="H47" s="53"/>
    </row>
    <row r="48" spans="1:8">
      <c r="A48" s="52" t="s">
        <v>1750</v>
      </c>
      <c r="B48" s="53" t="s">
        <v>1855</v>
      </c>
      <c r="C48" s="53" t="s">
        <v>1851</v>
      </c>
      <c r="D48" s="51" t="str">
        <f t="shared" si="1"/>
        <v>21354</v>
      </c>
      <c r="E48" s="52" t="s">
        <v>1856</v>
      </c>
      <c r="F48" s="54">
        <v>13</v>
      </c>
      <c r="G48" s="55">
        <v>15</v>
      </c>
      <c r="H48" s="53"/>
    </row>
    <row r="49" spans="1:8">
      <c r="A49" s="52" t="s">
        <v>1750</v>
      </c>
      <c r="B49" s="53" t="s">
        <v>1857</v>
      </c>
      <c r="C49" s="53" t="s">
        <v>1851</v>
      </c>
      <c r="D49" s="51" t="str">
        <f t="shared" si="1"/>
        <v>21390</v>
      </c>
      <c r="E49" s="52" t="s">
        <v>1858</v>
      </c>
      <c r="F49" s="54">
        <v>14</v>
      </c>
      <c r="G49" s="55">
        <v>16</v>
      </c>
      <c r="H49" s="53"/>
    </row>
    <row r="50" spans="1:8">
      <c r="A50" s="52" t="s">
        <v>1750</v>
      </c>
      <c r="B50" s="53" t="s">
        <v>1859</v>
      </c>
      <c r="C50" s="53" t="s">
        <v>1851</v>
      </c>
      <c r="D50" s="51" t="str">
        <f t="shared" si="1"/>
        <v>21448</v>
      </c>
      <c r="E50" s="52" t="s">
        <v>1860</v>
      </c>
      <c r="F50" s="54">
        <v>16</v>
      </c>
      <c r="G50" s="55">
        <v>18</v>
      </c>
      <c r="H50" s="53"/>
    </row>
    <row r="51" spans="1:8">
      <c r="A51" s="52" t="s">
        <v>1750</v>
      </c>
      <c r="B51" s="53" t="s">
        <v>1861</v>
      </c>
      <c r="C51" s="53" t="s">
        <v>1862</v>
      </c>
      <c r="D51" s="51" t="str">
        <f t="shared" si="1"/>
        <v>17018</v>
      </c>
      <c r="E51" s="52" t="s">
        <v>1863</v>
      </c>
      <c r="F51" s="54">
        <v>58</v>
      </c>
      <c r="G51" s="55">
        <v>64</v>
      </c>
      <c r="H51" s="53"/>
    </row>
    <row r="52" spans="1:8">
      <c r="A52" s="52" t="s">
        <v>1750</v>
      </c>
      <c r="B52" s="57" t="s">
        <v>1864</v>
      </c>
      <c r="C52" s="57" t="s">
        <v>1862</v>
      </c>
      <c r="D52" s="51" t="str">
        <f t="shared" si="1"/>
        <v>17019</v>
      </c>
      <c r="E52" s="52" t="s">
        <v>1865</v>
      </c>
      <c r="F52" s="54">
        <v>57</v>
      </c>
      <c r="G52" s="55">
        <v>63</v>
      </c>
      <c r="H52" s="53"/>
    </row>
    <row r="53" spans="1:8">
      <c r="A53" s="56" t="s">
        <v>1750</v>
      </c>
      <c r="B53" s="57" t="s">
        <v>1866</v>
      </c>
      <c r="C53" s="57" t="s">
        <v>1862</v>
      </c>
      <c r="D53" s="51" t="str">
        <f t="shared" si="1"/>
        <v>17053</v>
      </c>
      <c r="E53" s="52" t="s">
        <v>1867</v>
      </c>
      <c r="F53" s="54">
        <v>54</v>
      </c>
      <c r="G53" s="55">
        <v>60</v>
      </c>
      <c r="H53" s="53"/>
    </row>
    <row r="54" spans="1:8">
      <c r="A54" s="52" t="s">
        <v>1750</v>
      </c>
      <c r="B54" s="53" t="s">
        <v>1868</v>
      </c>
      <c r="C54" s="53" t="s">
        <v>1862</v>
      </c>
      <c r="D54" s="51" t="str">
        <f t="shared" si="1"/>
        <v>17166</v>
      </c>
      <c r="E54" s="52" t="s">
        <v>1869</v>
      </c>
      <c r="F54" s="54">
        <v>74</v>
      </c>
      <c r="G54" s="55">
        <v>82</v>
      </c>
      <c r="H54" s="53"/>
    </row>
    <row r="55" spans="1:8">
      <c r="A55" s="52" t="s">
        <v>1750</v>
      </c>
      <c r="B55" s="57" t="s">
        <v>1870</v>
      </c>
      <c r="C55" s="57" t="s">
        <v>1871</v>
      </c>
      <c r="D55" s="51" t="str">
        <f t="shared" si="1"/>
        <v>28117</v>
      </c>
      <c r="E55" s="52" t="s">
        <v>1872</v>
      </c>
      <c r="F55" s="54">
        <v>133</v>
      </c>
      <c r="G55" s="55">
        <v>147</v>
      </c>
      <c r="H55" s="53"/>
    </row>
    <row r="56" spans="1:8">
      <c r="A56" s="56" t="s">
        <v>1750</v>
      </c>
      <c r="B56" s="53" t="s">
        <v>1873</v>
      </c>
      <c r="C56" s="57" t="s">
        <v>1871</v>
      </c>
      <c r="D56" s="51" t="str">
        <f t="shared" si="1"/>
        <v>28119</v>
      </c>
      <c r="E56" s="52" t="s">
        <v>1874</v>
      </c>
      <c r="F56" s="54">
        <v>133</v>
      </c>
      <c r="G56" s="55">
        <v>147</v>
      </c>
      <c r="H56" s="53"/>
    </row>
    <row r="57" spans="1:8">
      <c r="A57" s="56" t="s">
        <v>1750</v>
      </c>
      <c r="B57" s="57" t="s">
        <v>1875</v>
      </c>
      <c r="C57" s="57" t="s">
        <v>1871</v>
      </c>
      <c r="D57" s="51" t="str">
        <f t="shared" si="1"/>
        <v>28121</v>
      </c>
      <c r="E57" s="52" t="s">
        <v>1876</v>
      </c>
      <c r="F57" s="54">
        <v>136</v>
      </c>
      <c r="G57" s="55">
        <v>150</v>
      </c>
      <c r="H57" s="53"/>
    </row>
    <row r="58" spans="1:8">
      <c r="A58" s="52" t="s">
        <v>1750</v>
      </c>
      <c r="B58" s="53" t="s">
        <v>1877</v>
      </c>
      <c r="C58" s="53" t="s">
        <v>1878</v>
      </c>
      <c r="D58" s="51" t="str">
        <f t="shared" si="1"/>
        <v>24213</v>
      </c>
      <c r="E58" s="52" t="s">
        <v>1879</v>
      </c>
      <c r="F58" s="54">
        <v>128</v>
      </c>
      <c r="G58" s="55">
        <v>141</v>
      </c>
      <c r="H58" s="53"/>
    </row>
    <row r="59" spans="1:8">
      <c r="A59" s="52" t="s">
        <v>1750</v>
      </c>
      <c r="B59" s="53" t="s">
        <v>1880</v>
      </c>
      <c r="C59" s="53" t="s">
        <v>1878</v>
      </c>
      <c r="D59" s="51" t="str">
        <f t="shared" si="1"/>
        <v>24214</v>
      </c>
      <c r="E59" s="52" t="s">
        <v>1881</v>
      </c>
      <c r="F59" s="54">
        <v>161</v>
      </c>
      <c r="G59" s="55">
        <v>178</v>
      </c>
      <c r="H59" s="53"/>
    </row>
    <row r="60" spans="1:8">
      <c r="A60" s="52" t="s">
        <v>1750</v>
      </c>
      <c r="B60" s="53" t="s">
        <v>1882</v>
      </c>
      <c r="C60" s="53" t="s">
        <v>1878</v>
      </c>
      <c r="D60" s="51" t="str">
        <f t="shared" si="1"/>
        <v>24239</v>
      </c>
      <c r="E60" s="52" t="s">
        <v>1883</v>
      </c>
      <c r="F60" s="54">
        <v>127</v>
      </c>
      <c r="G60" s="55">
        <v>140</v>
      </c>
      <c r="H60" s="53"/>
    </row>
    <row r="61" spans="1:8">
      <c r="A61" s="52" t="s">
        <v>1750</v>
      </c>
      <c r="B61" s="53" t="s">
        <v>1884</v>
      </c>
      <c r="C61" s="53" t="s">
        <v>1878</v>
      </c>
      <c r="D61" s="51" t="str">
        <f t="shared" si="1"/>
        <v>24266</v>
      </c>
      <c r="E61" s="52" t="s">
        <v>1885</v>
      </c>
      <c r="F61" s="54">
        <v>137</v>
      </c>
      <c r="G61" s="55">
        <v>151</v>
      </c>
      <c r="H61" s="53"/>
    </row>
    <row r="62" spans="1:8">
      <c r="A62" s="52" t="s">
        <v>1750</v>
      </c>
      <c r="B62" s="53" t="s">
        <v>1886</v>
      </c>
      <c r="C62" s="53" t="s">
        <v>1878</v>
      </c>
      <c r="D62" s="51" t="str">
        <f t="shared" si="1"/>
        <v>24398</v>
      </c>
      <c r="E62" s="52" t="s">
        <v>1887</v>
      </c>
      <c r="F62" s="54">
        <v>141</v>
      </c>
      <c r="G62" s="55">
        <v>156</v>
      </c>
      <c r="H62" s="53"/>
    </row>
    <row r="63" spans="1:8">
      <c r="A63" s="52" t="s">
        <v>1750</v>
      </c>
      <c r="B63" s="53" t="s">
        <v>1888</v>
      </c>
      <c r="C63" s="53" t="s">
        <v>1878</v>
      </c>
      <c r="D63" s="51" t="str">
        <f t="shared" si="1"/>
        <v>24400</v>
      </c>
      <c r="E63" s="52" t="s">
        <v>1889</v>
      </c>
      <c r="F63" s="54">
        <v>142</v>
      </c>
      <c r="G63" s="55">
        <v>157</v>
      </c>
      <c r="H63" s="53"/>
    </row>
    <row r="64" spans="1:8">
      <c r="A64" s="52" t="s">
        <v>1750</v>
      </c>
      <c r="B64" s="53" t="s">
        <v>1890</v>
      </c>
      <c r="C64" s="53" t="s">
        <v>1878</v>
      </c>
      <c r="D64" s="51" t="str">
        <f t="shared" si="1"/>
        <v>24465</v>
      </c>
      <c r="E64" s="52" t="s">
        <v>1891</v>
      </c>
      <c r="F64" s="54">
        <v>102</v>
      </c>
      <c r="G64" s="55">
        <v>113</v>
      </c>
      <c r="H64" s="53"/>
    </row>
    <row r="65" spans="1:10">
      <c r="A65" s="52" t="s">
        <v>1750</v>
      </c>
      <c r="B65" s="57" t="s">
        <v>1892</v>
      </c>
      <c r="C65" s="57" t="s">
        <v>1893</v>
      </c>
      <c r="D65" s="51" t="str">
        <f t="shared" si="1"/>
        <v>27465</v>
      </c>
      <c r="E65" s="52" t="s">
        <v>1894</v>
      </c>
      <c r="F65" s="54">
        <v>130</v>
      </c>
      <c r="G65" s="55">
        <v>143</v>
      </c>
      <c r="H65" s="53"/>
    </row>
    <row r="66" spans="1:10">
      <c r="A66" s="56" t="s">
        <v>1750</v>
      </c>
      <c r="B66" s="57" t="s">
        <v>1895</v>
      </c>
      <c r="C66" s="57" t="s">
        <v>1896</v>
      </c>
      <c r="D66" s="51" t="str">
        <f t="shared" si="1"/>
        <v>34366</v>
      </c>
      <c r="E66" s="52" t="s">
        <v>1897</v>
      </c>
      <c r="F66" s="54">
        <v>179</v>
      </c>
      <c r="G66" s="55">
        <v>197</v>
      </c>
      <c r="H66" s="53"/>
    </row>
    <row r="67" spans="1:10">
      <c r="A67" s="52" t="s">
        <v>1750</v>
      </c>
      <c r="B67" s="53" t="s">
        <v>1898</v>
      </c>
      <c r="C67" s="53" t="s">
        <v>1899</v>
      </c>
      <c r="D67" s="51" t="str">
        <f t="shared" si="1"/>
        <v>42731</v>
      </c>
      <c r="E67" s="52" t="s">
        <v>1900</v>
      </c>
      <c r="F67" s="54">
        <v>312</v>
      </c>
      <c r="G67" s="55">
        <v>344</v>
      </c>
      <c r="H67" s="53"/>
    </row>
    <row r="68" spans="1:10">
      <c r="A68" s="56" t="s">
        <v>1750</v>
      </c>
      <c r="B68" s="53" t="s">
        <v>1901</v>
      </c>
      <c r="C68" s="57" t="s">
        <v>1902</v>
      </c>
      <c r="D68" s="51" t="str">
        <f t="shared" si="1"/>
        <v>43023</v>
      </c>
      <c r="E68" s="52" t="s">
        <v>1903</v>
      </c>
      <c r="F68" s="54">
        <v>321</v>
      </c>
      <c r="G68" s="55">
        <v>354</v>
      </c>
      <c r="H68" s="53"/>
    </row>
    <row r="69" spans="1:10">
      <c r="A69" s="52" t="s">
        <v>1750</v>
      </c>
      <c r="B69" s="57" t="s">
        <v>1904</v>
      </c>
      <c r="C69" s="53" t="s">
        <v>1752</v>
      </c>
      <c r="D69" s="51" t="str">
        <f t="shared" si="1"/>
        <v>15335</v>
      </c>
      <c r="E69" s="52" t="s">
        <v>1905</v>
      </c>
      <c r="F69" s="54">
        <v>25</v>
      </c>
      <c r="G69" s="55">
        <v>28</v>
      </c>
      <c r="H69" s="53"/>
      <c r="J69" s="12"/>
    </row>
    <row r="70" spans="1:10">
      <c r="A70" s="52" t="s">
        <v>1750</v>
      </c>
      <c r="B70" s="53" t="s">
        <v>1906</v>
      </c>
      <c r="C70" s="53" t="s">
        <v>1752</v>
      </c>
      <c r="D70" s="51" t="str">
        <f t="shared" si="1"/>
        <v>15355</v>
      </c>
      <c r="E70" s="52" t="s">
        <v>1907</v>
      </c>
      <c r="F70" s="54">
        <v>22</v>
      </c>
      <c r="G70" s="55">
        <v>25</v>
      </c>
      <c r="H70" s="53"/>
    </row>
    <row r="71" spans="1:10">
      <c r="A71" s="52" t="s">
        <v>1750</v>
      </c>
      <c r="B71" s="53" t="s">
        <v>1908</v>
      </c>
      <c r="C71" s="53" t="s">
        <v>1752</v>
      </c>
      <c r="D71" s="51" t="str">
        <f t="shared" si="1"/>
        <v>15434</v>
      </c>
      <c r="E71" s="52" t="s">
        <v>1909</v>
      </c>
      <c r="F71" s="54">
        <v>28</v>
      </c>
      <c r="G71" s="55">
        <v>31</v>
      </c>
      <c r="H71" s="53"/>
    </row>
    <row r="72" spans="1:10">
      <c r="A72" s="56" t="s">
        <v>1750</v>
      </c>
      <c r="B72" s="57" t="s">
        <v>1910</v>
      </c>
      <c r="C72" s="57" t="s">
        <v>1911</v>
      </c>
      <c r="D72" s="51" t="str">
        <f t="shared" si="1"/>
        <v>10267</v>
      </c>
      <c r="E72" s="52" t="s">
        <v>1912</v>
      </c>
      <c r="F72" s="54">
        <v>43</v>
      </c>
      <c r="G72" s="55">
        <v>48</v>
      </c>
      <c r="H72" s="53"/>
    </row>
    <row r="73" spans="1:10">
      <c r="A73" s="52" t="s">
        <v>1750</v>
      </c>
      <c r="B73" s="53" t="s">
        <v>1913</v>
      </c>
      <c r="C73" s="53" t="s">
        <v>1911</v>
      </c>
      <c r="D73" s="51" t="str">
        <f t="shared" si="1"/>
        <v>10513</v>
      </c>
      <c r="E73" s="52" t="s">
        <v>1914</v>
      </c>
      <c r="F73" s="54">
        <v>33</v>
      </c>
      <c r="G73" s="55">
        <v>37</v>
      </c>
      <c r="H73" s="53"/>
    </row>
    <row r="74" spans="1:10">
      <c r="A74" s="52" t="s">
        <v>1750</v>
      </c>
      <c r="B74" s="53" t="s">
        <v>1915</v>
      </c>
      <c r="C74" s="53" t="s">
        <v>1911</v>
      </c>
      <c r="D74" s="51" t="str">
        <f t="shared" si="1"/>
        <v>10543</v>
      </c>
      <c r="E74" s="52" t="s">
        <v>1916</v>
      </c>
      <c r="F74" s="54">
        <v>20</v>
      </c>
      <c r="G74" s="55">
        <v>22</v>
      </c>
      <c r="H74" s="53"/>
    </row>
    <row r="75" spans="1:10">
      <c r="A75" s="52" t="s">
        <v>1750</v>
      </c>
      <c r="B75" s="53" t="s">
        <v>1917</v>
      </c>
      <c r="C75" s="53" t="s">
        <v>1911</v>
      </c>
      <c r="D75" s="51" t="str">
        <f t="shared" si="1"/>
        <v>10550</v>
      </c>
      <c r="E75" s="52" t="s">
        <v>1918</v>
      </c>
      <c r="F75" s="54">
        <v>37</v>
      </c>
      <c r="G75" s="55">
        <v>41</v>
      </c>
      <c r="H75" s="53"/>
    </row>
    <row r="76" spans="1:10">
      <c r="A76" s="52" t="s">
        <v>1750</v>
      </c>
      <c r="B76" s="53" t="s">
        <v>1919</v>
      </c>
      <c r="C76" s="53" t="s">
        <v>1911</v>
      </c>
      <c r="D76" s="51" t="str">
        <f t="shared" si="1"/>
        <v>10595</v>
      </c>
      <c r="E76" s="52" t="s">
        <v>1920</v>
      </c>
      <c r="F76" s="54">
        <v>39</v>
      </c>
      <c r="G76" s="55">
        <v>43</v>
      </c>
      <c r="H76" s="53"/>
    </row>
    <row r="77" spans="1:10">
      <c r="A77" s="56" t="s">
        <v>1750</v>
      </c>
      <c r="B77" s="57" t="s">
        <v>1921</v>
      </c>
      <c r="C77" s="57" t="s">
        <v>1922</v>
      </c>
      <c r="D77" s="51" t="str">
        <f t="shared" ref="D77:D140" si="2">RIGHT(B77,5)</f>
        <v>54896</v>
      </c>
      <c r="E77" s="52" t="s">
        <v>1923</v>
      </c>
      <c r="F77" s="54">
        <v>230</v>
      </c>
      <c r="G77" s="55">
        <v>253</v>
      </c>
      <c r="H77" s="53"/>
    </row>
    <row r="78" spans="1:10">
      <c r="A78" s="56" t="s">
        <v>1750</v>
      </c>
      <c r="B78" s="57" t="s">
        <v>1924</v>
      </c>
      <c r="C78" s="57" t="s">
        <v>1925</v>
      </c>
      <c r="D78" s="51" t="str">
        <f t="shared" si="2"/>
        <v>01380</v>
      </c>
      <c r="E78" s="52" t="s">
        <v>1926</v>
      </c>
      <c r="F78" s="54">
        <v>45</v>
      </c>
      <c r="G78" s="55">
        <v>50</v>
      </c>
      <c r="H78" s="53"/>
    </row>
    <row r="79" spans="1:10">
      <c r="A79" s="52" t="s">
        <v>1750</v>
      </c>
      <c r="B79" s="57" t="s">
        <v>1927</v>
      </c>
      <c r="C79" s="57" t="s">
        <v>1925</v>
      </c>
      <c r="D79" s="51" t="str">
        <f t="shared" si="2"/>
        <v>01409</v>
      </c>
      <c r="E79" s="52" t="s">
        <v>1928</v>
      </c>
      <c r="F79" s="54">
        <v>54</v>
      </c>
      <c r="G79" s="55">
        <v>60</v>
      </c>
      <c r="H79" s="53"/>
    </row>
    <row r="80" spans="1:10">
      <c r="A80" s="52" t="s">
        <v>1750</v>
      </c>
      <c r="B80" s="53" t="s">
        <v>1929</v>
      </c>
      <c r="C80" s="53" t="s">
        <v>1930</v>
      </c>
      <c r="D80" s="51" t="str">
        <f t="shared" si="2"/>
        <v>13922</v>
      </c>
      <c r="E80" s="52" t="s">
        <v>1931</v>
      </c>
      <c r="F80" s="54">
        <v>17</v>
      </c>
      <c r="G80" s="55">
        <v>19</v>
      </c>
      <c r="H80" s="53"/>
    </row>
    <row r="81" spans="1:8">
      <c r="A81" s="52" t="s">
        <v>1750</v>
      </c>
      <c r="B81" s="53" t="s">
        <v>1932</v>
      </c>
      <c r="C81" s="53" t="s">
        <v>1930</v>
      </c>
      <c r="D81" s="51" t="str">
        <f t="shared" si="2"/>
        <v>14041</v>
      </c>
      <c r="E81" s="52" t="s">
        <v>1933</v>
      </c>
      <c r="F81" s="54">
        <v>23</v>
      </c>
      <c r="G81" s="55">
        <v>26</v>
      </c>
      <c r="H81" s="53"/>
    </row>
    <row r="82" spans="1:8">
      <c r="A82" s="52" t="s">
        <v>1750</v>
      </c>
      <c r="B82" s="53" t="s">
        <v>1934</v>
      </c>
      <c r="C82" s="53" t="s">
        <v>1930</v>
      </c>
      <c r="D82" s="51" t="str">
        <f t="shared" si="2"/>
        <v>14055</v>
      </c>
      <c r="E82" s="52" t="s">
        <v>1935</v>
      </c>
      <c r="F82" s="54">
        <v>23</v>
      </c>
      <c r="G82" s="55">
        <v>26</v>
      </c>
      <c r="H82" s="53"/>
    </row>
    <row r="83" spans="1:8">
      <c r="A83" s="52" t="s">
        <v>1750</v>
      </c>
      <c r="B83" s="53" t="s">
        <v>1936</v>
      </c>
      <c r="C83" s="53" t="s">
        <v>1930</v>
      </c>
      <c r="D83" s="51" t="str">
        <f t="shared" si="2"/>
        <v>14056</v>
      </c>
      <c r="E83" s="52" t="s">
        <v>1937</v>
      </c>
      <c r="F83" s="54">
        <v>25</v>
      </c>
      <c r="G83" s="55">
        <v>28</v>
      </c>
      <c r="H83" s="53"/>
    </row>
    <row r="84" spans="1:8">
      <c r="A84" s="52" t="s">
        <v>1750</v>
      </c>
      <c r="B84" s="57" t="s">
        <v>1938</v>
      </c>
      <c r="C84" s="57" t="s">
        <v>1930</v>
      </c>
      <c r="D84" s="51" t="str">
        <f t="shared" si="2"/>
        <v>14057</v>
      </c>
      <c r="E84" s="52" t="s">
        <v>1939</v>
      </c>
      <c r="F84" s="54">
        <v>25</v>
      </c>
      <c r="G84" s="55">
        <v>28</v>
      </c>
      <c r="H84" s="53"/>
    </row>
    <row r="85" spans="1:8">
      <c r="A85" s="52" t="s">
        <v>1750</v>
      </c>
      <c r="B85" s="57" t="s">
        <v>1940</v>
      </c>
      <c r="C85" s="57" t="s">
        <v>1930</v>
      </c>
      <c r="D85" s="51" t="str">
        <f t="shared" si="2"/>
        <v>14058</v>
      </c>
      <c r="E85" s="52" t="s">
        <v>1941</v>
      </c>
      <c r="F85" s="54">
        <v>27</v>
      </c>
      <c r="G85" s="55">
        <v>30</v>
      </c>
      <c r="H85" s="53"/>
    </row>
    <row r="86" spans="1:8">
      <c r="A86" s="56" t="s">
        <v>1750</v>
      </c>
      <c r="B86" s="57" t="s">
        <v>1942</v>
      </c>
      <c r="C86" s="57" t="s">
        <v>1930</v>
      </c>
      <c r="D86" s="51" t="str">
        <f t="shared" si="2"/>
        <v>14067</v>
      </c>
      <c r="E86" s="52" t="s">
        <v>1943</v>
      </c>
      <c r="F86" s="54">
        <v>21</v>
      </c>
      <c r="G86" s="55">
        <v>24</v>
      </c>
      <c r="H86" s="53"/>
    </row>
    <row r="87" spans="1:8">
      <c r="A87" s="52" t="s">
        <v>1750</v>
      </c>
      <c r="B87" s="53" t="s">
        <v>1944</v>
      </c>
      <c r="C87" s="53" t="s">
        <v>1930</v>
      </c>
      <c r="D87" s="51" t="str">
        <f t="shared" si="2"/>
        <v>14068</v>
      </c>
      <c r="E87" s="52" t="s">
        <v>1945</v>
      </c>
      <c r="F87" s="54">
        <v>26</v>
      </c>
      <c r="G87" s="55">
        <v>29</v>
      </c>
      <c r="H87" s="53"/>
    </row>
    <row r="88" spans="1:8">
      <c r="A88" s="56" t="s">
        <v>1750</v>
      </c>
      <c r="B88" s="57" t="s">
        <v>1946</v>
      </c>
      <c r="C88" s="57" t="s">
        <v>1930</v>
      </c>
      <c r="D88" s="51" t="str">
        <f t="shared" si="2"/>
        <v>14119</v>
      </c>
      <c r="E88" s="52" t="s">
        <v>1947</v>
      </c>
      <c r="F88" s="54">
        <v>26</v>
      </c>
      <c r="G88" s="55">
        <v>29</v>
      </c>
      <c r="H88" s="53"/>
    </row>
    <row r="89" spans="1:8">
      <c r="A89" s="52" t="s">
        <v>1750</v>
      </c>
      <c r="B89" s="53" t="s">
        <v>1948</v>
      </c>
      <c r="C89" s="53" t="s">
        <v>1949</v>
      </c>
      <c r="D89" s="51" t="str">
        <f t="shared" si="2"/>
        <v>02455</v>
      </c>
      <c r="E89" s="52" t="s">
        <v>1950</v>
      </c>
      <c r="F89" s="54">
        <v>44</v>
      </c>
      <c r="G89" s="55">
        <v>49</v>
      </c>
      <c r="H89" s="53"/>
    </row>
    <row r="90" spans="1:8">
      <c r="A90" s="52" t="s">
        <v>1750</v>
      </c>
      <c r="B90" s="53" t="s">
        <v>1951</v>
      </c>
      <c r="C90" s="53" t="s">
        <v>1949</v>
      </c>
      <c r="D90" s="51" t="str">
        <f t="shared" si="2"/>
        <v>02504</v>
      </c>
      <c r="E90" s="52" t="s">
        <v>1952</v>
      </c>
      <c r="F90" s="54">
        <v>36</v>
      </c>
      <c r="G90" s="55">
        <v>40</v>
      </c>
      <c r="H90" s="53"/>
    </row>
    <row r="91" spans="1:8">
      <c r="A91" s="52" t="s">
        <v>1750</v>
      </c>
      <c r="B91" s="53" t="s">
        <v>1953</v>
      </c>
      <c r="C91" s="53" t="s">
        <v>1949</v>
      </c>
      <c r="D91" s="51" t="str">
        <f t="shared" si="2"/>
        <v>02555</v>
      </c>
      <c r="E91" s="52" t="s">
        <v>1954</v>
      </c>
      <c r="F91" s="54">
        <v>34</v>
      </c>
      <c r="G91" s="55">
        <v>38</v>
      </c>
      <c r="H91" s="53"/>
    </row>
    <row r="92" spans="1:8">
      <c r="A92" s="52" t="s">
        <v>1750</v>
      </c>
      <c r="B92" s="53" t="s">
        <v>1955</v>
      </c>
      <c r="C92" s="53" t="s">
        <v>1949</v>
      </c>
      <c r="D92" s="51" t="str">
        <f t="shared" si="2"/>
        <v>02633</v>
      </c>
      <c r="E92" s="52" t="s">
        <v>1956</v>
      </c>
      <c r="F92" s="54">
        <v>37</v>
      </c>
      <c r="G92" s="55">
        <v>41</v>
      </c>
      <c r="H92" s="53"/>
    </row>
    <row r="93" spans="1:8">
      <c r="A93" s="52" t="s">
        <v>1750</v>
      </c>
      <c r="B93" s="53" t="s">
        <v>1957</v>
      </c>
      <c r="C93" s="53" t="s">
        <v>1958</v>
      </c>
      <c r="D93" s="51" t="str">
        <f t="shared" si="2"/>
        <v>22502</v>
      </c>
      <c r="E93" s="52" t="s">
        <v>1959</v>
      </c>
      <c r="F93" s="54">
        <v>26</v>
      </c>
      <c r="G93" s="55">
        <v>29</v>
      </c>
      <c r="H93" s="53"/>
    </row>
    <row r="94" spans="1:8">
      <c r="A94" s="52" t="s">
        <v>1750</v>
      </c>
      <c r="B94" s="53" t="s">
        <v>1960</v>
      </c>
      <c r="C94" s="53" t="s">
        <v>1958</v>
      </c>
      <c r="D94" s="51" t="str">
        <f t="shared" si="2"/>
        <v>34618</v>
      </c>
      <c r="E94" s="52" t="s">
        <v>1961</v>
      </c>
      <c r="F94" s="54">
        <v>185</v>
      </c>
      <c r="G94" s="55">
        <v>204</v>
      </c>
      <c r="H94" s="53"/>
    </row>
    <row r="95" spans="1:8">
      <c r="A95" s="56" t="s">
        <v>1750</v>
      </c>
      <c r="B95" s="57" t="s">
        <v>1962</v>
      </c>
      <c r="C95" s="57" t="s">
        <v>1958</v>
      </c>
      <c r="D95" s="51" t="str">
        <f t="shared" si="2"/>
        <v>41061</v>
      </c>
      <c r="E95" s="52" t="s">
        <v>1963</v>
      </c>
      <c r="F95" s="54">
        <v>329</v>
      </c>
      <c r="G95" s="55">
        <v>362</v>
      </c>
      <c r="H95" s="53"/>
    </row>
    <row r="96" spans="1:8">
      <c r="A96" s="56" t="s">
        <v>1750</v>
      </c>
      <c r="B96" s="57" t="s">
        <v>1964</v>
      </c>
      <c r="C96" s="57" t="s">
        <v>1958</v>
      </c>
      <c r="D96" s="51" t="str">
        <f t="shared" si="2"/>
        <v>41068</v>
      </c>
      <c r="E96" s="52" t="s">
        <v>1965</v>
      </c>
      <c r="F96" s="54">
        <v>319</v>
      </c>
      <c r="G96" s="55">
        <v>351</v>
      </c>
      <c r="H96" s="53"/>
    </row>
    <row r="97" spans="1:8">
      <c r="A97" s="56" t="s">
        <v>1750</v>
      </c>
      <c r="B97" s="53" t="s">
        <v>1966</v>
      </c>
      <c r="C97" s="57" t="s">
        <v>1958</v>
      </c>
      <c r="D97" s="51" t="str">
        <f t="shared" si="2"/>
        <v>41216</v>
      </c>
      <c r="E97" s="52" t="s">
        <v>1967</v>
      </c>
      <c r="F97" s="54">
        <v>311</v>
      </c>
      <c r="G97" s="55">
        <v>343</v>
      </c>
      <c r="H97" s="53"/>
    </row>
    <row r="98" spans="1:8">
      <c r="A98" s="56" t="s">
        <v>1750</v>
      </c>
      <c r="B98" s="57" t="s">
        <v>1968</v>
      </c>
      <c r="C98" s="57" t="s">
        <v>1958</v>
      </c>
      <c r="D98" s="51" t="str">
        <f t="shared" si="2"/>
        <v>48743</v>
      </c>
      <c r="E98" s="52" t="s">
        <v>1969</v>
      </c>
      <c r="F98" s="54">
        <v>425</v>
      </c>
      <c r="G98" s="55">
        <v>468</v>
      </c>
      <c r="H98" s="53"/>
    </row>
    <row r="99" spans="1:8">
      <c r="A99" s="56" t="s">
        <v>1750</v>
      </c>
      <c r="B99" s="57" t="s">
        <v>1970</v>
      </c>
      <c r="C99" s="57" t="s">
        <v>1958</v>
      </c>
      <c r="D99" s="51" t="str">
        <f t="shared" si="2"/>
        <v>48751</v>
      </c>
      <c r="E99" s="52" t="s">
        <v>1971</v>
      </c>
      <c r="F99" s="54">
        <v>418</v>
      </c>
      <c r="G99" s="55">
        <v>460</v>
      </c>
      <c r="H99" s="53"/>
    </row>
    <row r="100" spans="1:8">
      <c r="A100" s="52" t="s">
        <v>1750</v>
      </c>
      <c r="B100" s="57" t="s">
        <v>1972</v>
      </c>
      <c r="C100" s="57" t="s">
        <v>1958</v>
      </c>
      <c r="D100" s="51" t="str">
        <f t="shared" si="2"/>
        <v>61453</v>
      </c>
      <c r="E100" s="52" t="s">
        <v>1973</v>
      </c>
      <c r="F100" s="54">
        <v>332</v>
      </c>
      <c r="G100" s="55">
        <v>366</v>
      </c>
      <c r="H100" s="53"/>
    </row>
    <row r="101" spans="1:8">
      <c r="A101" s="52" t="s">
        <v>1750</v>
      </c>
      <c r="B101" s="53" t="s">
        <v>1974</v>
      </c>
      <c r="C101" s="53" t="s">
        <v>1975</v>
      </c>
      <c r="D101" s="51" t="str">
        <f t="shared" si="2"/>
        <v>07062</v>
      </c>
      <c r="E101" s="52" t="s">
        <v>1976</v>
      </c>
      <c r="F101" s="54">
        <v>14</v>
      </c>
      <c r="G101" s="55">
        <v>16</v>
      </c>
      <c r="H101" s="53"/>
    </row>
    <row r="102" spans="1:8">
      <c r="A102" s="52" t="s">
        <v>1750</v>
      </c>
      <c r="B102" s="53" t="s">
        <v>1977</v>
      </c>
      <c r="C102" s="53" t="s">
        <v>1975</v>
      </c>
      <c r="D102" s="51" t="str">
        <f t="shared" si="2"/>
        <v>07063</v>
      </c>
      <c r="E102" s="52" t="s">
        <v>1978</v>
      </c>
      <c r="F102" s="54">
        <v>13</v>
      </c>
      <c r="G102" s="55">
        <v>15</v>
      </c>
      <c r="H102" s="53"/>
    </row>
    <row r="103" spans="1:8">
      <c r="A103" s="52" t="s">
        <v>1750</v>
      </c>
      <c r="B103" s="53" t="s">
        <v>1979</v>
      </c>
      <c r="C103" s="53" t="s">
        <v>1975</v>
      </c>
      <c r="D103" s="51" t="str">
        <f t="shared" si="2"/>
        <v>07071</v>
      </c>
      <c r="E103" s="52" t="s">
        <v>1980</v>
      </c>
      <c r="F103" s="54">
        <v>14</v>
      </c>
      <c r="G103" s="55">
        <v>16</v>
      </c>
      <c r="H103" s="53"/>
    </row>
    <row r="104" spans="1:8">
      <c r="A104" s="52" t="s">
        <v>1750</v>
      </c>
      <c r="B104" s="57" t="s">
        <v>1981</v>
      </c>
      <c r="C104" s="57" t="s">
        <v>1982</v>
      </c>
      <c r="D104" s="51" t="str">
        <f t="shared" si="2"/>
        <v>47711</v>
      </c>
      <c r="E104" s="52" t="s">
        <v>1983</v>
      </c>
      <c r="F104" s="54">
        <v>407</v>
      </c>
      <c r="G104" s="55">
        <v>448</v>
      </c>
      <c r="H104" s="53"/>
    </row>
    <row r="105" spans="1:8">
      <c r="A105" s="56" t="s">
        <v>1750</v>
      </c>
      <c r="B105" s="57" t="s">
        <v>1984</v>
      </c>
      <c r="C105" s="57" t="s">
        <v>1982</v>
      </c>
      <c r="D105" s="51" t="str">
        <f t="shared" si="2"/>
        <v>47738</v>
      </c>
      <c r="E105" s="52" t="s">
        <v>1985</v>
      </c>
      <c r="F105" s="54">
        <v>421</v>
      </c>
      <c r="G105" s="55">
        <v>464</v>
      </c>
      <c r="H105" s="53"/>
    </row>
    <row r="106" spans="1:8">
      <c r="A106" s="56" t="s">
        <v>1750</v>
      </c>
      <c r="B106" s="57" t="s">
        <v>1986</v>
      </c>
      <c r="C106" s="57" t="s">
        <v>1982</v>
      </c>
      <c r="D106" s="51" t="str">
        <f t="shared" si="2"/>
        <v>47837</v>
      </c>
      <c r="E106" s="52" t="s">
        <v>1987</v>
      </c>
      <c r="F106" s="54">
        <v>420</v>
      </c>
      <c r="G106" s="55">
        <v>462</v>
      </c>
      <c r="H106" s="53"/>
    </row>
    <row r="107" spans="1:8">
      <c r="A107" s="52" t="s">
        <v>1750</v>
      </c>
      <c r="B107" s="57" t="s">
        <v>1988</v>
      </c>
      <c r="C107" s="57" t="s">
        <v>1989</v>
      </c>
      <c r="D107" s="51" t="str">
        <f t="shared" si="2"/>
        <v>31248</v>
      </c>
      <c r="E107" s="52" t="s">
        <v>1990</v>
      </c>
      <c r="F107" s="54">
        <v>118</v>
      </c>
      <c r="G107" s="55">
        <v>130</v>
      </c>
      <c r="H107" s="53"/>
    </row>
    <row r="108" spans="1:8">
      <c r="A108" s="52" t="s">
        <v>1750</v>
      </c>
      <c r="B108" s="53" t="s">
        <v>1991</v>
      </c>
      <c r="C108" s="53" t="s">
        <v>1992</v>
      </c>
      <c r="D108" s="51" t="str">
        <f t="shared" si="2"/>
        <v>03504</v>
      </c>
      <c r="E108" s="52" t="s">
        <v>1993</v>
      </c>
      <c r="F108" s="54">
        <v>21</v>
      </c>
      <c r="G108" s="55">
        <v>24</v>
      </c>
      <c r="H108" s="53"/>
    </row>
    <row r="109" spans="1:8">
      <c r="A109" s="56" t="s">
        <v>1750</v>
      </c>
      <c r="B109" s="57" t="s">
        <v>1994</v>
      </c>
      <c r="C109" s="57" t="s">
        <v>1995</v>
      </c>
      <c r="D109" s="51" t="str">
        <f t="shared" si="2"/>
        <v>01000</v>
      </c>
      <c r="E109" s="52" t="s">
        <v>1996</v>
      </c>
      <c r="F109" s="54">
        <v>49</v>
      </c>
      <c r="G109" s="55">
        <v>54</v>
      </c>
      <c r="H109" s="53"/>
    </row>
    <row r="110" spans="1:8">
      <c r="A110" s="52" t="s">
        <v>1750</v>
      </c>
      <c r="B110" s="53" t="s">
        <v>1997</v>
      </c>
      <c r="C110" s="53" t="s">
        <v>1995</v>
      </c>
      <c r="D110" s="51" t="str">
        <f t="shared" si="2"/>
        <v>01171</v>
      </c>
      <c r="E110" s="52" t="s">
        <v>1998</v>
      </c>
      <c r="F110" s="54">
        <v>31</v>
      </c>
      <c r="G110" s="55">
        <v>35</v>
      </c>
      <c r="H110" s="53"/>
    </row>
    <row r="111" spans="1:8">
      <c r="A111" s="52" t="s">
        <v>1750</v>
      </c>
      <c r="B111" s="53" t="s">
        <v>1999</v>
      </c>
      <c r="C111" s="53" t="s">
        <v>2000</v>
      </c>
      <c r="D111" s="51" t="str">
        <f t="shared" si="2"/>
        <v>05203</v>
      </c>
      <c r="E111" s="52" t="s">
        <v>2001</v>
      </c>
      <c r="F111" s="54">
        <v>54</v>
      </c>
      <c r="G111" s="55">
        <v>60</v>
      </c>
      <c r="H111" s="53"/>
    </row>
    <row r="112" spans="1:8">
      <c r="A112" s="56" t="s">
        <v>1750</v>
      </c>
      <c r="B112" s="57" t="s">
        <v>2002</v>
      </c>
      <c r="C112" s="57" t="s">
        <v>2000</v>
      </c>
      <c r="D112" s="51" t="str">
        <f t="shared" si="2"/>
        <v>05258</v>
      </c>
      <c r="E112" s="52" t="s">
        <v>2003</v>
      </c>
      <c r="F112" s="54">
        <v>49</v>
      </c>
      <c r="G112" s="55">
        <v>54</v>
      </c>
      <c r="H112" s="53"/>
    </row>
    <row r="113" spans="1:8">
      <c r="A113" s="52" t="s">
        <v>1750</v>
      </c>
      <c r="B113" s="53" t="s">
        <v>2004</v>
      </c>
      <c r="C113" s="53" t="s">
        <v>2000</v>
      </c>
      <c r="D113" s="51" t="str">
        <f t="shared" si="2"/>
        <v>05288</v>
      </c>
      <c r="E113" s="52" t="s">
        <v>2005</v>
      </c>
      <c r="F113" s="54">
        <v>57</v>
      </c>
      <c r="G113" s="55">
        <v>63</v>
      </c>
      <c r="H113" s="53"/>
    </row>
    <row r="114" spans="1:8">
      <c r="A114" s="52" t="s">
        <v>1750</v>
      </c>
      <c r="B114" s="53" t="s">
        <v>2006</v>
      </c>
      <c r="C114" s="53" t="s">
        <v>2000</v>
      </c>
      <c r="D114" s="51" t="str">
        <f t="shared" si="2"/>
        <v>05355</v>
      </c>
      <c r="E114" s="52" t="s">
        <v>2007</v>
      </c>
      <c r="F114" s="54">
        <v>56</v>
      </c>
      <c r="G114" s="55">
        <v>62</v>
      </c>
      <c r="H114" s="53"/>
    </row>
    <row r="115" spans="1:8">
      <c r="A115" s="52" t="s">
        <v>1750</v>
      </c>
      <c r="B115" s="57" t="s">
        <v>2008</v>
      </c>
      <c r="C115" s="53" t="s">
        <v>2000</v>
      </c>
      <c r="D115" s="51" t="str">
        <f t="shared" si="2"/>
        <v>05364</v>
      </c>
      <c r="E115" s="52" t="s">
        <v>2009</v>
      </c>
      <c r="F115" s="54">
        <v>43</v>
      </c>
      <c r="G115" s="55">
        <v>48</v>
      </c>
      <c r="H115" s="53"/>
    </row>
    <row r="116" spans="1:8">
      <c r="A116" s="52" t="s">
        <v>1750</v>
      </c>
      <c r="B116" s="53" t="s">
        <v>2010</v>
      </c>
      <c r="C116" s="53" t="s">
        <v>2000</v>
      </c>
      <c r="D116" s="51" t="str">
        <f t="shared" si="2"/>
        <v>05385</v>
      </c>
      <c r="E116" s="52" t="s">
        <v>2011</v>
      </c>
      <c r="F116" s="54">
        <v>51</v>
      </c>
      <c r="G116" s="55">
        <v>57</v>
      </c>
      <c r="H116" s="53"/>
    </row>
    <row r="117" spans="1:8">
      <c r="A117" s="52" t="s">
        <v>1750</v>
      </c>
      <c r="B117" s="53" t="s">
        <v>2012</v>
      </c>
      <c r="C117" s="53" t="s">
        <v>2000</v>
      </c>
      <c r="D117" s="51" t="str">
        <f t="shared" si="2"/>
        <v>05387</v>
      </c>
      <c r="E117" s="52" t="s">
        <v>2013</v>
      </c>
      <c r="F117" s="54">
        <v>55</v>
      </c>
      <c r="G117" s="55">
        <v>61</v>
      </c>
      <c r="H117" s="53"/>
    </row>
    <row r="118" spans="1:8">
      <c r="A118" s="52" t="s">
        <v>1750</v>
      </c>
      <c r="B118" s="53" t="s">
        <v>2014</v>
      </c>
      <c r="C118" s="53" t="s">
        <v>2000</v>
      </c>
      <c r="D118" s="51" t="str">
        <f t="shared" si="2"/>
        <v>05392</v>
      </c>
      <c r="E118" s="52" t="s">
        <v>2015</v>
      </c>
      <c r="F118" s="54">
        <v>37</v>
      </c>
      <c r="G118" s="55">
        <v>41</v>
      </c>
      <c r="H118" s="53"/>
    </row>
    <row r="119" spans="1:8">
      <c r="A119" s="52" t="s">
        <v>1750</v>
      </c>
      <c r="B119" s="57" t="s">
        <v>2016</v>
      </c>
      <c r="C119" s="57" t="s">
        <v>2017</v>
      </c>
      <c r="D119" s="51" t="str">
        <f t="shared" si="2"/>
        <v>06033</v>
      </c>
      <c r="E119" s="52" t="s">
        <v>2018</v>
      </c>
      <c r="F119" s="54">
        <v>32</v>
      </c>
      <c r="G119" s="55">
        <v>36</v>
      </c>
      <c r="H119" s="53"/>
    </row>
    <row r="120" spans="1:8">
      <c r="A120" s="52" t="s">
        <v>1750</v>
      </c>
      <c r="B120" s="57" t="s">
        <v>2019</v>
      </c>
      <c r="C120" s="57" t="s">
        <v>2017</v>
      </c>
      <c r="D120" s="51" t="str">
        <f t="shared" si="2"/>
        <v>06034</v>
      </c>
      <c r="E120" s="52" t="s">
        <v>2020</v>
      </c>
      <c r="F120" s="54">
        <v>33</v>
      </c>
      <c r="G120" s="55">
        <v>37</v>
      </c>
      <c r="H120" s="53"/>
    </row>
    <row r="121" spans="1:8">
      <c r="A121" s="52" t="s">
        <v>1750</v>
      </c>
      <c r="B121" s="57" t="s">
        <v>2021</v>
      </c>
      <c r="C121" s="57" t="s">
        <v>2017</v>
      </c>
      <c r="D121" s="51" t="str">
        <f t="shared" si="2"/>
        <v>06037</v>
      </c>
      <c r="E121" s="52" t="s">
        <v>2022</v>
      </c>
      <c r="F121" s="54">
        <v>34</v>
      </c>
      <c r="G121" s="55">
        <v>38</v>
      </c>
      <c r="H121" s="53"/>
    </row>
    <row r="122" spans="1:8">
      <c r="A122" s="52" t="s">
        <v>1750</v>
      </c>
      <c r="B122" s="53" t="s">
        <v>2023</v>
      </c>
      <c r="C122" s="53" t="s">
        <v>2017</v>
      </c>
      <c r="D122" s="51" t="str">
        <f t="shared" si="2"/>
        <v>06040</v>
      </c>
      <c r="E122" s="52" t="s">
        <v>2024</v>
      </c>
      <c r="F122" s="54">
        <v>28</v>
      </c>
      <c r="G122" s="55">
        <v>31</v>
      </c>
      <c r="H122" s="53"/>
    </row>
    <row r="123" spans="1:8">
      <c r="A123" s="52" t="s">
        <v>1750</v>
      </c>
      <c r="B123" s="57" t="s">
        <v>2025</v>
      </c>
      <c r="C123" s="57" t="s">
        <v>2017</v>
      </c>
      <c r="D123" s="51" t="str">
        <f t="shared" si="2"/>
        <v>06044</v>
      </c>
      <c r="E123" s="52" t="s">
        <v>2026</v>
      </c>
      <c r="F123" s="54">
        <v>30</v>
      </c>
      <c r="G123" s="55">
        <v>33</v>
      </c>
      <c r="H123" s="53"/>
    </row>
    <row r="124" spans="1:8">
      <c r="A124" s="52" t="s">
        <v>1750</v>
      </c>
      <c r="B124" s="53" t="s">
        <v>2027</v>
      </c>
      <c r="C124" s="53" t="s">
        <v>2017</v>
      </c>
      <c r="D124" s="51" t="str">
        <f t="shared" si="2"/>
        <v>06045</v>
      </c>
      <c r="E124" s="52" t="s">
        <v>2028</v>
      </c>
      <c r="F124" s="54">
        <v>27</v>
      </c>
      <c r="G124" s="55">
        <v>30</v>
      </c>
      <c r="H124" s="53"/>
    </row>
    <row r="125" spans="1:8">
      <c r="A125" s="52" t="s">
        <v>1750</v>
      </c>
      <c r="B125" s="57" t="s">
        <v>2029</v>
      </c>
      <c r="C125" s="53" t="s">
        <v>2017</v>
      </c>
      <c r="D125" s="51" t="str">
        <f t="shared" si="2"/>
        <v>06047</v>
      </c>
      <c r="E125" s="52" t="s">
        <v>2030</v>
      </c>
      <c r="F125" s="54">
        <v>29</v>
      </c>
      <c r="G125" s="55">
        <v>32</v>
      </c>
      <c r="H125" s="53"/>
    </row>
    <row r="126" spans="1:8">
      <c r="A126" s="52" t="s">
        <v>1750</v>
      </c>
      <c r="B126" s="53" t="s">
        <v>2031</v>
      </c>
      <c r="C126" s="53" t="s">
        <v>2017</v>
      </c>
      <c r="D126" s="51" t="str">
        <f t="shared" si="2"/>
        <v>06050</v>
      </c>
      <c r="E126" s="52" t="s">
        <v>2032</v>
      </c>
      <c r="F126" s="54">
        <v>28</v>
      </c>
      <c r="G126" s="55">
        <v>31</v>
      </c>
      <c r="H126" s="53"/>
    </row>
    <row r="127" spans="1:8">
      <c r="A127" s="52" t="s">
        <v>1750</v>
      </c>
      <c r="B127" s="53" t="s">
        <v>2033</v>
      </c>
      <c r="C127" s="53" t="s">
        <v>2017</v>
      </c>
      <c r="D127" s="51" t="str">
        <f t="shared" si="2"/>
        <v>06053</v>
      </c>
      <c r="E127" s="52" t="s">
        <v>2034</v>
      </c>
      <c r="F127" s="54">
        <v>29</v>
      </c>
      <c r="G127" s="55">
        <v>32</v>
      </c>
      <c r="H127" s="53"/>
    </row>
    <row r="128" spans="1:8">
      <c r="A128" s="52" t="s">
        <v>1750</v>
      </c>
      <c r="B128" s="57" t="s">
        <v>2035</v>
      </c>
      <c r="C128" s="53" t="s">
        <v>2017</v>
      </c>
      <c r="D128" s="51" t="str">
        <f t="shared" si="2"/>
        <v>06058</v>
      </c>
      <c r="E128" s="52" t="s">
        <v>2036</v>
      </c>
      <c r="F128" s="54">
        <v>30</v>
      </c>
      <c r="G128" s="55">
        <v>33</v>
      </c>
      <c r="H128" s="53"/>
    </row>
    <row r="129" spans="1:8">
      <c r="A129" s="52" t="s">
        <v>1750</v>
      </c>
      <c r="B129" s="53" t="s">
        <v>2037</v>
      </c>
      <c r="C129" s="53" t="s">
        <v>2017</v>
      </c>
      <c r="D129" s="51" t="str">
        <f t="shared" si="2"/>
        <v>06059</v>
      </c>
      <c r="E129" s="52" t="s">
        <v>2038</v>
      </c>
      <c r="F129" s="54">
        <v>36</v>
      </c>
      <c r="G129" s="55">
        <v>40</v>
      </c>
      <c r="H129" s="53"/>
    </row>
    <row r="130" spans="1:8">
      <c r="A130" s="52" t="s">
        <v>1750</v>
      </c>
      <c r="B130" s="57" t="s">
        <v>2039</v>
      </c>
      <c r="C130" s="57" t="s">
        <v>2017</v>
      </c>
      <c r="D130" s="51" t="str">
        <f t="shared" si="2"/>
        <v>06071</v>
      </c>
      <c r="E130" s="52" t="s">
        <v>2040</v>
      </c>
      <c r="F130" s="54">
        <v>32</v>
      </c>
      <c r="G130" s="55">
        <v>36</v>
      </c>
      <c r="H130" s="53"/>
    </row>
    <row r="131" spans="1:8">
      <c r="A131" s="52" t="s">
        <v>1750</v>
      </c>
      <c r="B131" s="53" t="s">
        <v>2041</v>
      </c>
      <c r="C131" s="53" t="s">
        <v>2017</v>
      </c>
      <c r="D131" s="51" t="str">
        <f t="shared" si="2"/>
        <v>06072</v>
      </c>
      <c r="E131" s="52" t="s">
        <v>2042</v>
      </c>
      <c r="F131" s="54">
        <v>35</v>
      </c>
      <c r="G131" s="55">
        <v>39</v>
      </c>
      <c r="H131" s="53"/>
    </row>
    <row r="132" spans="1:8">
      <c r="A132" s="56" t="s">
        <v>1750</v>
      </c>
      <c r="B132" s="57" t="s">
        <v>2043</v>
      </c>
      <c r="C132" s="57" t="s">
        <v>2017</v>
      </c>
      <c r="D132" s="51" t="str">
        <f t="shared" si="2"/>
        <v>06078</v>
      </c>
      <c r="E132" s="52" t="s">
        <v>2044</v>
      </c>
      <c r="F132" s="54">
        <v>38</v>
      </c>
      <c r="G132" s="55">
        <v>42</v>
      </c>
      <c r="H132" s="53"/>
    </row>
    <row r="133" spans="1:8">
      <c r="A133" s="52" t="s">
        <v>1750</v>
      </c>
      <c r="B133" s="57" t="s">
        <v>2045</v>
      </c>
      <c r="C133" s="53" t="s">
        <v>2017</v>
      </c>
      <c r="D133" s="51" t="str">
        <f t="shared" si="2"/>
        <v>06083</v>
      </c>
      <c r="E133" s="52" t="s">
        <v>2046</v>
      </c>
      <c r="F133" s="54">
        <v>39</v>
      </c>
      <c r="G133" s="55">
        <v>43</v>
      </c>
      <c r="H133" s="53"/>
    </row>
    <row r="134" spans="1:8">
      <c r="A134" s="52" t="s">
        <v>1750</v>
      </c>
      <c r="B134" s="53" t="s">
        <v>2047</v>
      </c>
      <c r="C134" s="53" t="s">
        <v>2017</v>
      </c>
      <c r="D134" s="51" t="str">
        <f t="shared" si="2"/>
        <v>06087</v>
      </c>
      <c r="E134" s="52" t="s">
        <v>2048</v>
      </c>
      <c r="F134" s="54">
        <v>42</v>
      </c>
      <c r="G134" s="55">
        <v>47</v>
      </c>
      <c r="H134" s="53"/>
    </row>
    <row r="135" spans="1:8">
      <c r="A135" s="52" t="s">
        <v>1750</v>
      </c>
      <c r="B135" s="57" t="s">
        <v>2049</v>
      </c>
      <c r="C135" s="57" t="s">
        <v>2017</v>
      </c>
      <c r="D135" s="51" t="str">
        <f t="shared" si="2"/>
        <v>06094</v>
      </c>
      <c r="E135" s="52" t="s">
        <v>2050</v>
      </c>
      <c r="F135" s="54">
        <v>34</v>
      </c>
      <c r="G135" s="55">
        <v>38</v>
      </c>
      <c r="H135" s="53"/>
    </row>
    <row r="136" spans="1:8">
      <c r="A136" s="52" t="s">
        <v>1750</v>
      </c>
      <c r="B136" s="53" t="s">
        <v>2051</v>
      </c>
      <c r="C136" s="53" t="s">
        <v>2017</v>
      </c>
      <c r="D136" s="51" t="str">
        <f t="shared" si="2"/>
        <v>06101</v>
      </c>
      <c r="E136" s="52" t="s">
        <v>2052</v>
      </c>
      <c r="F136" s="54">
        <v>38</v>
      </c>
      <c r="G136" s="55">
        <v>42</v>
      </c>
      <c r="H136" s="53"/>
    </row>
    <row r="137" spans="1:8">
      <c r="A137" s="52" t="s">
        <v>1750</v>
      </c>
      <c r="B137" s="53" t="s">
        <v>2053</v>
      </c>
      <c r="C137" s="53" t="s">
        <v>2017</v>
      </c>
      <c r="D137" s="51" t="str">
        <f t="shared" si="2"/>
        <v>06105</v>
      </c>
      <c r="E137" s="52" t="s">
        <v>2054</v>
      </c>
      <c r="F137" s="54">
        <v>35</v>
      </c>
      <c r="G137" s="55">
        <v>39</v>
      </c>
      <c r="H137" s="53"/>
    </row>
    <row r="138" spans="1:8">
      <c r="A138" s="56" t="s">
        <v>1750</v>
      </c>
      <c r="B138" s="57" t="s">
        <v>2055</v>
      </c>
      <c r="C138" s="57" t="s">
        <v>2017</v>
      </c>
      <c r="D138" s="51" t="str">
        <f t="shared" si="2"/>
        <v>06132</v>
      </c>
      <c r="E138" s="52" t="s">
        <v>2056</v>
      </c>
      <c r="F138" s="54">
        <v>36</v>
      </c>
      <c r="G138" s="55">
        <v>40</v>
      </c>
      <c r="H138" s="53"/>
    </row>
    <row r="139" spans="1:8">
      <c r="A139" s="52" t="s">
        <v>1750</v>
      </c>
      <c r="B139" s="53" t="s">
        <v>2057</v>
      </c>
      <c r="C139" s="53" t="s">
        <v>2017</v>
      </c>
      <c r="D139" s="51" t="str">
        <f t="shared" si="2"/>
        <v>06133</v>
      </c>
      <c r="E139" s="52" t="s">
        <v>2058</v>
      </c>
      <c r="F139" s="54">
        <v>40</v>
      </c>
      <c r="G139" s="55">
        <v>44</v>
      </c>
      <c r="H139" s="53"/>
    </row>
    <row r="140" spans="1:8">
      <c r="A140" s="52" t="s">
        <v>1750</v>
      </c>
      <c r="B140" s="53" t="s">
        <v>2059</v>
      </c>
      <c r="C140" s="53" t="s">
        <v>2017</v>
      </c>
      <c r="D140" s="51" t="str">
        <f t="shared" si="2"/>
        <v>06134</v>
      </c>
      <c r="E140" s="52" t="s">
        <v>2060</v>
      </c>
      <c r="F140" s="54">
        <v>36</v>
      </c>
      <c r="G140" s="55">
        <v>40</v>
      </c>
      <c r="H140" s="53"/>
    </row>
    <row r="141" spans="1:8">
      <c r="A141" s="52" t="s">
        <v>1750</v>
      </c>
      <c r="B141" s="53" t="s">
        <v>2061</v>
      </c>
      <c r="C141" s="53" t="s">
        <v>2017</v>
      </c>
      <c r="D141" s="51" t="str">
        <f t="shared" ref="D141:D204" si="3">RIGHT(B141,5)</f>
        <v>06136</v>
      </c>
      <c r="E141" s="52" t="s">
        <v>2062</v>
      </c>
      <c r="F141" s="54">
        <v>36</v>
      </c>
      <c r="G141" s="55">
        <v>40</v>
      </c>
      <c r="H141" s="53"/>
    </row>
    <row r="142" spans="1:8">
      <c r="A142" s="52" t="s">
        <v>1750</v>
      </c>
      <c r="B142" s="53" t="s">
        <v>2063</v>
      </c>
      <c r="C142" s="53" t="s">
        <v>2017</v>
      </c>
      <c r="D142" s="51" t="str">
        <f t="shared" si="3"/>
        <v>06139</v>
      </c>
      <c r="E142" s="52" t="s">
        <v>2064</v>
      </c>
      <c r="F142" s="54">
        <v>36</v>
      </c>
      <c r="G142" s="55">
        <v>40</v>
      </c>
      <c r="H142" s="53"/>
    </row>
    <row r="143" spans="1:8">
      <c r="A143" s="56" t="s">
        <v>1750</v>
      </c>
      <c r="B143" s="57" t="s">
        <v>2065</v>
      </c>
      <c r="C143" s="57" t="s">
        <v>2017</v>
      </c>
      <c r="D143" s="51" t="str">
        <f t="shared" si="3"/>
        <v>06149</v>
      </c>
      <c r="E143" s="52" t="s">
        <v>2066</v>
      </c>
      <c r="F143" s="54">
        <v>35</v>
      </c>
      <c r="G143" s="55">
        <v>39</v>
      </c>
      <c r="H143" s="53"/>
    </row>
    <row r="144" spans="1:8">
      <c r="A144" s="52" t="s">
        <v>1750</v>
      </c>
      <c r="B144" s="53" t="s">
        <v>2067</v>
      </c>
      <c r="C144" s="53" t="s">
        <v>2017</v>
      </c>
      <c r="D144" s="51" t="str">
        <f t="shared" si="3"/>
        <v>06152</v>
      </c>
      <c r="E144" s="52" t="s">
        <v>2068</v>
      </c>
      <c r="F144" s="54">
        <v>32</v>
      </c>
      <c r="G144" s="55">
        <v>36</v>
      </c>
      <c r="H144" s="53"/>
    </row>
    <row r="145" spans="1:8">
      <c r="A145" s="52" t="s">
        <v>1750</v>
      </c>
      <c r="B145" s="53" t="s">
        <v>2069</v>
      </c>
      <c r="C145" s="53" t="s">
        <v>2017</v>
      </c>
      <c r="D145" s="51" t="str">
        <f t="shared" si="3"/>
        <v>06155</v>
      </c>
      <c r="E145" s="52" t="s">
        <v>2070</v>
      </c>
      <c r="F145" s="54">
        <v>38</v>
      </c>
      <c r="G145" s="55">
        <v>42</v>
      </c>
      <c r="H145" s="53"/>
    </row>
    <row r="146" spans="1:8">
      <c r="A146" s="52" t="s">
        <v>1750</v>
      </c>
      <c r="B146" s="53" t="s">
        <v>2071</v>
      </c>
      <c r="C146" s="53" t="s">
        <v>2017</v>
      </c>
      <c r="D146" s="51" t="str">
        <f t="shared" si="3"/>
        <v>06159</v>
      </c>
      <c r="E146" s="52" t="s">
        <v>2072</v>
      </c>
      <c r="F146" s="54">
        <v>43</v>
      </c>
      <c r="G146" s="55">
        <v>48</v>
      </c>
      <c r="H146" s="53"/>
    </row>
    <row r="147" spans="1:8">
      <c r="A147" s="52" t="s">
        <v>1750</v>
      </c>
      <c r="B147" s="53" t="s">
        <v>2073</v>
      </c>
      <c r="C147" s="53" t="s">
        <v>2017</v>
      </c>
      <c r="D147" s="51" t="str">
        <f t="shared" si="3"/>
        <v>06162</v>
      </c>
      <c r="E147" s="52" t="s">
        <v>2074</v>
      </c>
      <c r="F147" s="54">
        <v>39</v>
      </c>
      <c r="G147" s="55">
        <v>43</v>
      </c>
      <c r="H147" s="53"/>
    </row>
    <row r="148" spans="1:8">
      <c r="A148" s="52" t="s">
        <v>1750</v>
      </c>
      <c r="B148" s="53" t="s">
        <v>2075</v>
      </c>
      <c r="C148" s="53" t="s">
        <v>2017</v>
      </c>
      <c r="D148" s="51" t="str">
        <f t="shared" si="3"/>
        <v>06164</v>
      </c>
      <c r="E148" s="52" t="s">
        <v>2076</v>
      </c>
      <c r="F148" s="54">
        <v>37</v>
      </c>
      <c r="G148" s="55">
        <v>41</v>
      </c>
      <c r="H148" s="53"/>
    </row>
    <row r="149" spans="1:8">
      <c r="A149" s="56" t="s">
        <v>1750</v>
      </c>
      <c r="B149" s="57" t="s">
        <v>2077</v>
      </c>
      <c r="C149" s="57" t="s">
        <v>2017</v>
      </c>
      <c r="D149" s="51" t="str">
        <f t="shared" si="3"/>
        <v>06168</v>
      </c>
      <c r="E149" s="52" t="s">
        <v>2078</v>
      </c>
      <c r="F149" s="54">
        <v>37</v>
      </c>
      <c r="G149" s="55">
        <v>41</v>
      </c>
      <c r="H149" s="53"/>
    </row>
    <row r="150" spans="1:8">
      <c r="A150" s="52" t="s">
        <v>1750</v>
      </c>
      <c r="B150" s="53" t="s">
        <v>2079</v>
      </c>
      <c r="C150" s="53" t="s">
        <v>2017</v>
      </c>
      <c r="D150" s="51" t="str">
        <f t="shared" si="3"/>
        <v>06173</v>
      </c>
      <c r="E150" s="52" t="s">
        <v>2080</v>
      </c>
      <c r="F150" s="54">
        <v>42</v>
      </c>
      <c r="G150" s="55">
        <v>47</v>
      </c>
      <c r="H150" s="53"/>
    </row>
    <row r="151" spans="1:8">
      <c r="A151" s="52" t="s">
        <v>1750</v>
      </c>
      <c r="B151" s="53" t="s">
        <v>2081</v>
      </c>
      <c r="C151" s="53" t="s">
        <v>2017</v>
      </c>
      <c r="D151" s="51" t="str">
        <f t="shared" si="3"/>
        <v>06174</v>
      </c>
      <c r="E151" s="52" t="s">
        <v>2082</v>
      </c>
      <c r="F151" s="54">
        <v>39</v>
      </c>
      <c r="G151" s="55">
        <v>43</v>
      </c>
      <c r="H151" s="53"/>
    </row>
    <row r="152" spans="1:8">
      <c r="A152" s="56" t="s">
        <v>1750</v>
      </c>
      <c r="B152" s="57" t="s">
        <v>2083</v>
      </c>
      <c r="C152" s="57" t="s">
        <v>2017</v>
      </c>
      <c r="D152" s="51" t="str">
        <f t="shared" si="3"/>
        <v>06176</v>
      </c>
      <c r="E152" s="52" t="s">
        <v>2084</v>
      </c>
      <c r="F152" s="54">
        <v>44</v>
      </c>
      <c r="G152" s="55">
        <v>49</v>
      </c>
      <c r="H152" s="53"/>
    </row>
    <row r="153" spans="1:8">
      <c r="A153" s="52" t="s">
        <v>1750</v>
      </c>
      <c r="B153" s="53" t="s">
        <v>2085</v>
      </c>
      <c r="C153" s="53" t="s">
        <v>2017</v>
      </c>
      <c r="D153" s="51" t="str">
        <f t="shared" si="3"/>
        <v>06177</v>
      </c>
      <c r="E153" s="52" t="s">
        <v>2086</v>
      </c>
      <c r="F153" s="54">
        <v>37</v>
      </c>
      <c r="G153" s="55">
        <v>41</v>
      </c>
      <c r="H153" s="53"/>
    </row>
    <row r="154" spans="1:8">
      <c r="A154" s="52" t="s">
        <v>1750</v>
      </c>
      <c r="B154" s="53" t="s">
        <v>2087</v>
      </c>
      <c r="C154" s="53" t="s">
        <v>2017</v>
      </c>
      <c r="D154" s="51" t="str">
        <f t="shared" si="3"/>
        <v>06192</v>
      </c>
      <c r="E154" s="52" t="s">
        <v>2088</v>
      </c>
      <c r="F154" s="54">
        <v>37</v>
      </c>
      <c r="G154" s="55">
        <v>41</v>
      </c>
      <c r="H154" s="53"/>
    </row>
    <row r="155" spans="1:8">
      <c r="A155" s="56" t="s">
        <v>1750</v>
      </c>
      <c r="B155" s="57" t="s">
        <v>2089</v>
      </c>
      <c r="C155" s="57" t="s">
        <v>2017</v>
      </c>
      <c r="D155" s="51" t="str">
        <f t="shared" si="3"/>
        <v>06193</v>
      </c>
      <c r="E155" s="52" t="s">
        <v>2090</v>
      </c>
      <c r="F155" s="54">
        <v>37</v>
      </c>
      <c r="G155" s="55">
        <v>41</v>
      </c>
      <c r="H155" s="53"/>
    </row>
    <row r="156" spans="1:8">
      <c r="A156" s="52" t="s">
        <v>1750</v>
      </c>
      <c r="B156" s="53" t="s">
        <v>2091</v>
      </c>
      <c r="C156" s="53" t="s">
        <v>2017</v>
      </c>
      <c r="D156" s="51" t="str">
        <f t="shared" si="3"/>
        <v>06194</v>
      </c>
      <c r="E156" s="52" t="s">
        <v>2092</v>
      </c>
      <c r="F156" s="54">
        <v>37</v>
      </c>
      <c r="G156" s="55">
        <v>41</v>
      </c>
      <c r="H156" s="53"/>
    </row>
    <row r="157" spans="1:8">
      <c r="A157" s="56" t="s">
        <v>1750</v>
      </c>
      <c r="B157" s="57" t="s">
        <v>2093</v>
      </c>
      <c r="C157" s="57" t="s">
        <v>2017</v>
      </c>
      <c r="D157" s="51" t="str">
        <f t="shared" si="3"/>
        <v>06211</v>
      </c>
      <c r="E157" s="52" t="s">
        <v>2094</v>
      </c>
      <c r="F157" s="54">
        <v>36</v>
      </c>
      <c r="G157" s="55">
        <v>40</v>
      </c>
      <c r="H157" s="53"/>
    </row>
    <row r="158" spans="1:8">
      <c r="A158" s="52" t="s">
        <v>1750</v>
      </c>
      <c r="B158" s="53" t="s">
        <v>2095</v>
      </c>
      <c r="C158" s="53" t="s">
        <v>2017</v>
      </c>
      <c r="D158" s="51" t="str">
        <f t="shared" si="3"/>
        <v>06220</v>
      </c>
      <c r="E158" s="52" t="s">
        <v>2096</v>
      </c>
      <c r="F158" s="54">
        <v>32</v>
      </c>
      <c r="G158" s="55">
        <v>36</v>
      </c>
      <c r="H158" s="53"/>
    </row>
    <row r="159" spans="1:8">
      <c r="A159" s="52" t="s">
        <v>1750</v>
      </c>
      <c r="B159" s="53" t="s">
        <v>2097</v>
      </c>
      <c r="C159" s="53" t="s">
        <v>2017</v>
      </c>
      <c r="D159" s="51" t="str">
        <f t="shared" si="3"/>
        <v>06225</v>
      </c>
      <c r="E159" s="52" t="s">
        <v>2098</v>
      </c>
      <c r="F159" s="54">
        <v>42</v>
      </c>
      <c r="G159" s="55">
        <v>47</v>
      </c>
      <c r="H159" s="53"/>
    </row>
    <row r="160" spans="1:8">
      <c r="A160" s="52" t="s">
        <v>1750</v>
      </c>
      <c r="B160" s="53" t="s">
        <v>2099</v>
      </c>
      <c r="C160" s="53" t="s">
        <v>2017</v>
      </c>
      <c r="D160" s="51" t="str">
        <f t="shared" si="3"/>
        <v>06226</v>
      </c>
      <c r="E160" s="52" t="s">
        <v>2100</v>
      </c>
      <c r="F160" s="54">
        <v>41</v>
      </c>
      <c r="G160" s="55">
        <v>46</v>
      </c>
      <c r="H160" s="53"/>
    </row>
    <row r="161" spans="1:8">
      <c r="A161" s="56" t="s">
        <v>1750</v>
      </c>
      <c r="B161" s="57" t="s">
        <v>2101</v>
      </c>
      <c r="C161" s="57" t="s">
        <v>2017</v>
      </c>
      <c r="D161" s="51" t="str">
        <f t="shared" si="3"/>
        <v>06232</v>
      </c>
      <c r="E161" s="52" t="s">
        <v>2102</v>
      </c>
      <c r="F161" s="54">
        <v>33</v>
      </c>
      <c r="G161" s="55">
        <v>37</v>
      </c>
      <c r="H161" s="53"/>
    </row>
    <row r="162" spans="1:8">
      <c r="A162" s="52" t="s">
        <v>1750</v>
      </c>
      <c r="B162" s="53" t="s">
        <v>2103</v>
      </c>
      <c r="C162" s="53" t="s">
        <v>2017</v>
      </c>
      <c r="D162" s="51" t="str">
        <f t="shared" si="3"/>
        <v>06234</v>
      </c>
      <c r="E162" s="52" t="s">
        <v>2104</v>
      </c>
      <c r="F162" s="54">
        <v>36</v>
      </c>
      <c r="G162" s="55">
        <v>40</v>
      </c>
      <c r="H162" s="53"/>
    </row>
    <row r="163" spans="1:8">
      <c r="A163" s="52" t="s">
        <v>1750</v>
      </c>
      <c r="B163" s="53" t="s">
        <v>2105</v>
      </c>
      <c r="C163" s="53" t="s">
        <v>2017</v>
      </c>
      <c r="D163" s="51" t="str">
        <f t="shared" si="3"/>
        <v>06235</v>
      </c>
      <c r="E163" s="52" t="s">
        <v>2106</v>
      </c>
      <c r="F163" s="54">
        <v>28</v>
      </c>
      <c r="G163" s="55">
        <v>31</v>
      </c>
      <c r="H163" s="53"/>
    </row>
    <row r="164" spans="1:8">
      <c r="A164" s="52" t="s">
        <v>1750</v>
      </c>
      <c r="B164" s="53" t="s">
        <v>2107</v>
      </c>
      <c r="C164" s="53" t="s">
        <v>2017</v>
      </c>
      <c r="D164" s="51" t="str">
        <f t="shared" si="3"/>
        <v>06236</v>
      </c>
      <c r="E164" s="52" t="s">
        <v>2108</v>
      </c>
      <c r="F164" s="54">
        <v>36</v>
      </c>
      <c r="G164" s="55">
        <v>40</v>
      </c>
      <c r="H164" s="53"/>
    </row>
    <row r="165" spans="1:8">
      <c r="A165" s="52" t="s">
        <v>1750</v>
      </c>
      <c r="B165" s="53" t="s">
        <v>2109</v>
      </c>
      <c r="C165" s="53" t="s">
        <v>2017</v>
      </c>
      <c r="D165" s="51" t="str">
        <f t="shared" si="3"/>
        <v>06245</v>
      </c>
      <c r="E165" s="52" t="s">
        <v>2110</v>
      </c>
      <c r="F165" s="54">
        <v>40</v>
      </c>
      <c r="G165" s="55">
        <v>44</v>
      </c>
      <c r="H165" s="53"/>
    </row>
    <row r="166" spans="1:8">
      <c r="A166" s="56" t="s">
        <v>1750</v>
      </c>
      <c r="B166" s="57" t="s">
        <v>2111</v>
      </c>
      <c r="C166" s="57" t="s">
        <v>2017</v>
      </c>
      <c r="D166" s="51" t="str">
        <f t="shared" si="3"/>
        <v>06253</v>
      </c>
      <c r="E166" s="52" t="s">
        <v>2112</v>
      </c>
      <c r="F166" s="54">
        <v>39</v>
      </c>
      <c r="G166" s="55">
        <v>43</v>
      </c>
      <c r="H166" s="53"/>
    </row>
    <row r="167" spans="1:8">
      <c r="A167" s="52" t="s">
        <v>1750</v>
      </c>
      <c r="B167" s="53" t="s">
        <v>2113</v>
      </c>
      <c r="C167" s="53" t="s">
        <v>2017</v>
      </c>
      <c r="D167" s="51" t="str">
        <f t="shared" si="3"/>
        <v>06259</v>
      </c>
      <c r="E167" s="52" t="s">
        <v>2114</v>
      </c>
      <c r="F167" s="54">
        <v>37</v>
      </c>
      <c r="G167" s="55">
        <v>41</v>
      </c>
      <c r="H167" s="53"/>
    </row>
    <row r="168" spans="1:8">
      <c r="A168" s="52" t="s">
        <v>1750</v>
      </c>
      <c r="B168" s="53" t="s">
        <v>2115</v>
      </c>
      <c r="C168" s="53" t="s">
        <v>2017</v>
      </c>
      <c r="D168" s="51" t="str">
        <f t="shared" si="3"/>
        <v>06271</v>
      </c>
      <c r="E168" s="52" t="s">
        <v>2116</v>
      </c>
      <c r="F168" s="54">
        <v>34</v>
      </c>
      <c r="G168" s="55">
        <v>38</v>
      </c>
      <c r="H168" s="53"/>
    </row>
    <row r="169" spans="1:8">
      <c r="A169" s="56" t="s">
        <v>1750</v>
      </c>
      <c r="B169" s="57" t="s">
        <v>2117</v>
      </c>
      <c r="C169" s="57" t="s">
        <v>2017</v>
      </c>
      <c r="D169" s="51" t="str">
        <f t="shared" si="3"/>
        <v>06292</v>
      </c>
      <c r="E169" s="52" t="s">
        <v>2118</v>
      </c>
      <c r="F169" s="54">
        <v>38</v>
      </c>
      <c r="G169" s="55">
        <v>42</v>
      </c>
      <c r="H169" s="53"/>
    </row>
    <row r="170" spans="1:8">
      <c r="A170" s="52" t="s">
        <v>1750</v>
      </c>
      <c r="B170" s="53" t="s">
        <v>2119</v>
      </c>
      <c r="C170" s="53" t="s">
        <v>2017</v>
      </c>
      <c r="D170" s="51" t="str">
        <f t="shared" si="3"/>
        <v>06351</v>
      </c>
      <c r="E170" s="52" t="s">
        <v>2120</v>
      </c>
      <c r="F170" s="54">
        <v>36</v>
      </c>
      <c r="G170" s="55">
        <v>40</v>
      </c>
      <c r="H170" s="53"/>
    </row>
    <row r="171" spans="1:8">
      <c r="A171" s="52" t="s">
        <v>1750</v>
      </c>
      <c r="B171" s="53" t="s">
        <v>2121</v>
      </c>
      <c r="C171" s="53" t="s">
        <v>2122</v>
      </c>
      <c r="D171" s="51" t="str">
        <f t="shared" si="3"/>
        <v>25534</v>
      </c>
      <c r="E171" s="52" t="s">
        <v>2123</v>
      </c>
      <c r="F171" s="54">
        <v>225</v>
      </c>
      <c r="G171" s="55">
        <v>248</v>
      </c>
      <c r="H171" s="53"/>
    </row>
    <row r="172" spans="1:8">
      <c r="A172" s="52" t="s">
        <v>1750</v>
      </c>
      <c r="B172" s="53" t="s">
        <v>2124</v>
      </c>
      <c r="C172" s="53" t="s">
        <v>2125</v>
      </c>
      <c r="D172" s="51" t="str">
        <f t="shared" si="3"/>
        <v>07523</v>
      </c>
      <c r="E172" s="52" t="s">
        <v>2126</v>
      </c>
      <c r="F172" s="54">
        <v>15</v>
      </c>
      <c r="G172" s="55">
        <v>17</v>
      </c>
      <c r="H172" s="53"/>
    </row>
    <row r="173" spans="1:8">
      <c r="A173" s="52" t="s">
        <v>1750</v>
      </c>
      <c r="B173" s="57" t="s">
        <v>2127</v>
      </c>
      <c r="C173" s="53" t="s">
        <v>2125</v>
      </c>
      <c r="D173" s="51" t="str">
        <f t="shared" si="3"/>
        <v>07547</v>
      </c>
      <c r="E173" s="52" t="s">
        <v>2128</v>
      </c>
      <c r="F173" s="54">
        <v>14</v>
      </c>
      <c r="G173" s="55">
        <v>16</v>
      </c>
      <c r="H173" s="53"/>
    </row>
    <row r="174" spans="1:8">
      <c r="A174" s="52" t="s">
        <v>1750</v>
      </c>
      <c r="B174" s="53" t="s">
        <v>2129</v>
      </c>
      <c r="C174" s="53" t="s">
        <v>2125</v>
      </c>
      <c r="D174" s="51" t="str">
        <f t="shared" si="3"/>
        <v>07548</v>
      </c>
      <c r="E174" s="52" t="s">
        <v>2130</v>
      </c>
      <c r="F174" s="54">
        <v>15</v>
      </c>
      <c r="G174" s="55">
        <v>17</v>
      </c>
      <c r="H174" s="53"/>
    </row>
    <row r="175" spans="1:8">
      <c r="A175" s="52" t="s">
        <v>1750</v>
      </c>
      <c r="B175" s="57" t="s">
        <v>2131</v>
      </c>
      <c r="C175" s="57" t="s">
        <v>2125</v>
      </c>
      <c r="D175" s="51" t="str">
        <f t="shared" si="3"/>
        <v>07558</v>
      </c>
      <c r="E175" s="52" t="s">
        <v>2132</v>
      </c>
      <c r="F175" s="54">
        <v>14</v>
      </c>
      <c r="G175" s="55">
        <v>16</v>
      </c>
      <c r="H175" s="53"/>
    </row>
    <row r="176" spans="1:8">
      <c r="A176" s="52" t="s">
        <v>1750</v>
      </c>
      <c r="B176" s="53" t="s">
        <v>2133</v>
      </c>
      <c r="C176" s="53" t="s">
        <v>2125</v>
      </c>
      <c r="D176" s="51" t="str">
        <f t="shared" si="3"/>
        <v>07590</v>
      </c>
      <c r="E176" s="52" t="s">
        <v>2134</v>
      </c>
      <c r="F176" s="54">
        <v>15</v>
      </c>
      <c r="G176" s="55">
        <v>17</v>
      </c>
      <c r="H176" s="53"/>
    </row>
    <row r="177" spans="1:8">
      <c r="A177" s="52" t="s">
        <v>1750</v>
      </c>
      <c r="B177" s="53" t="s">
        <v>2135</v>
      </c>
      <c r="C177" s="53" t="s">
        <v>2125</v>
      </c>
      <c r="D177" s="51" t="str">
        <f t="shared" si="3"/>
        <v>07630</v>
      </c>
      <c r="E177" s="52" t="s">
        <v>2136</v>
      </c>
      <c r="F177" s="54">
        <v>12</v>
      </c>
      <c r="G177" s="55">
        <v>14</v>
      </c>
      <c r="H177" s="53"/>
    </row>
    <row r="178" spans="1:8">
      <c r="A178" s="52" t="s">
        <v>1750</v>
      </c>
      <c r="B178" s="53" t="s">
        <v>2137</v>
      </c>
      <c r="C178" s="53" t="s">
        <v>2125</v>
      </c>
      <c r="D178" s="51" t="str">
        <f t="shared" si="3"/>
        <v>07648</v>
      </c>
      <c r="E178" s="52" t="s">
        <v>2138</v>
      </c>
      <c r="F178" s="54">
        <v>14</v>
      </c>
      <c r="G178" s="55">
        <v>16</v>
      </c>
      <c r="H178" s="53"/>
    </row>
    <row r="179" spans="1:8">
      <c r="A179" s="52" t="s">
        <v>1750</v>
      </c>
      <c r="B179" s="53" t="s">
        <v>2139</v>
      </c>
      <c r="C179" s="53" t="s">
        <v>2125</v>
      </c>
      <c r="D179" s="51" t="str">
        <f t="shared" si="3"/>
        <v>07673</v>
      </c>
      <c r="E179" s="52" t="s">
        <v>2140</v>
      </c>
      <c r="F179" s="54">
        <v>12</v>
      </c>
      <c r="G179" s="55">
        <v>14</v>
      </c>
      <c r="H179" s="53"/>
    </row>
    <row r="180" spans="1:8">
      <c r="A180" s="52" t="s">
        <v>1750</v>
      </c>
      <c r="B180" s="57" t="s">
        <v>2141</v>
      </c>
      <c r="C180" s="53" t="s">
        <v>2125</v>
      </c>
      <c r="D180" s="51" t="str">
        <f t="shared" si="3"/>
        <v>07681</v>
      </c>
      <c r="E180" s="52" t="s">
        <v>2142</v>
      </c>
      <c r="F180" s="54">
        <v>13</v>
      </c>
      <c r="G180" s="55">
        <v>15</v>
      </c>
      <c r="H180" s="53"/>
    </row>
    <row r="181" spans="1:8">
      <c r="A181" s="52" t="s">
        <v>1750</v>
      </c>
      <c r="B181" s="53" t="s">
        <v>2143</v>
      </c>
      <c r="C181" s="53" t="s">
        <v>2125</v>
      </c>
      <c r="D181" s="51" t="str">
        <f t="shared" si="3"/>
        <v>07792</v>
      </c>
      <c r="E181" s="52" t="s">
        <v>2144</v>
      </c>
      <c r="F181" s="54">
        <v>14</v>
      </c>
      <c r="G181" s="55">
        <v>16</v>
      </c>
      <c r="H181" s="53"/>
    </row>
    <row r="182" spans="1:8">
      <c r="A182" s="52" t="s">
        <v>1750</v>
      </c>
      <c r="B182" s="53" t="s">
        <v>2145</v>
      </c>
      <c r="C182" s="53" t="s">
        <v>2125</v>
      </c>
      <c r="D182" s="51" t="str">
        <f t="shared" si="3"/>
        <v>07793</v>
      </c>
      <c r="E182" s="52" t="s">
        <v>2146</v>
      </c>
      <c r="F182" s="54">
        <v>14</v>
      </c>
      <c r="G182" s="55">
        <v>16</v>
      </c>
      <c r="H182" s="53"/>
    </row>
    <row r="183" spans="1:8">
      <c r="A183" s="52" t="s">
        <v>1750</v>
      </c>
      <c r="B183" s="57" t="s">
        <v>2147</v>
      </c>
      <c r="C183" s="57" t="s">
        <v>2125</v>
      </c>
      <c r="D183" s="51" t="str">
        <f t="shared" si="3"/>
        <v>07794</v>
      </c>
      <c r="E183" s="52" t="s">
        <v>2148</v>
      </c>
      <c r="F183" s="54">
        <v>15</v>
      </c>
      <c r="G183" s="55">
        <v>17</v>
      </c>
      <c r="H183" s="53"/>
    </row>
    <row r="184" spans="1:8">
      <c r="A184" s="52" t="s">
        <v>1750</v>
      </c>
      <c r="B184" s="53" t="s">
        <v>2149</v>
      </c>
      <c r="C184" s="53" t="s">
        <v>2125</v>
      </c>
      <c r="D184" s="51" t="str">
        <f t="shared" si="3"/>
        <v>07796</v>
      </c>
      <c r="E184" s="52" t="s">
        <v>2150</v>
      </c>
      <c r="F184" s="54">
        <v>12</v>
      </c>
      <c r="G184" s="55">
        <v>14</v>
      </c>
      <c r="H184" s="53"/>
    </row>
    <row r="185" spans="1:8">
      <c r="A185" s="52" t="s">
        <v>1750</v>
      </c>
      <c r="B185" s="53" t="s">
        <v>2151</v>
      </c>
      <c r="C185" s="53" t="s">
        <v>2125</v>
      </c>
      <c r="D185" s="51" t="str">
        <f t="shared" si="3"/>
        <v>07801</v>
      </c>
      <c r="E185" s="52" t="s">
        <v>2152</v>
      </c>
      <c r="F185" s="54">
        <v>13</v>
      </c>
      <c r="G185" s="55">
        <v>15</v>
      </c>
      <c r="H185" s="53"/>
    </row>
    <row r="186" spans="1:8">
      <c r="A186" s="52" t="s">
        <v>1750</v>
      </c>
      <c r="B186" s="53" t="s">
        <v>2153</v>
      </c>
      <c r="C186" s="53" t="s">
        <v>2125</v>
      </c>
      <c r="D186" s="51" t="str">
        <f t="shared" si="3"/>
        <v>07802</v>
      </c>
      <c r="E186" s="52" t="s">
        <v>2154</v>
      </c>
      <c r="F186" s="54">
        <v>15</v>
      </c>
      <c r="G186" s="55">
        <v>17</v>
      </c>
      <c r="H186" s="53"/>
    </row>
    <row r="187" spans="1:8">
      <c r="A187" s="52" t="s">
        <v>1750</v>
      </c>
      <c r="B187" s="53" t="s">
        <v>2155</v>
      </c>
      <c r="C187" s="53" t="s">
        <v>2125</v>
      </c>
      <c r="D187" s="51" t="str">
        <f t="shared" si="3"/>
        <v>07803</v>
      </c>
      <c r="E187" s="52" t="s">
        <v>2156</v>
      </c>
      <c r="F187" s="54">
        <v>14</v>
      </c>
      <c r="G187" s="55">
        <v>16</v>
      </c>
      <c r="H187" s="53"/>
    </row>
    <row r="188" spans="1:8">
      <c r="A188" s="52" t="s">
        <v>1750</v>
      </c>
      <c r="B188" s="53" t="s">
        <v>2157</v>
      </c>
      <c r="C188" s="53" t="s">
        <v>2125</v>
      </c>
      <c r="D188" s="51" t="str">
        <f t="shared" si="3"/>
        <v>07805</v>
      </c>
      <c r="E188" s="52" t="s">
        <v>2158</v>
      </c>
      <c r="F188" s="54">
        <v>14</v>
      </c>
      <c r="G188" s="55">
        <v>16</v>
      </c>
      <c r="H188" s="53"/>
    </row>
    <row r="189" spans="1:8">
      <c r="A189" s="52" t="s">
        <v>1750</v>
      </c>
      <c r="B189" s="53" t="s">
        <v>2159</v>
      </c>
      <c r="C189" s="53" t="s">
        <v>2125</v>
      </c>
      <c r="D189" s="51" t="str">
        <f t="shared" si="3"/>
        <v>07806</v>
      </c>
      <c r="E189" s="52" t="s">
        <v>2160</v>
      </c>
      <c r="F189" s="54">
        <v>12</v>
      </c>
      <c r="G189" s="55">
        <v>14</v>
      </c>
      <c r="H189" s="53"/>
    </row>
    <row r="190" spans="1:8">
      <c r="A190" s="50" t="s">
        <v>1750</v>
      </c>
      <c r="B190" s="80" t="s">
        <v>2161</v>
      </c>
      <c r="C190" s="80" t="s">
        <v>2125</v>
      </c>
      <c r="D190" s="51" t="str">
        <f t="shared" si="3"/>
        <v>07807</v>
      </c>
      <c r="E190" s="50" t="s">
        <v>2162</v>
      </c>
      <c r="F190" s="78">
        <v>13</v>
      </c>
      <c r="G190" s="79">
        <v>15</v>
      </c>
      <c r="H190" s="80"/>
    </row>
    <row r="191" spans="1:8">
      <c r="A191" s="56" t="s">
        <v>1750</v>
      </c>
      <c r="B191" s="57" t="s">
        <v>2163</v>
      </c>
      <c r="C191" s="57" t="s">
        <v>2125</v>
      </c>
      <c r="D191" s="51" t="str">
        <f t="shared" si="3"/>
        <v>46744</v>
      </c>
      <c r="E191" s="52" t="s">
        <v>2164</v>
      </c>
      <c r="F191" s="54">
        <v>416</v>
      </c>
      <c r="G191" s="55">
        <v>458</v>
      </c>
      <c r="H191" s="53"/>
    </row>
    <row r="192" spans="1:8">
      <c r="A192" s="56" t="s">
        <v>1750</v>
      </c>
      <c r="B192" s="57" t="s">
        <v>2165</v>
      </c>
      <c r="C192" s="57" t="s">
        <v>2166</v>
      </c>
      <c r="D192" s="51" t="str">
        <f t="shared" si="3"/>
        <v>12453</v>
      </c>
      <c r="E192" s="52" t="s">
        <v>2167</v>
      </c>
      <c r="F192" s="54">
        <v>97</v>
      </c>
      <c r="G192" s="55">
        <v>107</v>
      </c>
      <c r="H192" s="53"/>
    </row>
    <row r="193" spans="1:8">
      <c r="A193" s="56" t="s">
        <v>1750</v>
      </c>
      <c r="B193" s="57" t="s">
        <v>2168</v>
      </c>
      <c r="C193" s="57" t="s">
        <v>2169</v>
      </c>
      <c r="D193" s="51" t="str">
        <f t="shared" si="3"/>
        <v>53261</v>
      </c>
      <c r="E193" s="52" t="s">
        <v>2170</v>
      </c>
      <c r="F193" s="54">
        <v>437</v>
      </c>
      <c r="G193" s="55">
        <v>481</v>
      </c>
      <c r="H193" s="53"/>
    </row>
    <row r="194" spans="1:8">
      <c r="A194" s="52" t="s">
        <v>1750</v>
      </c>
      <c r="B194" s="53" t="s">
        <v>2171</v>
      </c>
      <c r="C194" s="53" t="s">
        <v>2172</v>
      </c>
      <c r="D194" s="51" t="str">
        <f t="shared" si="3"/>
        <v>08500</v>
      </c>
      <c r="E194" s="52" t="s">
        <v>2173</v>
      </c>
      <c r="F194" s="54">
        <v>8</v>
      </c>
      <c r="G194" s="55">
        <v>9</v>
      </c>
      <c r="H194" s="53"/>
    </row>
    <row r="195" spans="1:8">
      <c r="A195" s="52" t="s">
        <v>1750</v>
      </c>
      <c r="B195" s="53" t="s">
        <v>2174</v>
      </c>
      <c r="C195" s="53" t="s">
        <v>2172</v>
      </c>
      <c r="D195" s="51" t="str">
        <f t="shared" si="3"/>
        <v>08501</v>
      </c>
      <c r="E195" s="52" t="s">
        <v>2175</v>
      </c>
      <c r="F195" s="54">
        <v>9</v>
      </c>
      <c r="G195" s="55">
        <v>10</v>
      </c>
      <c r="H195" s="53"/>
    </row>
    <row r="196" spans="1:8">
      <c r="A196" s="52" t="s">
        <v>1750</v>
      </c>
      <c r="B196" s="53" t="s">
        <v>2176</v>
      </c>
      <c r="C196" s="53" t="s">
        <v>2172</v>
      </c>
      <c r="D196" s="51" t="str">
        <f t="shared" si="3"/>
        <v>08502</v>
      </c>
      <c r="E196" s="52" t="s">
        <v>2177</v>
      </c>
      <c r="F196" s="54">
        <v>8</v>
      </c>
      <c r="G196" s="55">
        <v>9</v>
      </c>
      <c r="H196" s="53"/>
    </row>
    <row r="197" spans="1:8">
      <c r="A197" s="52" t="s">
        <v>1750</v>
      </c>
      <c r="B197" s="53" t="s">
        <v>2178</v>
      </c>
      <c r="C197" s="53" t="s">
        <v>2172</v>
      </c>
      <c r="D197" s="51" t="str">
        <f t="shared" si="3"/>
        <v>08503</v>
      </c>
      <c r="E197" s="52" t="s">
        <v>2179</v>
      </c>
      <c r="F197" s="54">
        <v>8</v>
      </c>
      <c r="G197" s="55">
        <v>9</v>
      </c>
      <c r="H197" s="53"/>
    </row>
    <row r="198" spans="1:8">
      <c r="A198" s="52" t="s">
        <v>1750</v>
      </c>
      <c r="B198" s="53" t="s">
        <v>2180</v>
      </c>
      <c r="C198" s="53" t="s">
        <v>2172</v>
      </c>
      <c r="D198" s="51" t="str">
        <f t="shared" si="3"/>
        <v>08504</v>
      </c>
      <c r="E198" s="52" t="s">
        <v>2181</v>
      </c>
      <c r="F198" s="54">
        <v>9</v>
      </c>
      <c r="G198" s="55">
        <v>10</v>
      </c>
      <c r="H198" s="53"/>
    </row>
    <row r="199" spans="1:8">
      <c r="A199" s="52" t="s">
        <v>1750</v>
      </c>
      <c r="B199" s="53" t="s">
        <v>2182</v>
      </c>
      <c r="C199" s="53" t="s">
        <v>2172</v>
      </c>
      <c r="D199" s="51" t="str">
        <f t="shared" si="3"/>
        <v>08506</v>
      </c>
      <c r="E199" s="52" t="s">
        <v>2183</v>
      </c>
      <c r="F199" s="54">
        <v>9</v>
      </c>
      <c r="G199" s="55">
        <v>10</v>
      </c>
      <c r="H199" s="53"/>
    </row>
    <row r="200" spans="1:8">
      <c r="A200" s="52" t="s">
        <v>1750</v>
      </c>
      <c r="B200" s="53" t="s">
        <v>2184</v>
      </c>
      <c r="C200" s="53" t="s">
        <v>2172</v>
      </c>
      <c r="D200" s="51" t="str">
        <f t="shared" si="3"/>
        <v>08507</v>
      </c>
      <c r="E200" s="52" t="s">
        <v>2185</v>
      </c>
      <c r="F200" s="54">
        <v>9</v>
      </c>
      <c r="G200" s="55">
        <v>10</v>
      </c>
      <c r="H200" s="53"/>
    </row>
    <row r="201" spans="1:8">
      <c r="A201" s="52" t="s">
        <v>1750</v>
      </c>
      <c r="B201" s="53" t="s">
        <v>2186</v>
      </c>
      <c r="C201" s="53" t="s">
        <v>2172</v>
      </c>
      <c r="D201" s="51" t="str">
        <f t="shared" si="3"/>
        <v>08511</v>
      </c>
      <c r="E201" s="52" t="s">
        <v>2187</v>
      </c>
      <c r="F201" s="54">
        <v>10</v>
      </c>
      <c r="G201" s="55">
        <v>11</v>
      </c>
      <c r="H201" s="53"/>
    </row>
    <row r="202" spans="1:8">
      <c r="A202" s="52" t="s">
        <v>1750</v>
      </c>
      <c r="B202" s="53" t="s">
        <v>2188</v>
      </c>
      <c r="C202" s="53" t="s">
        <v>2172</v>
      </c>
      <c r="D202" s="51" t="str">
        <f t="shared" si="3"/>
        <v>08512</v>
      </c>
      <c r="E202" s="52" t="s">
        <v>2189</v>
      </c>
      <c r="F202" s="54">
        <v>9</v>
      </c>
      <c r="G202" s="55">
        <v>10</v>
      </c>
      <c r="H202" s="53"/>
    </row>
    <row r="203" spans="1:8">
      <c r="A203" s="52" t="s">
        <v>1750</v>
      </c>
      <c r="B203" s="53" t="s">
        <v>2190</v>
      </c>
      <c r="C203" s="53" t="s">
        <v>2172</v>
      </c>
      <c r="D203" s="51" t="str">
        <f t="shared" si="3"/>
        <v>08513</v>
      </c>
      <c r="E203" s="52" t="s">
        <v>2191</v>
      </c>
      <c r="F203" s="54">
        <v>10</v>
      </c>
      <c r="G203" s="55">
        <v>11</v>
      </c>
      <c r="H203" s="53"/>
    </row>
    <row r="204" spans="1:8">
      <c r="A204" s="52" t="s">
        <v>1750</v>
      </c>
      <c r="B204" s="53" t="s">
        <v>2192</v>
      </c>
      <c r="C204" s="53" t="s">
        <v>2172</v>
      </c>
      <c r="D204" s="51" t="str">
        <f t="shared" si="3"/>
        <v>08584</v>
      </c>
      <c r="E204" s="52" t="s">
        <v>2193</v>
      </c>
      <c r="F204" s="54">
        <v>11</v>
      </c>
      <c r="G204" s="55">
        <v>13</v>
      </c>
      <c r="H204" s="53"/>
    </row>
    <row r="205" spans="1:8">
      <c r="A205" s="52" t="s">
        <v>1750</v>
      </c>
      <c r="B205" s="53" t="s">
        <v>2194</v>
      </c>
      <c r="C205" s="53" t="s">
        <v>2172</v>
      </c>
      <c r="D205" s="51" t="str">
        <f t="shared" ref="D205:D268" si="4">RIGHT(B205,5)</f>
        <v>08588</v>
      </c>
      <c r="E205" s="52" t="s">
        <v>2195</v>
      </c>
      <c r="F205" s="54">
        <v>9</v>
      </c>
      <c r="G205" s="55">
        <v>10</v>
      </c>
      <c r="H205" s="53"/>
    </row>
    <row r="206" spans="1:8">
      <c r="A206" s="52" t="s">
        <v>1750</v>
      </c>
      <c r="B206" s="53" t="s">
        <v>2196</v>
      </c>
      <c r="C206" s="53" t="s">
        <v>2172</v>
      </c>
      <c r="D206" s="51" t="str">
        <f t="shared" si="4"/>
        <v>08589</v>
      </c>
      <c r="E206" s="52" t="s">
        <v>2197</v>
      </c>
      <c r="F206" s="54">
        <v>8</v>
      </c>
      <c r="G206" s="55">
        <v>9</v>
      </c>
      <c r="H206" s="53"/>
    </row>
    <row r="207" spans="1:8">
      <c r="A207" s="52" t="s">
        <v>1750</v>
      </c>
      <c r="B207" s="53" t="s">
        <v>2198</v>
      </c>
      <c r="C207" s="53" t="s">
        <v>2172</v>
      </c>
      <c r="D207" s="51" t="str">
        <f t="shared" si="4"/>
        <v>08592</v>
      </c>
      <c r="E207" s="52" t="s">
        <v>2199</v>
      </c>
      <c r="F207" s="54">
        <v>8</v>
      </c>
      <c r="G207" s="55">
        <v>9</v>
      </c>
      <c r="H207" s="53"/>
    </row>
    <row r="208" spans="1:8">
      <c r="A208" s="52" t="s">
        <v>1750</v>
      </c>
      <c r="B208" s="53" t="s">
        <v>2200</v>
      </c>
      <c r="C208" s="53" t="s">
        <v>2172</v>
      </c>
      <c r="D208" s="51" t="str">
        <f t="shared" si="4"/>
        <v>08595</v>
      </c>
      <c r="E208" s="52" t="s">
        <v>2201</v>
      </c>
      <c r="F208" s="54">
        <v>10</v>
      </c>
      <c r="G208" s="55">
        <v>11</v>
      </c>
      <c r="H208" s="53"/>
    </row>
    <row r="209" spans="1:8">
      <c r="A209" s="56" t="s">
        <v>1750</v>
      </c>
      <c r="B209" s="57" t="s">
        <v>2202</v>
      </c>
      <c r="C209" s="57" t="s">
        <v>2172</v>
      </c>
      <c r="D209" s="51" t="str">
        <f t="shared" si="4"/>
        <v>08599</v>
      </c>
      <c r="E209" s="52" t="s">
        <v>2203</v>
      </c>
      <c r="F209" s="54">
        <v>9</v>
      </c>
      <c r="G209" s="55">
        <v>10</v>
      </c>
      <c r="H209" s="53"/>
    </row>
    <row r="210" spans="1:8">
      <c r="A210" s="52" t="s">
        <v>1750</v>
      </c>
      <c r="B210" s="57" t="s">
        <v>2204</v>
      </c>
      <c r="C210" s="53" t="s">
        <v>2205</v>
      </c>
      <c r="D210" s="51" t="str">
        <f t="shared" si="4"/>
        <v>16891</v>
      </c>
      <c r="E210" s="52" t="s">
        <v>2206</v>
      </c>
      <c r="F210" s="54">
        <v>51</v>
      </c>
      <c r="G210" s="55">
        <v>57</v>
      </c>
      <c r="H210" s="53"/>
    </row>
    <row r="211" spans="1:8">
      <c r="A211" s="52" t="s">
        <v>1750</v>
      </c>
      <c r="B211" s="57" t="s">
        <v>2207</v>
      </c>
      <c r="C211" s="57" t="s">
        <v>2205</v>
      </c>
      <c r="D211" s="51" t="str">
        <f t="shared" si="4"/>
        <v>16908</v>
      </c>
      <c r="E211" s="52" t="s">
        <v>2208</v>
      </c>
      <c r="F211" s="54">
        <v>45</v>
      </c>
      <c r="G211" s="55">
        <v>50</v>
      </c>
      <c r="H211" s="53"/>
    </row>
    <row r="212" spans="1:8">
      <c r="A212" s="52" t="s">
        <v>1750</v>
      </c>
      <c r="B212" s="53" t="s">
        <v>2209</v>
      </c>
      <c r="C212" s="53" t="s">
        <v>2205</v>
      </c>
      <c r="D212" s="51" t="str">
        <f t="shared" si="4"/>
        <v>16924</v>
      </c>
      <c r="E212" s="52" t="s">
        <v>2210</v>
      </c>
      <c r="F212" s="54">
        <v>45</v>
      </c>
      <c r="G212" s="55">
        <v>50</v>
      </c>
      <c r="H212" s="53"/>
    </row>
    <row r="213" spans="1:8">
      <c r="A213" s="56" t="s">
        <v>1750</v>
      </c>
      <c r="B213" s="53" t="s">
        <v>2211</v>
      </c>
      <c r="C213" s="57" t="s">
        <v>2205</v>
      </c>
      <c r="D213" s="51" t="str">
        <f t="shared" si="4"/>
        <v>16954</v>
      </c>
      <c r="E213" s="52" t="s">
        <v>2212</v>
      </c>
      <c r="F213" s="54">
        <v>43</v>
      </c>
      <c r="G213" s="55">
        <v>48</v>
      </c>
      <c r="H213" s="53"/>
    </row>
    <row r="214" spans="1:8">
      <c r="A214" s="52" t="s">
        <v>1750</v>
      </c>
      <c r="B214" s="57" t="s">
        <v>2213</v>
      </c>
      <c r="C214" s="53" t="s">
        <v>2205</v>
      </c>
      <c r="D214" s="51" t="str">
        <f t="shared" si="4"/>
        <v>16971</v>
      </c>
      <c r="E214" s="52" t="s">
        <v>2214</v>
      </c>
      <c r="F214" s="54">
        <v>48</v>
      </c>
      <c r="G214" s="55">
        <v>53</v>
      </c>
      <c r="H214" s="53"/>
    </row>
    <row r="215" spans="1:8">
      <c r="A215" s="52" t="s">
        <v>1750</v>
      </c>
      <c r="B215" s="53" t="s">
        <v>2215</v>
      </c>
      <c r="C215" s="53" t="s">
        <v>2205</v>
      </c>
      <c r="D215" s="51" t="str">
        <f t="shared" si="4"/>
        <v>17086</v>
      </c>
      <c r="E215" s="52" t="s">
        <v>2216</v>
      </c>
      <c r="F215" s="54">
        <v>53</v>
      </c>
      <c r="G215" s="55">
        <v>59</v>
      </c>
      <c r="H215" s="53"/>
    </row>
    <row r="216" spans="1:8">
      <c r="A216" s="52" t="s">
        <v>1750</v>
      </c>
      <c r="B216" s="57" t="s">
        <v>2217</v>
      </c>
      <c r="C216" s="53" t="s">
        <v>2205</v>
      </c>
      <c r="D216" s="51" t="str">
        <f t="shared" si="4"/>
        <v>17096</v>
      </c>
      <c r="E216" s="52" t="s">
        <v>2218</v>
      </c>
      <c r="F216" s="54">
        <v>58</v>
      </c>
      <c r="G216" s="55">
        <v>64</v>
      </c>
      <c r="H216" s="53"/>
    </row>
    <row r="217" spans="1:8">
      <c r="A217" s="52" t="s">
        <v>1750</v>
      </c>
      <c r="B217" s="53" t="s">
        <v>2219</v>
      </c>
      <c r="C217" s="53" t="s">
        <v>2205</v>
      </c>
      <c r="D217" s="51" t="str">
        <f t="shared" si="4"/>
        <v>17099</v>
      </c>
      <c r="E217" s="52" t="s">
        <v>2220</v>
      </c>
      <c r="F217" s="54">
        <v>52</v>
      </c>
      <c r="G217" s="55">
        <v>58</v>
      </c>
      <c r="H217" s="53"/>
    </row>
    <row r="218" spans="1:8">
      <c r="A218" s="56" t="s">
        <v>1750</v>
      </c>
      <c r="B218" s="57" t="s">
        <v>2221</v>
      </c>
      <c r="C218" s="57" t="s">
        <v>2222</v>
      </c>
      <c r="D218" s="51" t="str">
        <f t="shared" si="4"/>
        <v>50988</v>
      </c>
      <c r="E218" s="52" t="s">
        <v>2223</v>
      </c>
      <c r="F218" s="54">
        <v>409</v>
      </c>
      <c r="G218" s="55">
        <v>450</v>
      </c>
      <c r="H218" s="53"/>
    </row>
    <row r="219" spans="1:8">
      <c r="A219" s="52" t="s">
        <v>1750</v>
      </c>
      <c r="B219" s="53" t="s">
        <v>2224</v>
      </c>
      <c r="C219" s="53" t="s">
        <v>2225</v>
      </c>
      <c r="D219" s="51" t="str">
        <f t="shared" si="4"/>
        <v>MPO-S</v>
      </c>
      <c r="E219" s="52" t="s">
        <v>2226</v>
      </c>
      <c r="F219" s="54">
        <v>39</v>
      </c>
      <c r="G219" s="55">
        <v>43</v>
      </c>
      <c r="H219" s="53"/>
    </row>
    <row r="220" spans="1:8">
      <c r="A220" s="52" t="s">
        <v>1750</v>
      </c>
      <c r="B220" s="53" t="s">
        <v>2227</v>
      </c>
      <c r="C220" s="53" t="s">
        <v>2225</v>
      </c>
      <c r="D220" s="51" t="str">
        <f t="shared" si="4"/>
        <v>10071</v>
      </c>
      <c r="E220" s="52" t="s">
        <v>2228</v>
      </c>
      <c r="F220" s="54">
        <v>43</v>
      </c>
      <c r="G220" s="55">
        <v>48</v>
      </c>
      <c r="H220" s="53"/>
    </row>
    <row r="221" spans="1:8">
      <c r="A221" s="52" t="s">
        <v>1750</v>
      </c>
      <c r="B221" s="53" t="s">
        <v>2229</v>
      </c>
      <c r="C221" s="53" t="s">
        <v>2225</v>
      </c>
      <c r="D221" s="51" t="str">
        <f t="shared" si="4"/>
        <v>10074</v>
      </c>
      <c r="E221" s="52" t="s">
        <v>2230</v>
      </c>
      <c r="F221" s="54">
        <v>32</v>
      </c>
      <c r="G221" s="55">
        <v>36</v>
      </c>
      <c r="H221" s="53"/>
    </row>
    <row r="222" spans="1:8">
      <c r="A222" s="52" t="s">
        <v>1750</v>
      </c>
      <c r="B222" s="53" t="s">
        <v>2231</v>
      </c>
      <c r="C222" s="53" t="s">
        <v>2225</v>
      </c>
      <c r="D222" s="51" t="str">
        <f t="shared" si="4"/>
        <v>10090</v>
      </c>
      <c r="E222" s="52" t="s">
        <v>2232</v>
      </c>
      <c r="F222" s="54">
        <v>35</v>
      </c>
      <c r="G222" s="55">
        <v>39</v>
      </c>
      <c r="H222" s="53"/>
    </row>
    <row r="223" spans="1:8">
      <c r="A223" s="56" t="s">
        <v>1750</v>
      </c>
      <c r="B223" s="57" t="s">
        <v>2233</v>
      </c>
      <c r="C223" s="57" t="s">
        <v>2234</v>
      </c>
      <c r="D223" s="51" t="str">
        <f t="shared" si="4"/>
        <v>57526</v>
      </c>
      <c r="E223" s="52" t="s">
        <v>2235</v>
      </c>
      <c r="F223" s="54">
        <v>311</v>
      </c>
      <c r="G223" s="55">
        <v>343</v>
      </c>
      <c r="H223" s="53"/>
    </row>
    <row r="224" spans="1:8">
      <c r="A224" s="52" t="s">
        <v>1750</v>
      </c>
      <c r="B224" s="57" t="s">
        <v>2236</v>
      </c>
      <c r="C224" s="57" t="s">
        <v>2237</v>
      </c>
      <c r="D224" s="51" t="str">
        <f t="shared" si="4"/>
        <v>32593</v>
      </c>
      <c r="E224" s="52" t="s">
        <v>2238</v>
      </c>
      <c r="F224" s="54">
        <v>142</v>
      </c>
      <c r="G224" s="55">
        <v>157</v>
      </c>
      <c r="H224" s="53"/>
    </row>
    <row r="225" spans="1:8">
      <c r="A225" s="52" t="s">
        <v>1750</v>
      </c>
      <c r="B225" s="57" t="s">
        <v>2239</v>
      </c>
      <c r="C225" s="57" t="s">
        <v>2240</v>
      </c>
      <c r="D225" s="51" t="str">
        <f t="shared" si="4"/>
        <v>39387</v>
      </c>
      <c r="E225" s="52" t="s">
        <v>2241</v>
      </c>
      <c r="F225" s="54">
        <v>260</v>
      </c>
      <c r="G225" s="55">
        <v>286</v>
      </c>
      <c r="H225" s="53"/>
    </row>
    <row r="226" spans="1:8">
      <c r="A226" s="56" t="s">
        <v>1750</v>
      </c>
      <c r="B226" s="57" t="s">
        <v>2242</v>
      </c>
      <c r="C226" s="57" t="s">
        <v>2240</v>
      </c>
      <c r="D226" s="51" t="str">
        <f t="shared" si="4"/>
        <v>39419</v>
      </c>
      <c r="E226" s="52" t="s">
        <v>2243</v>
      </c>
      <c r="F226" s="54">
        <v>292</v>
      </c>
      <c r="G226" s="55">
        <v>322</v>
      </c>
      <c r="H226" s="53"/>
    </row>
    <row r="227" spans="1:8">
      <c r="A227" s="52" t="s">
        <v>1750</v>
      </c>
      <c r="B227" s="53" t="s">
        <v>2244</v>
      </c>
      <c r="C227" s="53" t="s">
        <v>2245</v>
      </c>
      <c r="D227" s="51" t="str">
        <f t="shared" si="4"/>
        <v>15808</v>
      </c>
      <c r="E227" s="52" t="s">
        <v>2246</v>
      </c>
      <c r="F227" s="54">
        <v>23</v>
      </c>
      <c r="G227" s="55">
        <v>26</v>
      </c>
      <c r="H227" s="53"/>
    </row>
    <row r="228" spans="1:8">
      <c r="A228" s="52" t="s">
        <v>1750</v>
      </c>
      <c r="B228" s="53" t="s">
        <v>2247</v>
      </c>
      <c r="C228" s="53" t="s">
        <v>2245</v>
      </c>
      <c r="D228" s="51" t="str">
        <f t="shared" si="4"/>
        <v>15818</v>
      </c>
      <c r="E228" s="52" t="s">
        <v>2248</v>
      </c>
      <c r="F228" s="54">
        <v>25</v>
      </c>
      <c r="G228" s="55">
        <v>28</v>
      </c>
      <c r="H228" s="53"/>
    </row>
    <row r="229" spans="1:8">
      <c r="A229" s="56" t="s">
        <v>1750</v>
      </c>
      <c r="B229" s="53" t="s">
        <v>2249</v>
      </c>
      <c r="C229" s="57" t="s">
        <v>2250</v>
      </c>
      <c r="D229" s="51" t="str">
        <f t="shared" si="4"/>
        <v>54008</v>
      </c>
      <c r="E229" s="52" t="s">
        <v>2251</v>
      </c>
      <c r="F229" s="54">
        <v>214</v>
      </c>
      <c r="G229" s="55">
        <v>236</v>
      </c>
      <c r="H229" s="53"/>
    </row>
    <row r="230" spans="1:8">
      <c r="A230" s="56" t="s">
        <v>1750</v>
      </c>
      <c r="B230" s="57" t="s">
        <v>2252</v>
      </c>
      <c r="C230" s="57" t="s">
        <v>2250</v>
      </c>
      <c r="D230" s="51" t="str">
        <f t="shared" si="4"/>
        <v>54105</v>
      </c>
      <c r="E230" s="52" t="s">
        <v>2253</v>
      </c>
      <c r="F230" s="54">
        <v>224</v>
      </c>
      <c r="G230" s="55">
        <v>247</v>
      </c>
      <c r="H230" s="53"/>
    </row>
    <row r="231" spans="1:8">
      <c r="A231" s="52" t="s">
        <v>1750</v>
      </c>
      <c r="B231" s="53" t="s">
        <v>2254</v>
      </c>
      <c r="C231" s="53" t="s">
        <v>2255</v>
      </c>
      <c r="D231" s="51" t="str">
        <f t="shared" si="4"/>
        <v>08323</v>
      </c>
      <c r="E231" s="52" t="s">
        <v>2256</v>
      </c>
      <c r="F231" s="54">
        <v>10</v>
      </c>
      <c r="G231" s="55">
        <v>11</v>
      </c>
      <c r="H231" s="53"/>
    </row>
    <row r="232" spans="1:8">
      <c r="A232" s="52" t="s">
        <v>1750</v>
      </c>
      <c r="B232" s="53" t="s">
        <v>2257</v>
      </c>
      <c r="C232" s="53" t="s">
        <v>2255</v>
      </c>
      <c r="D232" s="51" t="str">
        <f t="shared" si="4"/>
        <v>08375</v>
      </c>
      <c r="E232" s="52" t="s">
        <v>2258</v>
      </c>
      <c r="F232" s="54">
        <v>10</v>
      </c>
      <c r="G232" s="55">
        <v>11</v>
      </c>
      <c r="H232" s="53"/>
    </row>
    <row r="233" spans="1:8">
      <c r="A233" s="52" t="s">
        <v>1750</v>
      </c>
      <c r="B233" s="57" t="s">
        <v>2259</v>
      </c>
      <c r="C233" s="53" t="s">
        <v>2255</v>
      </c>
      <c r="D233" s="51" t="str">
        <f t="shared" si="4"/>
        <v>08377</v>
      </c>
      <c r="E233" s="52" t="s">
        <v>2260</v>
      </c>
      <c r="F233" s="54">
        <v>10</v>
      </c>
      <c r="G233" s="55">
        <v>11</v>
      </c>
      <c r="H233" s="53"/>
    </row>
    <row r="234" spans="1:8">
      <c r="A234" s="52" t="s">
        <v>1750</v>
      </c>
      <c r="B234" s="53" t="s">
        <v>2261</v>
      </c>
      <c r="C234" s="53" t="s">
        <v>2255</v>
      </c>
      <c r="D234" s="51" t="str">
        <f t="shared" si="4"/>
        <v>08378</v>
      </c>
      <c r="E234" s="52" t="s">
        <v>2262</v>
      </c>
      <c r="F234" s="54">
        <v>10</v>
      </c>
      <c r="G234" s="55">
        <v>11</v>
      </c>
      <c r="H234" s="53"/>
    </row>
    <row r="235" spans="1:8">
      <c r="A235" s="52" t="s">
        <v>1750</v>
      </c>
      <c r="B235" s="57" t="s">
        <v>2263</v>
      </c>
      <c r="C235" s="57" t="s">
        <v>2255</v>
      </c>
      <c r="D235" s="51" t="str">
        <f t="shared" si="4"/>
        <v>08380</v>
      </c>
      <c r="E235" s="52" t="s">
        <v>2264</v>
      </c>
      <c r="F235" s="54">
        <v>11</v>
      </c>
      <c r="G235" s="55">
        <v>13</v>
      </c>
      <c r="H235" s="53"/>
    </row>
    <row r="236" spans="1:8">
      <c r="A236" s="52" t="s">
        <v>1750</v>
      </c>
      <c r="B236" s="53" t="s">
        <v>2265</v>
      </c>
      <c r="C236" s="53" t="s">
        <v>2255</v>
      </c>
      <c r="D236" s="51" t="str">
        <f t="shared" si="4"/>
        <v>08381</v>
      </c>
      <c r="E236" s="52" t="s">
        <v>2266</v>
      </c>
      <c r="F236" s="54">
        <v>10</v>
      </c>
      <c r="G236" s="55">
        <v>11</v>
      </c>
      <c r="H236" s="53"/>
    </row>
    <row r="237" spans="1:8">
      <c r="A237" s="52" t="s">
        <v>1750</v>
      </c>
      <c r="B237" s="53" t="s">
        <v>2267</v>
      </c>
      <c r="C237" s="53" t="s">
        <v>2255</v>
      </c>
      <c r="D237" s="51" t="str">
        <f t="shared" si="4"/>
        <v>08382</v>
      </c>
      <c r="E237" s="52" t="s">
        <v>2268</v>
      </c>
      <c r="F237" s="54">
        <v>10</v>
      </c>
      <c r="G237" s="55">
        <v>11</v>
      </c>
      <c r="H237" s="53"/>
    </row>
    <row r="238" spans="1:8">
      <c r="A238" s="56" t="s">
        <v>1750</v>
      </c>
      <c r="B238" s="57" t="s">
        <v>2269</v>
      </c>
      <c r="C238" s="57" t="s">
        <v>2255</v>
      </c>
      <c r="D238" s="51" t="str">
        <f t="shared" si="4"/>
        <v>08385</v>
      </c>
      <c r="E238" s="52" t="s">
        <v>2270</v>
      </c>
      <c r="F238" s="54">
        <v>9</v>
      </c>
      <c r="G238" s="55">
        <v>10</v>
      </c>
      <c r="H238" s="53"/>
    </row>
    <row r="239" spans="1:8">
      <c r="A239" s="56" t="s">
        <v>1750</v>
      </c>
      <c r="B239" s="57" t="s">
        <v>2271</v>
      </c>
      <c r="C239" s="57" t="s">
        <v>2255</v>
      </c>
      <c r="D239" s="51" t="str">
        <f t="shared" si="4"/>
        <v>08386</v>
      </c>
      <c r="E239" s="52" t="s">
        <v>2272</v>
      </c>
      <c r="F239" s="54">
        <v>9</v>
      </c>
      <c r="G239" s="55">
        <v>10</v>
      </c>
      <c r="H239" s="53"/>
    </row>
    <row r="240" spans="1:8">
      <c r="A240" s="52" t="s">
        <v>1750</v>
      </c>
      <c r="B240" s="53" t="s">
        <v>2273</v>
      </c>
      <c r="C240" s="53" t="s">
        <v>2255</v>
      </c>
      <c r="D240" s="51" t="str">
        <f t="shared" si="4"/>
        <v>08389</v>
      </c>
      <c r="E240" s="52" t="s">
        <v>2274</v>
      </c>
      <c r="F240" s="54">
        <v>9</v>
      </c>
      <c r="G240" s="55">
        <v>10</v>
      </c>
      <c r="H240" s="53"/>
    </row>
    <row r="241" spans="1:8">
      <c r="A241" s="56" t="s">
        <v>1750</v>
      </c>
      <c r="B241" s="57" t="s">
        <v>2275</v>
      </c>
      <c r="C241" s="57" t="s">
        <v>2255</v>
      </c>
      <c r="D241" s="51" t="str">
        <f t="shared" si="4"/>
        <v>08390</v>
      </c>
      <c r="E241" s="52" t="s">
        <v>2276</v>
      </c>
      <c r="F241" s="54">
        <v>9</v>
      </c>
      <c r="G241" s="55">
        <v>10</v>
      </c>
      <c r="H241" s="53"/>
    </row>
    <row r="242" spans="1:8">
      <c r="A242" s="52" t="s">
        <v>1750</v>
      </c>
      <c r="B242" s="53" t="s">
        <v>2277</v>
      </c>
      <c r="C242" s="53" t="s">
        <v>2255</v>
      </c>
      <c r="D242" s="51" t="str">
        <f t="shared" si="4"/>
        <v>08393</v>
      </c>
      <c r="E242" s="52" t="s">
        <v>2278</v>
      </c>
      <c r="F242" s="54">
        <v>11</v>
      </c>
      <c r="G242" s="55">
        <v>13</v>
      </c>
      <c r="H242" s="53"/>
    </row>
    <row r="243" spans="1:8">
      <c r="A243" s="52" t="s">
        <v>1750</v>
      </c>
      <c r="B243" s="53" t="s">
        <v>2279</v>
      </c>
      <c r="C243" s="53" t="s">
        <v>2255</v>
      </c>
      <c r="D243" s="51" t="str">
        <f t="shared" si="4"/>
        <v>08394</v>
      </c>
      <c r="E243" s="52" t="s">
        <v>2280</v>
      </c>
      <c r="F243" s="54">
        <v>10</v>
      </c>
      <c r="G243" s="55">
        <v>11</v>
      </c>
      <c r="H243" s="53"/>
    </row>
    <row r="244" spans="1:8">
      <c r="A244" s="52" t="s">
        <v>1750</v>
      </c>
      <c r="B244" s="53" t="s">
        <v>2281</v>
      </c>
      <c r="C244" s="53" t="s">
        <v>2282</v>
      </c>
      <c r="D244" s="51" t="str">
        <f t="shared" si="4"/>
        <v>13807</v>
      </c>
      <c r="E244" s="52" t="s">
        <v>2283</v>
      </c>
      <c r="F244" s="54">
        <v>27</v>
      </c>
      <c r="G244" s="55">
        <v>30</v>
      </c>
      <c r="H244" s="53"/>
    </row>
    <row r="245" spans="1:8">
      <c r="A245" s="52" t="s">
        <v>1750</v>
      </c>
      <c r="B245" s="53" t="s">
        <v>2284</v>
      </c>
      <c r="C245" s="53" t="s">
        <v>2282</v>
      </c>
      <c r="D245" s="51" t="str">
        <f t="shared" si="4"/>
        <v>13809</v>
      </c>
      <c r="E245" s="52" t="s">
        <v>2285</v>
      </c>
      <c r="F245" s="54">
        <v>26</v>
      </c>
      <c r="G245" s="55">
        <v>29</v>
      </c>
      <c r="H245" s="53"/>
    </row>
    <row r="246" spans="1:8">
      <c r="A246" s="52" t="s">
        <v>1750</v>
      </c>
      <c r="B246" s="53" t="s">
        <v>2286</v>
      </c>
      <c r="C246" s="53" t="s">
        <v>2282</v>
      </c>
      <c r="D246" s="51" t="str">
        <f t="shared" si="4"/>
        <v>13810</v>
      </c>
      <c r="E246" s="52" t="s">
        <v>2287</v>
      </c>
      <c r="F246" s="54">
        <v>32</v>
      </c>
      <c r="G246" s="55">
        <v>36</v>
      </c>
      <c r="H246" s="53"/>
    </row>
    <row r="247" spans="1:8">
      <c r="A247" s="52" t="s">
        <v>1750</v>
      </c>
      <c r="B247" s="53" t="s">
        <v>2288</v>
      </c>
      <c r="C247" s="53" t="s">
        <v>2282</v>
      </c>
      <c r="D247" s="51" t="str">
        <f t="shared" si="4"/>
        <v>13820</v>
      </c>
      <c r="E247" s="52" t="s">
        <v>2289</v>
      </c>
      <c r="F247" s="54">
        <v>35</v>
      </c>
      <c r="G247" s="55">
        <v>39</v>
      </c>
      <c r="H247" s="53"/>
    </row>
    <row r="248" spans="1:8">
      <c r="A248" s="52" t="s">
        <v>1750</v>
      </c>
      <c r="B248" s="53" t="s">
        <v>2290</v>
      </c>
      <c r="C248" s="53" t="s">
        <v>2282</v>
      </c>
      <c r="D248" s="51" t="str">
        <f t="shared" si="4"/>
        <v>13840</v>
      </c>
      <c r="E248" s="52" t="s">
        <v>2291</v>
      </c>
      <c r="F248" s="54">
        <v>30</v>
      </c>
      <c r="G248" s="55">
        <v>33</v>
      </c>
      <c r="H248" s="53"/>
    </row>
    <row r="249" spans="1:8">
      <c r="A249" s="52" t="s">
        <v>1750</v>
      </c>
      <c r="B249" s="53" t="s">
        <v>2292</v>
      </c>
      <c r="C249" s="53" t="s">
        <v>2293</v>
      </c>
      <c r="D249" s="51" t="str">
        <f t="shared" si="4"/>
        <v>08708</v>
      </c>
      <c r="E249" s="52" t="s">
        <v>2294</v>
      </c>
      <c r="F249" s="54">
        <v>14</v>
      </c>
      <c r="G249" s="55">
        <v>16</v>
      </c>
      <c r="H249" s="53"/>
    </row>
    <row r="250" spans="1:8">
      <c r="A250" s="52" t="s">
        <v>1750</v>
      </c>
      <c r="B250" s="57" t="s">
        <v>2295</v>
      </c>
      <c r="C250" s="57" t="s">
        <v>2293</v>
      </c>
      <c r="D250" s="51" t="str">
        <f t="shared" si="4"/>
        <v>08719</v>
      </c>
      <c r="E250" s="52" t="s">
        <v>2296</v>
      </c>
      <c r="F250" s="54">
        <v>16</v>
      </c>
      <c r="G250" s="55">
        <v>18</v>
      </c>
      <c r="H250" s="53"/>
    </row>
    <row r="251" spans="1:8">
      <c r="A251" s="52" t="s">
        <v>1750</v>
      </c>
      <c r="B251" s="53" t="s">
        <v>2297</v>
      </c>
      <c r="C251" s="53" t="s">
        <v>2293</v>
      </c>
      <c r="D251" s="51" t="str">
        <f t="shared" si="4"/>
        <v>08768</v>
      </c>
      <c r="E251" s="52" t="s">
        <v>2298</v>
      </c>
      <c r="F251" s="54">
        <v>10</v>
      </c>
      <c r="G251" s="55">
        <v>11</v>
      </c>
      <c r="H251" s="53"/>
    </row>
    <row r="252" spans="1:8">
      <c r="A252" s="52" t="s">
        <v>1750</v>
      </c>
      <c r="B252" s="53" t="s">
        <v>2299</v>
      </c>
      <c r="C252" s="53" t="s">
        <v>2293</v>
      </c>
      <c r="D252" s="51" t="str">
        <f t="shared" si="4"/>
        <v>08826</v>
      </c>
      <c r="E252" s="52" t="s">
        <v>2300</v>
      </c>
      <c r="F252" s="54">
        <v>20</v>
      </c>
      <c r="G252" s="55">
        <v>22</v>
      </c>
      <c r="H252" s="53"/>
    </row>
    <row r="253" spans="1:8">
      <c r="A253" s="56" t="s">
        <v>1750</v>
      </c>
      <c r="B253" s="57" t="s">
        <v>2301</v>
      </c>
      <c r="C253" s="57" t="s">
        <v>2302</v>
      </c>
      <c r="D253" s="51" t="str">
        <f t="shared" si="4"/>
        <v>04919</v>
      </c>
      <c r="E253" s="52" t="s">
        <v>2303</v>
      </c>
      <c r="F253" s="54">
        <v>43</v>
      </c>
      <c r="G253" s="55">
        <v>48</v>
      </c>
      <c r="H253" s="53"/>
    </row>
    <row r="254" spans="1:8">
      <c r="A254" s="52" t="s">
        <v>1750</v>
      </c>
      <c r="B254" s="53" t="s">
        <v>2304</v>
      </c>
      <c r="C254" s="53" t="s">
        <v>2302</v>
      </c>
      <c r="D254" s="51" t="str">
        <f t="shared" si="4"/>
        <v>05100</v>
      </c>
      <c r="E254" s="52" t="s">
        <v>2305</v>
      </c>
      <c r="F254" s="54">
        <v>36</v>
      </c>
      <c r="G254" s="55">
        <v>40</v>
      </c>
      <c r="H254" s="53"/>
    </row>
    <row r="255" spans="1:8">
      <c r="A255" s="52" t="s">
        <v>1750</v>
      </c>
      <c r="B255" s="53" t="s">
        <v>2306</v>
      </c>
      <c r="C255" s="53" t="s">
        <v>2302</v>
      </c>
      <c r="D255" s="51" t="str">
        <f t="shared" si="4"/>
        <v>05103</v>
      </c>
      <c r="E255" s="52" t="s">
        <v>2307</v>
      </c>
      <c r="F255" s="54">
        <v>40</v>
      </c>
      <c r="G255" s="55">
        <v>44</v>
      </c>
      <c r="H255" s="53"/>
    </row>
    <row r="256" spans="1:8">
      <c r="A256" s="52" t="s">
        <v>1750</v>
      </c>
      <c r="B256" s="53" t="s">
        <v>2308</v>
      </c>
      <c r="C256" s="53" t="s">
        <v>2302</v>
      </c>
      <c r="D256" s="51" t="str">
        <f t="shared" si="4"/>
        <v>05116</v>
      </c>
      <c r="E256" s="52" t="s">
        <v>2309</v>
      </c>
      <c r="F256" s="54">
        <v>44</v>
      </c>
      <c r="G256" s="55">
        <v>49</v>
      </c>
      <c r="H256" s="53"/>
    </row>
    <row r="257" spans="1:8">
      <c r="A257" s="56" t="s">
        <v>1750</v>
      </c>
      <c r="B257" s="57" t="s">
        <v>2310</v>
      </c>
      <c r="C257" s="57" t="s">
        <v>2311</v>
      </c>
      <c r="D257" s="51" t="str">
        <f t="shared" si="4"/>
        <v>12738</v>
      </c>
      <c r="E257" s="52" t="s">
        <v>2312</v>
      </c>
      <c r="F257" s="54">
        <v>57</v>
      </c>
      <c r="G257" s="55">
        <v>63</v>
      </c>
      <c r="H257" s="53"/>
    </row>
    <row r="258" spans="1:8">
      <c r="A258" s="52" t="s">
        <v>1750</v>
      </c>
      <c r="B258" s="53" t="s">
        <v>2313</v>
      </c>
      <c r="C258" s="53" t="s">
        <v>2314</v>
      </c>
      <c r="D258" s="51" t="str">
        <f t="shared" si="4"/>
        <v>14323</v>
      </c>
      <c r="E258" s="52" t="s">
        <v>2315</v>
      </c>
      <c r="F258" s="54">
        <v>11</v>
      </c>
      <c r="G258" s="55">
        <v>13</v>
      </c>
      <c r="H258" s="53"/>
    </row>
    <row r="259" spans="1:8">
      <c r="A259" s="56" t="s">
        <v>1750</v>
      </c>
      <c r="B259" s="57" t="s">
        <v>2316</v>
      </c>
      <c r="C259" s="57" t="s">
        <v>2314</v>
      </c>
      <c r="D259" s="51" t="str">
        <f t="shared" si="4"/>
        <v>14331</v>
      </c>
      <c r="E259" s="52" t="s">
        <v>2317</v>
      </c>
      <c r="F259" s="54">
        <v>12</v>
      </c>
      <c r="G259" s="55">
        <v>14</v>
      </c>
      <c r="H259" s="53"/>
    </row>
    <row r="260" spans="1:8">
      <c r="A260" s="56" t="s">
        <v>1750</v>
      </c>
      <c r="B260" s="57" t="s">
        <v>2318</v>
      </c>
      <c r="C260" s="57" t="s">
        <v>2319</v>
      </c>
      <c r="D260" s="51" t="str">
        <f t="shared" si="4"/>
        <v>62228</v>
      </c>
      <c r="E260" s="52" t="s">
        <v>2320</v>
      </c>
      <c r="F260" s="54">
        <v>311</v>
      </c>
      <c r="G260" s="55">
        <v>343</v>
      </c>
      <c r="H260" s="53"/>
    </row>
    <row r="261" spans="1:8">
      <c r="A261" s="56" t="s">
        <v>1750</v>
      </c>
      <c r="B261" s="53" t="s">
        <v>2321</v>
      </c>
      <c r="C261" s="57" t="s">
        <v>2319</v>
      </c>
      <c r="D261" s="51" t="str">
        <f t="shared" si="4"/>
        <v>62405</v>
      </c>
      <c r="E261" s="52" t="s">
        <v>2322</v>
      </c>
      <c r="F261" s="54">
        <v>322</v>
      </c>
      <c r="G261" s="55">
        <v>355</v>
      </c>
      <c r="H261" s="53"/>
    </row>
    <row r="262" spans="1:8">
      <c r="A262" s="56" t="s">
        <v>1750</v>
      </c>
      <c r="B262" s="57" t="s">
        <v>2323</v>
      </c>
      <c r="C262" s="57" t="s">
        <v>2319</v>
      </c>
      <c r="D262" s="51" t="str">
        <f t="shared" si="4"/>
        <v>62465</v>
      </c>
      <c r="E262" s="52" t="s">
        <v>2324</v>
      </c>
      <c r="F262" s="54">
        <v>310</v>
      </c>
      <c r="G262" s="55">
        <v>341</v>
      </c>
      <c r="H262" s="53"/>
    </row>
    <row r="263" spans="1:8">
      <c r="A263" s="52" t="s">
        <v>1750</v>
      </c>
      <c r="B263" s="57" t="s">
        <v>2325</v>
      </c>
      <c r="C263" s="57" t="s">
        <v>2326</v>
      </c>
      <c r="D263" s="51" t="str">
        <f t="shared" si="4"/>
        <v>57807</v>
      </c>
      <c r="E263" s="52" t="s">
        <v>2327</v>
      </c>
      <c r="F263" s="54">
        <v>364</v>
      </c>
      <c r="G263" s="55">
        <v>401</v>
      </c>
      <c r="H263" s="53"/>
    </row>
    <row r="264" spans="1:8">
      <c r="A264" s="56" t="s">
        <v>1750</v>
      </c>
      <c r="B264" s="57" t="s">
        <v>2328</v>
      </c>
      <c r="C264" s="57" t="s">
        <v>2329</v>
      </c>
      <c r="D264" s="51" t="str">
        <f t="shared" si="4"/>
        <v>16648</v>
      </c>
      <c r="E264" s="52" t="s">
        <v>2330</v>
      </c>
      <c r="F264" s="54">
        <v>43</v>
      </c>
      <c r="G264" s="55">
        <v>48</v>
      </c>
      <c r="H264" s="53"/>
    </row>
    <row r="265" spans="1:8">
      <c r="A265" s="56" t="s">
        <v>1750</v>
      </c>
      <c r="B265" s="57" t="s">
        <v>2331</v>
      </c>
      <c r="C265" s="57" t="s">
        <v>2332</v>
      </c>
      <c r="D265" s="51" t="str">
        <f t="shared" si="4"/>
        <v>32800</v>
      </c>
      <c r="E265" s="52" t="s">
        <v>2333</v>
      </c>
      <c r="F265" s="54">
        <v>176</v>
      </c>
      <c r="G265" s="55">
        <v>194</v>
      </c>
      <c r="H265" s="53"/>
    </row>
    <row r="266" spans="1:8">
      <c r="A266" s="52" t="s">
        <v>1750</v>
      </c>
      <c r="B266" s="53" t="s">
        <v>2334</v>
      </c>
      <c r="C266" s="53" t="s">
        <v>2335</v>
      </c>
      <c r="D266" s="51" t="str">
        <f t="shared" si="4"/>
        <v>21004</v>
      </c>
      <c r="E266" s="52" t="s">
        <v>2336</v>
      </c>
      <c r="F266" s="54">
        <v>23</v>
      </c>
      <c r="G266" s="55">
        <v>26</v>
      </c>
      <c r="H266" s="53"/>
    </row>
    <row r="267" spans="1:8">
      <c r="A267" s="52" t="s">
        <v>1750</v>
      </c>
      <c r="B267" s="57" t="s">
        <v>2337</v>
      </c>
      <c r="C267" s="53" t="s">
        <v>2335</v>
      </c>
      <c r="D267" s="51" t="str">
        <f t="shared" si="4"/>
        <v>21070</v>
      </c>
      <c r="E267" s="52" t="s">
        <v>2338</v>
      </c>
      <c r="F267" s="54">
        <v>19</v>
      </c>
      <c r="G267" s="55">
        <v>21</v>
      </c>
      <c r="H267" s="53"/>
    </row>
    <row r="268" spans="1:8">
      <c r="A268" s="52" t="s">
        <v>1750</v>
      </c>
      <c r="B268" s="53" t="s">
        <v>2339</v>
      </c>
      <c r="C268" s="53" t="s">
        <v>2335</v>
      </c>
      <c r="D268" s="51" t="str">
        <f t="shared" si="4"/>
        <v>21112</v>
      </c>
      <c r="E268" s="52" t="s">
        <v>2340</v>
      </c>
      <c r="F268" s="54">
        <v>20</v>
      </c>
      <c r="G268" s="55">
        <v>22</v>
      </c>
      <c r="H268" s="53"/>
    </row>
    <row r="269" spans="1:8">
      <c r="A269" s="56" t="s">
        <v>1750</v>
      </c>
      <c r="B269" s="57" t="s">
        <v>2341</v>
      </c>
      <c r="C269" s="57" t="s">
        <v>2342</v>
      </c>
      <c r="D269" s="51" t="str">
        <f t="shared" ref="D269:D332" si="5">RIGHT(B269,5)</f>
        <v>48073</v>
      </c>
      <c r="E269" s="52" t="s">
        <v>2343</v>
      </c>
      <c r="F269" s="54">
        <v>432</v>
      </c>
      <c r="G269" s="55">
        <v>476</v>
      </c>
      <c r="H269" s="53"/>
    </row>
    <row r="270" spans="1:8">
      <c r="A270" s="56" t="s">
        <v>1750</v>
      </c>
      <c r="B270" s="57" t="s">
        <v>2344</v>
      </c>
      <c r="C270" s="57" t="s">
        <v>2345</v>
      </c>
      <c r="D270" s="51" t="str">
        <f t="shared" si="5"/>
        <v>57147</v>
      </c>
      <c r="E270" s="52" t="s">
        <v>2346</v>
      </c>
      <c r="F270" s="54">
        <v>325</v>
      </c>
      <c r="G270" s="55">
        <v>358</v>
      </c>
      <c r="H270" s="53"/>
    </row>
    <row r="271" spans="1:8">
      <c r="A271" s="52" t="s">
        <v>1750</v>
      </c>
      <c r="B271" s="53" t="s">
        <v>2347</v>
      </c>
      <c r="C271" s="53" t="s">
        <v>2348</v>
      </c>
      <c r="D271" s="51" t="str">
        <f t="shared" si="5"/>
        <v>12902</v>
      </c>
      <c r="E271" s="52" t="s">
        <v>2349</v>
      </c>
      <c r="F271" s="54">
        <v>50</v>
      </c>
      <c r="G271" s="55">
        <v>55</v>
      </c>
      <c r="H271" s="53"/>
    </row>
    <row r="272" spans="1:8">
      <c r="A272" s="56" t="s">
        <v>1750</v>
      </c>
      <c r="B272" s="57" t="s">
        <v>2350</v>
      </c>
      <c r="C272" s="57" t="s">
        <v>2348</v>
      </c>
      <c r="D272" s="51" t="str">
        <f t="shared" si="5"/>
        <v>12918</v>
      </c>
      <c r="E272" s="52" t="s">
        <v>2351</v>
      </c>
      <c r="F272" s="54">
        <v>52</v>
      </c>
      <c r="G272" s="55">
        <v>58</v>
      </c>
      <c r="H272" s="53"/>
    </row>
    <row r="273" spans="1:8">
      <c r="A273" s="52" t="s">
        <v>1750</v>
      </c>
      <c r="B273" s="53" t="s">
        <v>2352</v>
      </c>
      <c r="C273" s="53" t="s">
        <v>2348</v>
      </c>
      <c r="D273" s="51" t="str">
        <f t="shared" si="5"/>
        <v>12925</v>
      </c>
      <c r="E273" s="52" t="s">
        <v>2353</v>
      </c>
      <c r="F273" s="54">
        <v>50</v>
      </c>
      <c r="G273" s="55">
        <v>55</v>
      </c>
      <c r="H273" s="53"/>
    </row>
    <row r="274" spans="1:8">
      <c r="A274" s="56" t="s">
        <v>1750</v>
      </c>
      <c r="B274" s="57" t="s">
        <v>2354</v>
      </c>
      <c r="C274" s="57" t="s">
        <v>2355</v>
      </c>
      <c r="D274" s="51" t="str">
        <f t="shared" si="5"/>
        <v>28122</v>
      </c>
      <c r="E274" s="52" t="s">
        <v>2356</v>
      </c>
      <c r="F274" s="54">
        <v>138</v>
      </c>
      <c r="G274" s="55">
        <v>152</v>
      </c>
      <c r="H274" s="53"/>
    </row>
    <row r="275" spans="1:8">
      <c r="A275" s="56" t="s">
        <v>1750</v>
      </c>
      <c r="B275" s="57" t="s">
        <v>2357</v>
      </c>
      <c r="C275" s="57" t="s">
        <v>2355</v>
      </c>
      <c r="D275" s="51" t="str">
        <f t="shared" si="5"/>
        <v>28159</v>
      </c>
      <c r="E275" s="52" t="s">
        <v>2358</v>
      </c>
      <c r="F275" s="54">
        <v>139</v>
      </c>
      <c r="G275" s="55">
        <v>153</v>
      </c>
      <c r="H275" s="53"/>
    </row>
    <row r="276" spans="1:8">
      <c r="A276" s="56" t="s">
        <v>1750</v>
      </c>
      <c r="B276" s="57" t="s">
        <v>2359</v>
      </c>
      <c r="C276" s="57" t="s">
        <v>2355</v>
      </c>
      <c r="D276" s="51" t="str">
        <f t="shared" si="5"/>
        <v>28166</v>
      </c>
      <c r="E276" s="52" t="s">
        <v>2360</v>
      </c>
      <c r="F276" s="54">
        <v>130</v>
      </c>
      <c r="G276" s="55">
        <v>143</v>
      </c>
      <c r="H276" s="53"/>
    </row>
    <row r="277" spans="1:8">
      <c r="A277" s="52" t="s">
        <v>1750</v>
      </c>
      <c r="B277" s="57" t="s">
        <v>2361</v>
      </c>
      <c r="C277" s="57" t="s">
        <v>2355</v>
      </c>
      <c r="D277" s="51" t="str">
        <f t="shared" si="5"/>
        <v>28356</v>
      </c>
      <c r="E277" s="52" t="s">
        <v>2362</v>
      </c>
      <c r="F277" s="54">
        <v>145</v>
      </c>
      <c r="G277" s="55">
        <v>160</v>
      </c>
      <c r="H277" s="53"/>
    </row>
    <row r="278" spans="1:8">
      <c r="A278" s="56" t="s">
        <v>1750</v>
      </c>
      <c r="B278" s="57" t="s">
        <v>2363</v>
      </c>
      <c r="C278" s="57" t="s">
        <v>2355</v>
      </c>
      <c r="D278" s="51" t="str">
        <f t="shared" si="5"/>
        <v>28436</v>
      </c>
      <c r="E278" s="52" t="s">
        <v>2364</v>
      </c>
      <c r="F278" s="54">
        <v>145</v>
      </c>
      <c r="G278" s="55">
        <v>160</v>
      </c>
      <c r="H278" s="53"/>
    </row>
    <row r="279" spans="1:8">
      <c r="A279" s="56" t="s">
        <v>1750</v>
      </c>
      <c r="B279" s="57" t="s">
        <v>2365</v>
      </c>
      <c r="C279" s="57" t="s">
        <v>2355</v>
      </c>
      <c r="D279" s="51" t="str">
        <f t="shared" si="5"/>
        <v>28441</v>
      </c>
      <c r="E279" s="52" t="s">
        <v>2366</v>
      </c>
      <c r="F279" s="54">
        <v>146</v>
      </c>
      <c r="G279" s="55">
        <v>161</v>
      </c>
      <c r="H279" s="53"/>
    </row>
    <row r="280" spans="1:8">
      <c r="A280" s="56" t="s">
        <v>1750</v>
      </c>
      <c r="B280" s="57" t="s">
        <v>2367</v>
      </c>
      <c r="C280" s="57" t="s">
        <v>2368</v>
      </c>
      <c r="D280" s="51" t="str">
        <f t="shared" si="5"/>
        <v>25220</v>
      </c>
      <c r="E280" s="52" t="s">
        <v>2369</v>
      </c>
      <c r="F280" s="54">
        <v>146</v>
      </c>
      <c r="G280" s="55">
        <v>161</v>
      </c>
      <c r="H280" s="53"/>
    </row>
    <row r="281" spans="1:8">
      <c r="A281" s="52" t="s">
        <v>1750</v>
      </c>
      <c r="B281" s="57" t="s">
        <v>2370</v>
      </c>
      <c r="C281" s="53" t="s">
        <v>2371</v>
      </c>
      <c r="D281" s="51" t="str">
        <f t="shared" si="5"/>
        <v>25102</v>
      </c>
      <c r="E281" s="52" t="s">
        <v>2372</v>
      </c>
      <c r="F281" s="54">
        <v>125</v>
      </c>
      <c r="G281" s="55">
        <v>138</v>
      </c>
      <c r="H281" s="53"/>
    </row>
    <row r="282" spans="1:8">
      <c r="A282" s="52" t="s">
        <v>1750</v>
      </c>
      <c r="B282" s="57" t="s">
        <v>2373</v>
      </c>
      <c r="C282" s="57" t="s">
        <v>2374</v>
      </c>
      <c r="D282" s="51" t="str">
        <f t="shared" si="5"/>
        <v>18200</v>
      </c>
      <c r="E282" s="52" t="s">
        <v>2375</v>
      </c>
      <c r="F282" s="54">
        <v>55</v>
      </c>
      <c r="G282" s="55">
        <v>61</v>
      </c>
      <c r="H282" s="53"/>
    </row>
    <row r="283" spans="1:8">
      <c r="A283" s="52" t="s">
        <v>1750</v>
      </c>
      <c r="B283" s="53" t="s">
        <v>2376</v>
      </c>
      <c r="C283" s="53" t="s">
        <v>2374</v>
      </c>
      <c r="D283" s="51" t="str">
        <f t="shared" si="5"/>
        <v>18274</v>
      </c>
      <c r="E283" s="52" t="s">
        <v>2377</v>
      </c>
      <c r="F283" s="54">
        <v>42</v>
      </c>
      <c r="G283" s="55">
        <v>47</v>
      </c>
      <c r="H283" s="53"/>
    </row>
    <row r="284" spans="1:8">
      <c r="A284" s="52" t="s">
        <v>1750</v>
      </c>
      <c r="B284" s="53" t="s">
        <v>2378</v>
      </c>
      <c r="C284" s="53" t="s">
        <v>2374</v>
      </c>
      <c r="D284" s="51" t="str">
        <f t="shared" si="5"/>
        <v>18383</v>
      </c>
      <c r="E284" s="52" t="s">
        <v>2379</v>
      </c>
      <c r="F284" s="54">
        <v>55</v>
      </c>
      <c r="G284" s="55">
        <v>61</v>
      </c>
      <c r="H284" s="53"/>
    </row>
    <row r="285" spans="1:8">
      <c r="A285" s="52" t="s">
        <v>1750</v>
      </c>
      <c r="B285" s="53" t="s">
        <v>2380</v>
      </c>
      <c r="C285" s="53" t="s">
        <v>2374</v>
      </c>
      <c r="D285" s="51" t="str">
        <f t="shared" si="5"/>
        <v>18448</v>
      </c>
      <c r="E285" s="52" t="s">
        <v>2381</v>
      </c>
      <c r="F285" s="54">
        <v>54</v>
      </c>
      <c r="G285" s="55">
        <v>60</v>
      </c>
      <c r="H285" s="53"/>
    </row>
    <row r="286" spans="1:8">
      <c r="A286" s="52" t="s">
        <v>1750</v>
      </c>
      <c r="B286" s="53" t="s">
        <v>2382</v>
      </c>
      <c r="C286" s="53" t="s">
        <v>2374</v>
      </c>
      <c r="D286" s="51" t="str">
        <f t="shared" si="5"/>
        <v>18449</v>
      </c>
      <c r="E286" s="52" t="s">
        <v>2383</v>
      </c>
      <c r="F286" s="54">
        <v>54</v>
      </c>
      <c r="G286" s="55">
        <v>60</v>
      </c>
      <c r="H286" s="53"/>
    </row>
    <row r="287" spans="1:8">
      <c r="A287" s="52" t="s">
        <v>1750</v>
      </c>
      <c r="B287" s="57" t="s">
        <v>2384</v>
      </c>
      <c r="C287" s="57" t="s">
        <v>2374</v>
      </c>
      <c r="D287" s="51" t="str">
        <f t="shared" si="5"/>
        <v>18454</v>
      </c>
      <c r="E287" s="52" t="s">
        <v>2385</v>
      </c>
      <c r="F287" s="54">
        <v>55</v>
      </c>
      <c r="G287" s="55">
        <v>61</v>
      </c>
      <c r="H287" s="53"/>
    </row>
    <row r="288" spans="1:8">
      <c r="A288" s="52" t="s">
        <v>1750</v>
      </c>
      <c r="B288" s="53" t="s">
        <v>2386</v>
      </c>
      <c r="C288" s="53" t="s">
        <v>2374</v>
      </c>
      <c r="D288" s="51" t="str">
        <f t="shared" si="5"/>
        <v>18469</v>
      </c>
      <c r="E288" s="52" t="s">
        <v>2387</v>
      </c>
      <c r="F288" s="54">
        <v>52</v>
      </c>
      <c r="G288" s="55">
        <v>58</v>
      </c>
      <c r="H288" s="53"/>
    </row>
    <row r="289" spans="1:8">
      <c r="A289" s="52" t="s">
        <v>1750</v>
      </c>
      <c r="B289" s="53" t="s">
        <v>2388</v>
      </c>
      <c r="C289" s="53" t="s">
        <v>2374</v>
      </c>
      <c r="D289" s="51" t="str">
        <f t="shared" si="5"/>
        <v>18487</v>
      </c>
      <c r="E289" s="52" t="s">
        <v>2389</v>
      </c>
      <c r="F289" s="54">
        <v>57</v>
      </c>
      <c r="G289" s="55">
        <v>63</v>
      </c>
      <c r="H289" s="53"/>
    </row>
    <row r="290" spans="1:8">
      <c r="A290" s="52" t="s">
        <v>1750</v>
      </c>
      <c r="B290" s="57" t="s">
        <v>2390</v>
      </c>
      <c r="C290" s="57" t="s">
        <v>2374</v>
      </c>
      <c r="D290" s="51" t="str">
        <f t="shared" si="5"/>
        <v>18499</v>
      </c>
      <c r="E290" s="52" t="s">
        <v>2391</v>
      </c>
      <c r="F290" s="54">
        <v>64</v>
      </c>
      <c r="G290" s="55">
        <v>71</v>
      </c>
      <c r="H290" s="53"/>
    </row>
    <row r="291" spans="1:8">
      <c r="A291" s="56" t="s">
        <v>1750</v>
      </c>
      <c r="B291" s="57" t="s">
        <v>2392</v>
      </c>
      <c r="C291" s="57" t="s">
        <v>2374</v>
      </c>
      <c r="D291" s="51" t="str">
        <f t="shared" si="5"/>
        <v>18571</v>
      </c>
      <c r="E291" s="52" t="s">
        <v>2393</v>
      </c>
      <c r="F291" s="54">
        <v>67</v>
      </c>
      <c r="G291" s="55">
        <v>74</v>
      </c>
      <c r="H291" s="53"/>
    </row>
    <row r="292" spans="1:8">
      <c r="A292" s="52" t="s">
        <v>1750</v>
      </c>
      <c r="B292" s="53" t="s">
        <v>2394</v>
      </c>
      <c r="C292" s="53" t="s">
        <v>2374</v>
      </c>
      <c r="D292" s="51" t="str">
        <f t="shared" si="5"/>
        <v>18573</v>
      </c>
      <c r="E292" s="52" t="s">
        <v>2395</v>
      </c>
      <c r="F292" s="54">
        <v>63</v>
      </c>
      <c r="G292" s="55">
        <v>70</v>
      </c>
      <c r="H292" s="53"/>
    </row>
    <row r="293" spans="1:8">
      <c r="A293" s="52" t="s">
        <v>1750</v>
      </c>
      <c r="B293" s="53" t="s">
        <v>2396</v>
      </c>
      <c r="C293" s="53" t="s">
        <v>2374</v>
      </c>
      <c r="D293" s="51" t="str">
        <f t="shared" si="5"/>
        <v>18579</v>
      </c>
      <c r="E293" s="52" t="s">
        <v>2397</v>
      </c>
      <c r="F293" s="54">
        <v>55</v>
      </c>
      <c r="G293" s="55">
        <v>61</v>
      </c>
      <c r="H293" s="53"/>
    </row>
    <row r="294" spans="1:8">
      <c r="A294" s="56" t="s">
        <v>1750</v>
      </c>
      <c r="B294" s="57" t="s">
        <v>2398</v>
      </c>
      <c r="C294" s="57" t="s">
        <v>2374</v>
      </c>
      <c r="D294" s="51" t="str">
        <f t="shared" si="5"/>
        <v>18622</v>
      </c>
      <c r="E294" s="52" t="s">
        <v>2399</v>
      </c>
      <c r="F294" s="54">
        <v>58</v>
      </c>
      <c r="G294" s="55">
        <v>64</v>
      </c>
      <c r="H294" s="53"/>
    </row>
    <row r="295" spans="1:8">
      <c r="A295" s="52" t="s">
        <v>1750</v>
      </c>
      <c r="B295" s="53" t="s">
        <v>2400</v>
      </c>
      <c r="C295" s="53" t="s">
        <v>2374</v>
      </c>
      <c r="D295" s="51" t="str">
        <f t="shared" si="5"/>
        <v>18623</v>
      </c>
      <c r="E295" s="52" t="s">
        <v>2401</v>
      </c>
      <c r="F295" s="54">
        <v>55</v>
      </c>
      <c r="G295" s="55">
        <v>61</v>
      </c>
      <c r="H295" s="53"/>
    </row>
    <row r="296" spans="1:8">
      <c r="A296" s="52" t="s">
        <v>1750</v>
      </c>
      <c r="B296" s="53" t="s">
        <v>2402</v>
      </c>
      <c r="C296" s="53" t="s">
        <v>2374</v>
      </c>
      <c r="D296" s="51" t="str">
        <f t="shared" si="5"/>
        <v>18627</v>
      </c>
      <c r="E296" s="52" t="s">
        <v>2403</v>
      </c>
      <c r="F296" s="54">
        <v>58</v>
      </c>
      <c r="G296" s="55">
        <v>64</v>
      </c>
      <c r="H296" s="53"/>
    </row>
    <row r="297" spans="1:8">
      <c r="A297" s="52" t="s">
        <v>1750</v>
      </c>
      <c r="B297" s="53" t="s">
        <v>2404</v>
      </c>
      <c r="C297" s="53" t="s">
        <v>2405</v>
      </c>
      <c r="D297" s="51" t="str">
        <f t="shared" si="5"/>
        <v>17300</v>
      </c>
      <c r="E297" s="52" t="s">
        <v>2406</v>
      </c>
      <c r="F297" s="54">
        <v>77</v>
      </c>
      <c r="G297" s="55">
        <v>85</v>
      </c>
      <c r="H297" s="53"/>
    </row>
    <row r="298" spans="1:8">
      <c r="A298" s="52" t="s">
        <v>1750</v>
      </c>
      <c r="B298" s="53" t="s">
        <v>2407</v>
      </c>
      <c r="C298" s="53" t="s">
        <v>2405</v>
      </c>
      <c r="D298" s="51" t="str">
        <f t="shared" si="5"/>
        <v>17301</v>
      </c>
      <c r="E298" s="52" t="s">
        <v>2408</v>
      </c>
      <c r="F298" s="54">
        <v>80</v>
      </c>
      <c r="G298" s="55">
        <v>88</v>
      </c>
      <c r="H298" s="53"/>
    </row>
    <row r="299" spans="1:8">
      <c r="A299" s="52" t="s">
        <v>1750</v>
      </c>
      <c r="B299" s="53" t="s">
        <v>2409</v>
      </c>
      <c r="C299" s="53" t="s">
        <v>2405</v>
      </c>
      <c r="D299" s="51" t="str">
        <f t="shared" si="5"/>
        <v>17332</v>
      </c>
      <c r="E299" s="52" t="s">
        <v>2410</v>
      </c>
      <c r="F299" s="54">
        <v>84</v>
      </c>
      <c r="G299" s="55">
        <v>93</v>
      </c>
      <c r="H299" s="53"/>
    </row>
    <row r="300" spans="1:8">
      <c r="A300" s="52" t="s">
        <v>1750</v>
      </c>
      <c r="B300" s="53" t="s">
        <v>2411</v>
      </c>
      <c r="C300" s="53" t="s">
        <v>2405</v>
      </c>
      <c r="D300" s="51" t="str">
        <f t="shared" si="5"/>
        <v>17336</v>
      </c>
      <c r="E300" s="52" t="s">
        <v>2412</v>
      </c>
      <c r="F300" s="54">
        <v>85</v>
      </c>
      <c r="G300" s="55">
        <v>94</v>
      </c>
      <c r="H300" s="53"/>
    </row>
    <row r="301" spans="1:8">
      <c r="A301" s="56" t="s">
        <v>1750</v>
      </c>
      <c r="B301" s="57" t="s">
        <v>2413</v>
      </c>
      <c r="C301" s="57" t="s">
        <v>2414</v>
      </c>
      <c r="D301" s="51" t="str">
        <f t="shared" si="5"/>
        <v>54619</v>
      </c>
      <c r="E301" s="52" t="s">
        <v>2415</v>
      </c>
      <c r="F301" s="54">
        <v>211</v>
      </c>
      <c r="G301" s="55">
        <v>233</v>
      </c>
      <c r="H301" s="53"/>
    </row>
    <row r="302" spans="1:8">
      <c r="A302" s="52" t="s">
        <v>1750</v>
      </c>
      <c r="B302" s="53" t="s">
        <v>2416</v>
      </c>
      <c r="C302" s="53" t="s">
        <v>2417</v>
      </c>
      <c r="D302" s="51" t="str">
        <f t="shared" si="5"/>
        <v>10336</v>
      </c>
      <c r="E302" s="52" t="s">
        <v>2418</v>
      </c>
      <c r="F302" s="54">
        <v>35</v>
      </c>
      <c r="G302" s="55">
        <v>39</v>
      </c>
      <c r="H302" s="53"/>
    </row>
    <row r="303" spans="1:8">
      <c r="A303" s="52" t="s">
        <v>1750</v>
      </c>
      <c r="B303" s="57" t="s">
        <v>2419</v>
      </c>
      <c r="C303" s="53" t="s">
        <v>2417</v>
      </c>
      <c r="D303" s="51" t="str">
        <f t="shared" si="5"/>
        <v>10366</v>
      </c>
      <c r="E303" s="52" t="s">
        <v>2420</v>
      </c>
      <c r="F303" s="54">
        <v>35</v>
      </c>
      <c r="G303" s="55">
        <v>39</v>
      </c>
      <c r="H303" s="53"/>
    </row>
    <row r="304" spans="1:8">
      <c r="A304" s="56" t="s">
        <v>1750</v>
      </c>
      <c r="B304" s="57" t="s">
        <v>2421</v>
      </c>
      <c r="C304" s="57" t="s">
        <v>2417</v>
      </c>
      <c r="D304" s="51" t="str">
        <f t="shared" si="5"/>
        <v>10393</v>
      </c>
      <c r="E304" s="52" t="s">
        <v>2422</v>
      </c>
      <c r="F304" s="54">
        <v>32</v>
      </c>
      <c r="G304" s="55">
        <v>36</v>
      </c>
      <c r="H304" s="53"/>
    </row>
    <row r="305" spans="1:8">
      <c r="A305" s="52" t="s">
        <v>1750</v>
      </c>
      <c r="B305" s="57" t="s">
        <v>2423</v>
      </c>
      <c r="C305" s="53" t="s">
        <v>2417</v>
      </c>
      <c r="D305" s="51" t="str">
        <f t="shared" si="5"/>
        <v>10401</v>
      </c>
      <c r="E305" s="52" t="s">
        <v>2424</v>
      </c>
      <c r="F305" s="54">
        <v>34</v>
      </c>
      <c r="G305" s="55">
        <v>38</v>
      </c>
      <c r="H305" s="53"/>
    </row>
    <row r="306" spans="1:8">
      <c r="A306" s="52" t="s">
        <v>1750</v>
      </c>
      <c r="B306" s="57" t="s">
        <v>2425</v>
      </c>
      <c r="C306" s="57" t="s">
        <v>2417</v>
      </c>
      <c r="D306" s="51" t="str">
        <f t="shared" si="5"/>
        <v>10409</v>
      </c>
      <c r="E306" s="52" t="s">
        <v>2426</v>
      </c>
      <c r="F306" s="54">
        <v>33</v>
      </c>
      <c r="G306" s="55">
        <v>37</v>
      </c>
      <c r="H306" s="53"/>
    </row>
    <row r="307" spans="1:8">
      <c r="A307" s="52" t="s">
        <v>1750</v>
      </c>
      <c r="B307" s="53" t="s">
        <v>2427</v>
      </c>
      <c r="C307" s="53" t="s">
        <v>2417</v>
      </c>
      <c r="D307" s="51" t="str">
        <f t="shared" si="5"/>
        <v>10410</v>
      </c>
      <c r="E307" s="52" t="s">
        <v>2428</v>
      </c>
      <c r="F307" s="54">
        <v>34</v>
      </c>
      <c r="G307" s="55">
        <v>38</v>
      </c>
      <c r="H307" s="53"/>
    </row>
    <row r="308" spans="1:8">
      <c r="A308" s="52" t="s">
        <v>1750</v>
      </c>
      <c r="B308" s="53" t="s">
        <v>2429</v>
      </c>
      <c r="C308" s="53" t="s">
        <v>2417</v>
      </c>
      <c r="D308" s="51" t="str">
        <f t="shared" si="5"/>
        <v>10442</v>
      </c>
      <c r="E308" s="52" t="s">
        <v>2430</v>
      </c>
      <c r="F308" s="54">
        <v>28</v>
      </c>
      <c r="G308" s="55">
        <v>31</v>
      </c>
      <c r="H308" s="53"/>
    </row>
    <row r="309" spans="1:8">
      <c r="A309" s="52" t="s">
        <v>1750</v>
      </c>
      <c r="B309" s="53" t="s">
        <v>2431</v>
      </c>
      <c r="C309" s="53" t="s">
        <v>2417</v>
      </c>
      <c r="D309" s="51" t="str">
        <f t="shared" si="5"/>
        <v>10449</v>
      </c>
      <c r="E309" s="52" t="s">
        <v>2432</v>
      </c>
      <c r="F309" s="54">
        <v>28</v>
      </c>
      <c r="G309" s="55">
        <v>31</v>
      </c>
      <c r="H309" s="53"/>
    </row>
    <row r="310" spans="1:8">
      <c r="A310" s="52" t="s">
        <v>1750</v>
      </c>
      <c r="B310" s="57" t="s">
        <v>2433</v>
      </c>
      <c r="C310" s="57" t="s">
        <v>2434</v>
      </c>
      <c r="D310" s="51" t="str">
        <f t="shared" si="5"/>
        <v>10223</v>
      </c>
      <c r="E310" s="52" t="s">
        <v>2435</v>
      </c>
      <c r="F310" s="54">
        <v>45</v>
      </c>
      <c r="G310" s="55">
        <v>50</v>
      </c>
      <c r="H310" s="53"/>
    </row>
    <row r="311" spans="1:8">
      <c r="A311" s="56" t="s">
        <v>1750</v>
      </c>
      <c r="B311" s="57" t="s">
        <v>2436</v>
      </c>
      <c r="C311" s="57" t="s">
        <v>2434</v>
      </c>
      <c r="D311" s="51" t="str">
        <f t="shared" si="5"/>
        <v>10366</v>
      </c>
      <c r="E311" s="52" t="s">
        <v>2437</v>
      </c>
      <c r="F311" s="54">
        <v>32</v>
      </c>
      <c r="G311" s="55">
        <v>36</v>
      </c>
      <c r="H311" s="53"/>
    </row>
    <row r="312" spans="1:8">
      <c r="A312" s="52" t="s">
        <v>1750</v>
      </c>
      <c r="B312" s="53" t="s">
        <v>2438</v>
      </c>
      <c r="C312" s="53" t="s">
        <v>2434</v>
      </c>
      <c r="D312" s="51" t="str">
        <f t="shared" si="5"/>
        <v>10391</v>
      </c>
      <c r="E312" s="52" t="s">
        <v>2439</v>
      </c>
      <c r="F312" s="54">
        <v>35</v>
      </c>
      <c r="G312" s="55">
        <v>39</v>
      </c>
      <c r="H312" s="53"/>
    </row>
    <row r="313" spans="1:8">
      <c r="A313" s="52" t="s">
        <v>1750</v>
      </c>
      <c r="B313" s="53" t="s">
        <v>2440</v>
      </c>
      <c r="C313" s="53" t="s">
        <v>2441</v>
      </c>
      <c r="D313" s="51" t="str">
        <f t="shared" si="5"/>
        <v>16200</v>
      </c>
      <c r="E313" s="52" t="s">
        <v>2442</v>
      </c>
      <c r="F313" s="54">
        <v>35</v>
      </c>
      <c r="G313" s="55">
        <v>39</v>
      </c>
      <c r="H313" s="53"/>
    </row>
    <row r="314" spans="1:8">
      <c r="A314" s="52" t="s">
        <v>1750</v>
      </c>
      <c r="B314" s="53" t="s">
        <v>2443</v>
      </c>
      <c r="C314" s="53" t="s">
        <v>2441</v>
      </c>
      <c r="D314" s="51" t="str">
        <f t="shared" si="5"/>
        <v>16271</v>
      </c>
      <c r="E314" s="52" t="s">
        <v>2444</v>
      </c>
      <c r="F314" s="54">
        <v>40</v>
      </c>
      <c r="G314" s="55">
        <v>44</v>
      </c>
      <c r="H314" s="53"/>
    </row>
    <row r="315" spans="1:8">
      <c r="A315" s="52" t="s">
        <v>1750</v>
      </c>
      <c r="B315" s="53" t="s">
        <v>2445</v>
      </c>
      <c r="C315" s="53" t="s">
        <v>2441</v>
      </c>
      <c r="D315" s="51" t="str">
        <f t="shared" si="5"/>
        <v>16279</v>
      </c>
      <c r="E315" s="52" t="s">
        <v>2446</v>
      </c>
      <c r="F315" s="54">
        <v>41</v>
      </c>
      <c r="G315" s="55">
        <v>46</v>
      </c>
      <c r="H315" s="53"/>
    </row>
    <row r="316" spans="1:8">
      <c r="A316" s="52" t="s">
        <v>1750</v>
      </c>
      <c r="B316" s="53" t="s">
        <v>2447</v>
      </c>
      <c r="C316" s="53" t="s">
        <v>2441</v>
      </c>
      <c r="D316" s="51" t="str">
        <f t="shared" si="5"/>
        <v>16336</v>
      </c>
      <c r="E316" s="52" t="s">
        <v>2448</v>
      </c>
      <c r="F316" s="54">
        <v>38</v>
      </c>
      <c r="G316" s="55">
        <v>42</v>
      </c>
      <c r="H316" s="53"/>
    </row>
    <row r="317" spans="1:8">
      <c r="A317" s="52" t="s">
        <v>1750</v>
      </c>
      <c r="B317" s="57" t="s">
        <v>2449</v>
      </c>
      <c r="C317" s="57" t="s">
        <v>2441</v>
      </c>
      <c r="D317" s="51" t="str">
        <f t="shared" si="5"/>
        <v>16419</v>
      </c>
      <c r="E317" s="52" t="s">
        <v>2450</v>
      </c>
      <c r="F317" s="54">
        <v>39</v>
      </c>
      <c r="G317" s="55">
        <v>43</v>
      </c>
      <c r="H317" s="53"/>
    </row>
    <row r="318" spans="1:8">
      <c r="A318" s="52" t="s">
        <v>1750</v>
      </c>
      <c r="B318" s="53" t="s">
        <v>2451</v>
      </c>
      <c r="C318" s="53" t="s">
        <v>2452</v>
      </c>
      <c r="D318" s="51" t="str">
        <f t="shared" si="5"/>
        <v>27816</v>
      </c>
      <c r="E318" s="52" t="s">
        <v>2453</v>
      </c>
      <c r="F318" s="54">
        <v>112</v>
      </c>
      <c r="G318" s="55">
        <v>124</v>
      </c>
      <c r="H318" s="53"/>
    </row>
    <row r="319" spans="1:8">
      <c r="A319" s="52" t="s">
        <v>1750</v>
      </c>
      <c r="B319" s="53" t="s">
        <v>2454</v>
      </c>
      <c r="C319" s="53" t="s">
        <v>2452</v>
      </c>
      <c r="D319" s="51" t="str">
        <f t="shared" si="5"/>
        <v>27819</v>
      </c>
      <c r="E319" s="52" t="s">
        <v>2455</v>
      </c>
      <c r="F319" s="54">
        <v>119</v>
      </c>
      <c r="G319" s="55">
        <v>131</v>
      </c>
      <c r="H319" s="53"/>
    </row>
    <row r="320" spans="1:8">
      <c r="A320" s="56" t="s">
        <v>1750</v>
      </c>
      <c r="B320" s="53" t="s">
        <v>2456</v>
      </c>
      <c r="C320" s="57" t="s">
        <v>2452</v>
      </c>
      <c r="D320" s="51" t="str">
        <f t="shared" si="5"/>
        <v>27850</v>
      </c>
      <c r="E320" s="52" t="s">
        <v>2457</v>
      </c>
      <c r="F320" s="54">
        <v>111</v>
      </c>
      <c r="G320" s="55">
        <v>123</v>
      </c>
      <c r="H320" s="53"/>
    </row>
    <row r="321" spans="1:8">
      <c r="A321" s="52" t="s">
        <v>1750</v>
      </c>
      <c r="B321" s="53" t="s">
        <v>2458</v>
      </c>
      <c r="C321" s="53" t="s">
        <v>2452</v>
      </c>
      <c r="D321" s="51" t="str">
        <f t="shared" si="5"/>
        <v>27872</v>
      </c>
      <c r="E321" s="52" t="s">
        <v>2459</v>
      </c>
      <c r="F321" s="54">
        <v>123</v>
      </c>
      <c r="G321" s="55">
        <v>136</v>
      </c>
      <c r="H321" s="53"/>
    </row>
    <row r="322" spans="1:8">
      <c r="A322" s="56" t="s">
        <v>1750</v>
      </c>
      <c r="B322" s="57" t="s">
        <v>2460</v>
      </c>
      <c r="C322" s="57" t="s">
        <v>2461</v>
      </c>
      <c r="D322" s="51" t="str">
        <f t="shared" si="5"/>
        <v>52655</v>
      </c>
      <c r="E322" s="52" t="s">
        <v>2462</v>
      </c>
      <c r="F322" s="54">
        <v>357</v>
      </c>
      <c r="G322" s="55">
        <v>393</v>
      </c>
      <c r="H322" s="53"/>
    </row>
    <row r="323" spans="1:8">
      <c r="A323" s="56" t="s">
        <v>1750</v>
      </c>
      <c r="B323" s="57" t="s">
        <v>2463</v>
      </c>
      <c r="C323" s="57" t="s">
        <v>2461</v>
      </c>
      <c r="D323" s="51" t="str">
        <f t="shared" si="5"/>
        <v>52733</v>
      </c>
      <c r="E323" s="52" t="s">
        <v>2464</v>
      </c>
      <c r="F323" s="54">
        <v>431</v>
      </c>
      <c r="G323" s="55">
        <v>475</v>
      </c>
      <c r="H323" s="53"/>
    </row>
    <row r="324" spans="1:8">
      <c r="A324" s="95" t="s">
        <v>1750</v>
      </c>
      <c r="B324" s="95" t="s">
        <v>2465</v>
      </c>
      <c r="C324" s="95" t="s">
        <v>2461</v>
      </c>
      <c r="D324" s="51" t="str">
        <f t="shared" si="5"/>
        <v>52828</v>
      </c>
      <c r="E324" s="50" t="s">
        <v>2466</v>
      </c>
      <c r="F324" s="70">
        <v>365</v>
      </c>
      <c r="G324" s="72">
        <v>402</v>
      </c>
      <c r="H324" s="98"/>
    </row>
    <row r="325" spans="1:8">
      <c r="A325" s="50" t="s">
        <v>1750</v>
      </c>
      <c r="B325" s="95" t="s">
        <v>2467</v>
      </c>
      <c r="C325" s="95" t="s">
        <v>2468</v>
      </c>
      <c r="D325" s="51" t="str">
        <f t="shared" si="5"/>
        <v>03047</v>
      </c>
      <c r="E325" s="50" t="s">
        <v>2469</v>
      </c>
      <c r="F325" s="70">
        <v>25</v>
      </c>
      <c r="G325" s="72">
        <v>28</v>
      </c>
      <c r="H325" s="98"/>
    </row>
    <row r="326" spans="1:8">
      <c r="A326" s="95" t="s">
        <v>1750</v>
      </c>
      <c r="B326" s="95" t="s">
        <v>2470</v>
      </c>
      <c r="C326" s="95" t="s">
        <v>2468</v>
      </c>
      <c r="D326" s="51" t="str">
        <f t="shared" si="5"/>
        <v>03048</v>
      </c>
      <c r="E326" s="50" t="s">
        <v>2471</v>
      </c>
      <c r="F326" s="70">
        <v>24</v>
      </c>
      <c r="G326" s="72">
        <v>27</v>
      </c>
      <c r="H326" s="98"/>
    </row>
    <row r="327" spans="1:8">
      <c r="A327" s="50" t="s">
        <v>1750</v>
      </c>
      <c r="B327" s="50" t="s">
        <v>2472</v>
      </c>
      <c r="C327" s="50" t="s">
        <v>2468</v>
      </c>
      <c r="D327" s="51" t="str">
        <f t="shared" si="5"/>
        <v>03058</v>
      </c>
      <c r="E327" s="50" t="s">
        <v>2473</v>
      </c>
      <c r="F327" s="70">
        <v>27</v>
      </c>
      <c r="G327" s="72">
        <v>30</v>
      </c>
      <c r="H327" s="98"/>
    </row>
    <row r="328" spans="1:8">
      <c r="A328" s="95" t="s">
        <v>1750</v>
      </c>
      <c r="B328" s="50" t="s">
        <v>2474</v>
      </c>
      <c r="C328" s="95" t="s">
        <v>2468</v>
      </c>
      <c r="D328" s="51" t="str">
        <f t="shared" si="5"/>
        <v>03070</v>
      </c>
      <c r="E328" s="50" t="s">
        <v>2475</v>
      </c>
      <c r="F328" s="70">
        <v>30</v>
      </c>
      <c r="G328" s="72">
        <v>33</v>
      </c>
      <c r="H328" s="98"/>
    </row>
    <row r="329" spans="1:8">
      <c r="A329" s="50" t="s">
        <v>1750</v>
      </c>
      <c r="B329" s="50" t="s">
        <v>2476</v>
      </c>
      <c r="C329" s="50" t="s">
        <v>2468</v>
      </c>
      <c r="D329" s="51" t="str">
        <f t="shared" si="5"/>
        <v>03082</v>
      </c>
      <c r="E329" s="50" t="s">
        <v>2477</v>
      </c>
      <c r="F329" s="70">
        <v>27</v>
      </c>
      <c r="G329" s="72">
        <v>30</v>
      </c>
      <c r="H329" s="98"/>
    </row>
    <row r="330" spans="1:8">
      <c r="A330" s="50" t="s">
        <v>1750</v>
      </c>
      <c r="B330" s="95" t="s">
        <v>2478</v>
      </c>
      <c r="C330" s="50" t="s">
        <v>2468</v>
      </c>
      <c r="D330" s="51" t="str">
        <f t="shared" si="5"/>
        <v>03087</v>
      </c>
      <c r="E330" s="50" t="s">
        <v>2479</v>
      </c>
      <c r="F330" s="70">
        <v>22</v>
      </c>
      <c r="G330" s="72">
        <v>25</v>
      </c>
      <c r="H330" s="98"/>
    </row>
    <row r="331" spans="1:8">
      <c r="A331" s="95" t="s">
        <v>1750</v>
      </c>
      <c r="B331" s="95" t="s">
        <v>2480</v>
      </c>
      <c r="C331" s="95" t="s">
        <v>2468</v>
      </c>
      <c r="D331" s="51" t="str">
        <f t="shared" si="5"/>
        <v>03126</v>
      </c>
      <c r="E331" s="50" t="s">
        <v>2481</v>
      </c>
      <c r="F331" s="70">
        <v>27</v>
      </c>
      <c r="G331" s="72">
        <v>30</v>
      </c>
      <c r="H331" s="98"/>
    </row>
    <row r="332" spans="1:8">
      <c r="A332" s="50" t="s">
        <v>1750</v>
      </c>
      <c r="B332" s="95" t="s">
        <v>2482</v>
      </c>
      <c r="C332" s="95" t="s">
        <v>2468</v>
      </c>
      <c r="D332" s="51" t="str">
        <f t="shared" si="5"/>
        <v>03128</v>
      </c>
      <c r="E332" s="50" t="s">
        <v>2483</v>
      </c>
      <c r="F332" s="70">
        <v>26</v>
      </c>
      <c r="G332" s="72">
        <v>29</v>
      </c>
      <c r="H332" s="98"/>
    </row>
    <row r="333" spans="1:8">
      <c r="A333" s="95" t="s">
        <v>1750</v>
      </c>
      <c r="B333" s="95" t="s">
        <v>2484</v>
      </c>
      <c r="C333" s="95" t="s">
        <v>2468</v>
      </c>
      <c r="D333" s="51" t="str">
        <f t="shared" ref="D333:D396" si="6">RIGHT(B333,5)</f>
        <v>03130</v>
      </c>
      <c r="E333" s="50" t="s">
        <v>2485</v>
      </c>
      <c r="F333" s="70">
        <v>24</v>
      </c>
      <c r="G333" s="72">
        <v>27</v>
      </c>
      <c r="H333" s="98"/>
    </row>
    <row r="334" spans="1:8">
      <c r="A334" s="50" t="s">
        <v>1750</v>
      </c>
      <c r="B334" s="95" t="s">
        <v>2486</v>
      </c>
      <c r="C334" s="95" t="s">
        <v>2468</v>
      </c>
      <c r="D334" s="51" t="str">
        <f t="shared" si="6"/>
        <v>03159</v>
      </c>
      <c r="E334" s="50" t="s">
        <v>2487</v>
      </c>
      <c r="F334" s="70">
        <v>26</v>
      </c>
      <c r="G334" s="72">
        <v>29</v>
      </c>
      <c r="H334" s="98"/>
    </row>
    <row r="335" spans="1:8">
      <c r="A335" s="50" t="s">
        <v>1750</v>
      </c>
      <c r="B335" s="50" t="s">
        <v>2488</v>
      </c>
      <c r="C335" s="50" t="s">
        <v>2468</v>
      </c>
      <c r="D335" s="51" t="str">
        <f t="shared" si="6"/>
        <v>03170</v>
      </c>
      <c r="E335" s="50" t="s">
        <v>2489</v>
      </c>
      <c r="F335" s="70">
        <v>25</v>
      </c>
      <c r="G335" s="72">
        <v>28</v>
      </c>
      <c r="H335" s="98"/>
    </row>
    <row r="336" spans="1:8">
      <c r="A336" s="50" t="s">
        <v>1750</v>
      </c>
      <c r="B336" s="50" t="s">
        <v>2490</v>
      </c>
      <c r="C336" s="50" t="s">
        <v>2468</v>
      </c>
      <c r="D336" s="51" t="str">
        <f t="shared" si="6"/>
        <v>03171</v>
      </c>
      <c r="E336" s="50" t="s">
        <v>2491</v>
      </c>
      <c r="F336" s="70">
        <v>24</v>
      </c>
      <c r="G336" s="72">
        <v>27</v>
      </c>
      <c r="H336" s="98"/>
    </row>
    <row r="337" spans="1:8">
      <c r="A337" s="50" t="s">
        <v>1750</v>
      </c>
      <c r="B337" s="50" t="s">
        <v>2492</v>
      </c>
      <c r="C337" s="50" t="s">
        <v>2468</v>
      </c>
      <c r="D337" s="51" t="str">
        <f t="shared" si="6"/>
        <v>03172</v>
      </c>
      <c r="E337" s="50" t="s">
        <v>2493</v>
      </c>
      <c r="F337" s="70">
        <v>20</v>
      </c>
      <c r="G337" s="72">
        <v>22</v>
      </c>
      <c r="H337" s="98"/>
    </row>
    <row r="338" spans="1:8">
      <c r="A338" s="50" t="s">
        <v>1750</v>
      </c>
      <c r="B338" s="95" t="s">
        <v>2494</v>
      </c>
      <c r="C338" s="95" t="s">
        <v>2468</v>
      </c>
      <c r="D338" s="51" t="str">
        <f t="shared" si="6"/>
        <v>03178</v>
      </c>
      <c r="E338" s="50" t="s">
        <v>2495</v>
      </c>
      <c r="F338" s="70">
        <v>24</v>
      </c>
      <c r="G338" s="72">
        <v>27</v>
      </c>
      <c r="H338" s="98"/>
    </row>
    <row r="339" spans="1:8">
      <c r="A339" s="50" t="s">
        <v>1750</v>
      </c>
      <c r="B339" s="50" t="s">
        <v>2496</v>
      </c>
      <c r="C339" s="50" t="s">
        <v>2468</v>
      </c>
      <c r="D339" s="51" t="str">
        <f t="shared" si="6"/>
        <v>03186</v>
      </c>
      <c r="E339" s="50" t="s">
        <v>2497</v>
      </c>
      <c r="F339" s="70">
        <v>25</v>
      </c>
      <c r="G339" s="72">
        <v>28</v>
      </c>
      <c r="H339" s="98"/>
    </row>
    <row r="340" spans="1:8">
      <c r="A340" s="50" t="s">
        <v>1750</v>
      </c>
      <c r="B340" s="50" t="s">
        <v>2498</v>
      </c>
      <c r="C340" s="50" t="s">
        <v>2468</v>
      </c>
      <c r="D340" s="51" t="str">
        <f t="shared" si="6"/>
        <v>03187</v>
      </c>
      <c r="E340" s="50" t="s">
        <v>2499</v>
      </c>
      <c r="F340" s="70">
        <v>24</v>
      </c>
      <c r="G340" s="72">
        <v>27</v>
      </c>
      <c r="H340" s="98"/>
    </row>
    <row r="341" spans="1:8">
      <c r="A341" s="95" t="s">
        <v>1750</v>
      </c>
      <c r="B341" s="95" t="s">
        <v>2500</v>
      </c>
      <c r="C341" s="95" t="s">
        <v>2501</v>
      </c>
      <c r="D341" s="51" t="str">
        <f t="shared" si="6"/>
        <v>04505</v>
      </c>
      <c r="E341" s="50" t="s">
        <v>2502</v>
      </c>
      <c r="F341" s="70">
        <v>22</v>
      </c>
      <c r="G341" s="72">
        <v>25</v>
      </c>
      <c r="H341" s="98"/>
    </row>
    <row r="342" spans="1:8">
      <c r="A342" s="50" t="s">
        <v>1750</v>
      </c>
      <c r="B342" s="95" t="s">
        <v>2503</v>
      </c>
      <c r="C342" s="50" t="s">
        <v>2501</v>
      </c>
      <c r="D342" s="51" t="str">
        <f t="shared" si="6"/>
        <v>04509</v>
      </c>
      <c r="E342" s="50" t="s">
        <v>2504</v>
      </c>
      <c r="F342" s="70">
        <v>22</v>
      </c>
      <c r="G342" s="72">
        <v>25</v>
      </c>
      <c r="H342" s="98"/>
    </row>
    <row r="343" spans="1:8">
      <c r="A343" s="50" t="s">
        <v>1750</v>
      </c>
      <c r="B343" s="50" t="s">
        <v>2505</v>
      </c>
      <c r="C343" s="50" t="s">
        <v>2501</v>
      </c>
      <c r="D343" s="51" t="str">
        <f t="shared" si="6"/>
        <v>04510</v>
      </c>
      <c r="E343" s="50" t="s">
        <v>2506</v>
      </c>
      <c r="F343" s="70">
        <v>18</v>
      </c>
      <c r="G343" s="72">
        <v>20</v>
      </c>
      <c r="H343" s="98"/>
    </row>
    <row r="344" spans="1:8">
      <c r="A344" s="95" t="s">
        <v>1750</v>
      </c>
      <c r="B344" s="95" t="s">
        <v>2507</v>
      </c>
      <c r="C344" s="95" t="s">
        <v>2501</v>
      </c>
      <c r="D344" s="51" t="str">
        <f t="shared" si="6"/>
        <v>04511</v>
      </c>
      <c r="E344" s="50" t="s">
        <v>2508</v>
      </c>
      <c r="F344" s="70">
        <v>23</v>
      </c>
      <c r="G344" s="72">
        <v>26</v>
      </c>
      <c r="H344" s="98"/>
    </row>
    <row r="345" spans="1:8">
      <c r="A345" s="50" t="s">
        <v>1750</v>
      </c>
      <c r="B345" s="50" t="s">
        <v>2509</v>
      </c>
      <c r="C345" s="50" t="s">
        <v>2501</v>
      </c>
      <c r="D345" s="51" t="str">
        <f t="shared" si="6"/>
        <v>04516</v>
      </c>
      <c r="E345" s="50" t="s">
        <v>2510</v>
      </c>
      <c r="F345" s="70">
        <v>19</v>
      </c>
      <c r="G345" s="72">
        <v>21</v>
      </c>
      <c r="H345" s="98"/>
    </row>
    <row r="346" spans="1:8">
      <c r="A346" s="50" t="s">
        <v>1750</v>
      </c>
      <c r="B346" s="95" t="s">
        <v>2511</v>
      </c>
      <c r="C346" s="95" t="s">
        <v>2501</v>
      </c>
      <c r="D346" s="51" t="str">
        <f t="shared" si="6"/>
        <v>04519</v>
      </c>
      <c r="E346" s="50" t="s">
        <v>2512</v>
      </c>
      <c r="F346" s="70">
        <v>24</v>
      </c>
      <c r="G346" s="72">
        <v>27</v>
      </c>
      <c r="H346" s="98"/>
    </row>
    <row r="347" spans="1:8">
      <c r="A347" s="50" t="s">
        <v>1750</v>
      </c>
      <c r="B347" s="50" t="s">
        <v>2513</v>
      </c>
      <c r="C347" s="50" t="s">
        <v>2501</v>
      </c>
      <c r="D347" s="51" t="str">
        <f t="shared" si="6"/>
        <v>04520</v>
      </c>
      <c r="E347" s="50" t="s">
        <v>2514</v>
      </c>
      <c r="F347" s="70">
        <v>24</v>
      </c>
      <c r="G347" s="72">
        <v>27</v>
      </c>
      <c r="H347" s="98"/>
    </row>
    <row r="348" spans="1:8">
      <c r="A348" s="50" t="s">
        <v>1750</v>
      </c>
      <c r="B348" s="50" t="s">
        <v>2515</v>
      </c>
      <c r="C348" s="50" t="s">
        <v>2501</v>
      </c>
      <c r="D348" s="51" t="str">
        <f t="shared" si="6"/>
        <v>04521</v>
      </c>
      <c r="E348" s="50" t="s">
        <v>2516</v>
      </c>
      <c r="F348" s="70">
        <v>24</v>
      </c>
      <c r="G348" s="72">
        <v>27</v>
      </c>
      <c r="H348" s="98"/>
    </row>
    <row r="349" spans="1:8">
      <c r="A349" s="50" t="s">
        <v>1750</v>
      </c>
      <c r="B349" s="50" t="s">
        <v>2517</v>
      </c>
      <c r="C349" s="50" t="s">
        <v>2501</v>
      </c>
      <c r="D349" s="51" t="str">
        <f t="shared" si="6"/>
        <v>04528</v>
      </c>
      <c r="E349" s="50" t="s">
        <v>2518</v>
      </c>
      <c r="F349" s="70">
        <v>20</v>
      </c>
      <c r="G349" s="72">
        <v>22</v>
      </c>
      <c r="H349" s="98"/>
    </row>
    <row r="350" spans="1:8">
      <c r="A350" s="50" t="s">
        <v>1750</v>
      </c>
      <c r="B350" s="50" t="s">
        <v>2519</v>
      </c>
      <c r="C350" s="50" t="s">
        <v>2501</v>
      </c>
      <c r="D350" s="51" t="str">
        <f t="shared" si="6"/>
        <v>04531</v>
      </c>
      <c r="E350" s="50" t="s">
        <v>2520</v>
      </c>
      <c r="F350" s="70">
        <v>24</v>
      </c>
      <c r="G350" s="72">
        <v>27</v>
      </c>
      <c r="H350" s="98"/>
    </row>
    <row r="351" spans="1:8">
      <c r="A351" s="50" t="s">
        <v>1750</v>
      </c>
      <c r="B351" s="50" t="s">
        <v>2521</v>
      </c>
      <c r="C351" s="50" t="s">
        <v>2501</v>
      </c>
      <c r="D351" s="51" t="str">
        <f t="shared" si="6"/>
        <v>04533</v>
      </c>
      <c r="E351" s="50" t="s">
        <v>2522</v>
      </c>
      <c r="F351" s="70">
        <v>24</v>
      </c>
      <c r="G351" s="72">
        <v>27</v>
      </c>
      <c r="H351" s="98"/>
    </row>
    <row r="352" spans="1:8">
      <c r="A352" s="50" t="s">
        <v>1750</v>
      </c>
      <c r="B352" s="50" t="s">
        <v>2523</v>
      </c>
      <c r="C352" s="50" t="s">
        <v>2501</v>
      </c>
      <c r="D352" s="51" t="str">
        <f t="shared" si="6"/>
        <v>04539</v>
      </c>
      <c r="E352" s="50" t="s">
        <v>2524</v>
      </c>
      <c r="F352" s="70">
        <v>20</v>
      </c>
      <c r="G352" s="72">
        <v>22</v>
      </c>
      <c r="H352" s="98"/>
    </row>
    <row r="353" spans="1:8">
      <c r="A353" s="50" t="s">
        <v>1750</v>
      </c>
      <c r="B353" s="95" t="s">
        <v>2525</v>
      </c>
      <c r="C353" s="95" t="s">
        <v>2501</v>
      </c>
      <c r="D353" s="51" t="str">
        <f t="shared" si="6"/>
        <v>04542</v>
      </c>
      <c r="E353" s="50" t="s">
        <v>2526</v>
      </c>
      <c r="F353" s="70">
        <v>22</v>
      </c>
      <c r="G353" s="72">
        <v>25</v>
      </c>
      <c r="H353" s="98"/>
    </row>
    <row r="354" spans="1:8">
      <c r="A354" s="50" t="s">
        <v>1750</v>
      </c>
      <c r="B354" s="50" t="s">
        <v>2527</v>
      </c>
      <c r="C354" s="50" t="s">
        <v>2501</v>
      </c>
      <c r="D354" s="51" t="str">
        <f t="shared" si="6"/>
        <v>04548</v>
      </c>
      <c r="E354" s="50" t="s">
        <v>2528</v>
      </c>
      <c r="F354" s="70">
        <v>25</v>
      </c>
      <c r="G354" s="72">
        <v>28</v>
      </c>
      <c r="H354" s="98"/>
    </row>
    <row r="355" spans="1:8">
      <c r="A355" s="50" t="s">
        <v>1750</v>
      </c>
      <c r="B355" s="50" t="s">
        <v>2529</v>
      </c>
      <c r="C355" s="50" t="s">
        <v>2501</v>
      </c>
      <c r="D355" s="51" t="str">
        <f t="shared" si="6"/>
        <v>04551</v>
      </c>
      <c r="E355" s="50" t="s">
        <v>2530</v>
      </c>
      <c r="F355" s="70">
        <v>24</v>
      </c>
      <c r="G355" s="72">
        <v>27</v>
      </c>
      <c r="H355" s="98"/>
    </row>
    <row r="356" spans="1:8">
      <c r="A356" s="50" t="s">
        <v>1750</v>
      </c>
      <c r="B356" s="50" t="s">
        <v>2531</v>
      </c>
      <c r="C356" s="50" t="s">
        <v>2501</v>
      </c>
      <c r="D356" s="51" t="str">
        <f t="shared" si="6"/>
        <v>04611</v>
      </c>
      <c r="E356" s="50" t="s">
        <v>2532</v>
      </c>
      <c r="F356" s="70">
        <v>26</v>
      </c>
      <c r="G356" s="72">
        <v>29</v>
      </c>
      <c r="H356" s="98"/>
    </row>
    <row r="357" spans="1:8">
      <c r="A357" s="50" t="s">
        <v>1750</v>
      </c>
      <c r="B357" s="50" t="s">
        <v>2533</v>
      </c>
      <c r="C357" s="50" t="s">
        <v>2501</v>
      </c>
      <c r="D357" s="51" t="str">
        <f t="shared" si="6"/>
        <v>04620</v>
      </c>
      <c r="E357" s="50" t="s">
        <v>2534</v>
      </c>
      <c r="F357" s="70">
        <v>25</v>
      </c>
      <c r="G357" s="72">
        <v>28</v>
      </c>
      <c r="H357" s="98"/>
    </row>
    <row r="358" spans="1:8">
      <c r="A358" s="50" t="s">
        <v>1750</v>
      </c>
      <c r="B358" s="95" t="s">
        <v>2535</v>
      </c>
      <c r="C358" s="95" t="s">
        <v>2501</v>
      </c>
      <c r="D358" s="51" t="str">
        <f t="shared" si="6"/>
        <v>04626</v>
      </c>
      <c r="E358" s="50" t="s">
        <v>2536</v>
      </c>
      <c r="F358" s="70">
        <v>27</v>
      </c>
      <c r="G358" s="72">
        <v>30</v>
      </c>
      <c r="H358" s="98"/>
    </row>
    <row r="359" spans="1:8">
      <c r="A359" s="95" t="s">
        <v>1750</v>
      </c>
      <c r="B359" s="95" t="s">
        <v>2537</v>
      </c>
      <c r="C359" s="95" t="s">
        <v>2501</v>
      </c>
      <c r="D359" s="51" t="str">
        <f t="shared" si="6"/>
        <v>04627</v>
      </c>
      <c r="E359" s="50" t="s">
        <v>2538</v>
      </c>
      <c r="F359" s="70">
        <v>24</v>
      </c>
      <c r="G359" s="72">
        <v>27</v>
      </c>
      <c r="H359" s="98"/>
    </row>
    <row r="360" spans="1:8">
      <c r="A360" s="50" t="s">
        <v>1750</v>
      </c>
      <c r="B360" s="50" t="s">
        <v>2539</v>
      </c>
      <c r="C360" s="50" t="s">
        <v>2501</v>
      </c>
      <c r="D360" s="51" t="str">
        <f t="shared" si="6"/>
        <v>04631</v>
      </c>
      <c r="E360" s="50" t="s">
        <v>2540</v>
      </c>
      <c r="F360" s="70">
        <v>20</v>
      </c>
      <c r="G360" s="72">
        <v>22</v>
      </c>
      <c r="H360" s="98"/>
    </row>
    <row r="361" spans="1:8">
      <c r="A361" s="50" t="s">
        <v>1750</v>
      </c>
      <c r="B361" s="50" t="s">
        <v>2541</v>
      </c>
      <c r="C361" s="50" t="s">
        <v>2501</v>
      </c>
      <c r="D361" s="51" t="str">
        <f t="shared" si="6"/>
        <v>22379</v>
      </c>
      <c r="E361" s="50" t="s">
        <v>2542</v>
      </c>
      <c r="F361" s="70">
        <v>46</v>
      </c>
      <c r="G361" s="72">
        <v>51</v>
      </c>
      <c r="H361" s="98"/>
    </row>
    <row r="362" spans="1:8">
      <c r="A362" s="50" t="s">
        <v>1750</v>
      </c>
      <c r="B362" s="50" t="s">
        <v>2543</v>
      </c>
      <c r="C362" s="50" t="s">
        <v>2501</v>
      </c>
      <c r="D362" s="51" t="str">
        <f t="shared" si="6"/>
        <v>22382</v>
      </c>
      <c r="E362" s="50" t="s">
        <v>2544</v>
      </c>
      <c r="F362" s="70">
        <v>57</v>
      </c>
      <c r="G362" s="72">
        <v>63</v>
      </c>
      <c r="H362" s="98"/>
    </row>
    <row r="363" spans="1:8">
      <c r="A363" s="95" t="s">
        <v>1750</v>
      </c>
      <c r="B363" s="95" t="s">
        <v>2545</v>
      </c>
      <c r="C363" s="95" t="s">
        <v>2501</v>
      </c>
      <c r="D363" s="51" t="str">
        <f t="shared" si="6"/>
        <v>34955</v>
      </c>
      <c r="E363" s="50" t="s">
        <v>2546</v>
      </c>
      <c r="F363" s="70">
        <v>176</v>
      </c>
      <c r="G363" s="72">
        <v>194</v>
      </c>
      <c r="H363" s="98"/>
    </row>
    <row r="364" spans="1:8">
      <c r="A364" s="95" t="s">
        <v>1750</v>
      </c>
      <c r="B364" s="95" t="s">
        <v>2547</v>
      </c>
      <c r="C364" s="95" t="s">
        <v>2501</v>
      </c>
      <c r="D364" s="51" t="str">
        <f t="shared" si="6"/>
        <v>35058</v>
      </c>
      <c r="E364" s="50" t="s">
        <v>2548</v>
      </c>
      <c r="F364" s="70">
        <v>184</v>
      </c>
      <c r="G364" s="72">
        <v>203</v>
      </c>
      <c r="H364" s="98"/>
    </row>
    <row r="365" spans="1:8">
      <c r="A365" s="95" t="s">
        <v>1750</v>
      </c>
      <c r="B365" s="95" t="s">
        <v>2549</v>
      </c>
      <c r="C365" s="95" t="s">
        <v>2501</v>
      </c>
      <c r="D365" s="51" t="str">
        <f t="shared" si="6"/>
        <v>48934</v>
      </c>
      <c r="E365" s="50" t="s">
        <v>2550</v>
      </c>
      <c r="F365" s="70">
        <v>396</v>
      </c>
      <c r="G365" s="72">
        <v>436</v>
      </c>
      <c r="H365" s="98"/>
    </row>
    <row r="366" spans="1:8">
      <c r="A366" s="95" t="s">
        <v>1750</v>
      </c>
      <c r="B366" s="95" t="s">
        <v>2551</v>
      </c>
      <c r="C366" s="95" t="s">
        <v>2501</v>
      </c>
      <c r="D366" s="51" t="str">
        <f t="shared" si="6"/>
        <v>48938</v>
      </c>
      <c r="E366" s="50" t="s">
        <v>2552</v>
      </c>
      <c r="F366" s="70">
        <v>418</v>
      </c>
      <c r="G366" s="72">
        <v>460</v>
      </c>
      <c r="H366" s="98"/>
    </row>
    <row r="367" spans="1:8">
      <c r="A367" s="50" t="s">
        <v>1750</v>
      </c>
      <c r="B367" s="50" t="s">
        <v>2553</v>
      </c>
      <c r="C367" s="50" t="s">
        <v>2554</v>
      </c>
      <c r="D367" s="51" t="str">
        <f t="shared" si="6"/>
        <v>02076</v>
      </c>
      <c r="E367" s="50" t="s">
        <v>2555</v>
      </c>
      <c r="F367" s="70">
        <v>42</v>
      </c>
      <c r="G367" s="72">
        <v>47</v>
      </c>
      <c r="H367" s="98"/>
    </row>
    <row r="368" spans="1:8">
      <c r="A368" s="50" t="s">
        <v>1750</v>
      </c>
      <c r="B368" s="50" t="s">
        <v>2556</v>
      </c>
      <c r="C368" s="50" t="s">
        <v>2554</v>
      </c>
      <c r="D368" s="51" t="str">
        <f t="shared" si="6"/>
        <v>02219</v>
      </c>
      <c r="E368" s="50" t="s">
        <v>2557</v>
      </c>
      <c r="F368" s="70">
        <v>40</v>
      </c>
      <c r="G368" s="72">
        <v>44</v>
      </c>
      <c r="H368" s="98"/>
    </row>
    <row r="369" spans="1:8">
      <c r="A369" s="50" t="s">
        <v>1750</v>
      </c>
      <c r="B369" s="95" t="s">
        <v>2558</v>
      </c>
      <c r="C369" s="95" t="s">
        <v>2554</v>
      </c>
      <c r="D369" s="51" t="str">
        <f t="shared" si="6"/>
        <v>02262</v>
      </c>
      <c r="E369" s="50" t="s">
        <v>2559</v>
      </c>
      <c r="F369" s="70">
        <v>44</v>
      </c>
      <c r="G369" s="72">
        <v>49</v>
      </c>
      <c r="H369" s="98"/>
    </row>
    <row r="370" spans="1:8">
      <c r="A370" s="50" t="s">
        <v>1750</v>
      </c>
      <c r="B370" s="50" t="s">
        <v>2560</v>
      </c>
      <c r="C370" s="50" t="s">
        <v>2561</v>
      </c>
      <c r="D370" s="51" t="str">
        <f t="shared" si="6"/>
        <v>13437</v>
      </c>
      <c r="E370" s="50" t="s">
        <v>2562</v>
      </c>
      <c r="F370" s="70">
        <v>41</v>
      </c>
      <c r="G370" s="72">
        <v>46</v>
      </c>
      <c r="H370" s="98"/>
    </row>
    <row r="371" spans="1:8">
      <c r="A371" s="50" t="s">
        <v>1750</v>
      </c>
      <c r="B371" s="50" t="s">
        <v>2563</v>
      </c>
      <c r="C371" s="50" t="s">
        <v>2561</v>
      </c>
      <c r="D371" s="51" t="str">
        <f t="shared" si="6"/>
        <v>13438</v>
      </c>
      <c r="E371" s="50" t="s">
        <v>2564</v>
      </c>
      <c r="F371" s="70">
        <v>43</v>
      </c>
      <c r="G371" s="72">
        <v>48</v>
      </c>
      <c r="H371" s="98"/>
    </row>
    <row r="372" spans="1:8">
      <c r="A372" s="50" t="s">
        <v>1750</v>
      </c>
      <c r="B372" s="50" t="s">
        <v>2565</v>
      </c>
      <c r="C372" s="50" t="s">
        <v>2566</v>
      </c>
      <c r="D372" s="51" t="str">
        <f t="shared" si="6"/>
        <v>13992</v>
      </c>
      <c r="E372" s="50" t="s">
        <v>2567</v>
      </c>
      <c r="F372" s="70">
        <v>16</v>
      </c>
      <c r="G372" s="72">
        <v>18</v>
      </c>
      <c r="H372" s="98"/>
    </row>
    <row r="373" spans="1:8">
      <c r="A373" s="50" t="s">
        <v>1750</v>
      </c>
      <c r="B373" s="50" t="s">
        <v>2568</v>
      </c>
      <c r="C373" s="50" t="s">
        <v>2566</v>
      </c>
      <c r="D373" s="51" t="str">
        <f t="shared" si="6"/>
        <v>14087</v>
      </c>
      <c r="E373" s="50" t="s">
        <v>2569</v>
      </c>
      <c r="F373" s="70">
        <v>18</v>
      </c>
      <c r="G373" s="72">
        <v>20</v>
      </c>
      <c r="H373" s="98"/>
    </row>
    <row r="374" spans="1:8">
      <c r="A374" s="95" t="s">
        <v>1750</v>
      </c>
      <c r="B374" s="95" t="s">
        <v>2570</v>
      </c>
      <c r="C374" s="95" t="s">
        <v>2571</v>
      </c>
      <c r="D374" s="51" t="str">
        <f t="shared" si="6"/>
        <v>03908</v>
      </c>
      <c r="E374" s="50" t="s">
        <v>2572</v>
      </c>
      <c r="F374" s="70">
        <v>18</v>
      </c>
      <c r="G374" s="72">
        <v>20</v>
      </c>
      <c r="H374" s="98"/>
    </row>
    <row r="375" spans="1:8">
      <c r="A375" s="50" t="s">
        <v>1750</v>
      </c>
      <c r="B375" s="50" t="s">
        <v>2573</v>
      </c>
      <c r="C375" s="50" t="s">
        <v>2571</v>
      </c>
      <c r="D375" s="51" t="str">
        <f t="shared" si="6"/>
        <v>03909</v>
      </c>
      <c r="E375" s="50" t="s">
        <v>2574</v>
      </c>
      <c r="F375" s="70">
        <v>20</v>
      </c>
      <c r="G375" s="72">
        <v>22</v>
      </c>
      <c r="H375" s="98"/>
    </row>
    <row r="376" spans="1:8">
      <c r="A376" s="50" t="s">
        <v>1750</v>
      </c>
      <c r="B376" s="50" t="s">
        <v>2575</v>
      </c>
      <c r="C376" s="50" t="s">
        <v>2571</v>
      </c>
      <c r="D376" s="51" t="str">
        <f t="shared" si="6"/>
        <v>03921</v>
      </c>
      <c r="E376" s="50" t="s">
        <v>2576</v>
      </c>
      <c r="F376" s="70">
        <v>18</v>
      </c>
      <c r="G376" s="72">
        <v>20</v>
      </c>
      <c r="H376" s="98"/>
    </row>
    <row r="377" spans="1:8">
      <c r="A377" s="50" t="s">
        <v>1750</v>
      </c>
      <c r="B377" s="50" t="s">
        <v>2577</v>
      </c>
      <c r="C377" s="50" t="s">
        <v>2571</v>
      </c>
      <c r="D377" s="51" t="str">
        <f t="shared" si="6"/>
        <v>03922</v>
      </c>
      <c r="E377" s="50" t="s">
        <v>2578</v>
      </c>
      <c r="F377" s="70">
        <v>18</v>
      </c>
      <c r="G377" s="72">
        <v>20</v>
      </c>
      <c r="H377" s="98"/>
    </row>
    <row r="378" spans="1:8">
      <c r="A378" s="52" t="s">
        <v>1750</v>
      </c>
      <c r="B378" s="53" t="s">
        <v>2579</v>
      </c>
      <c r="C378" s="53" t="s">
        <v>2571</v>
      </c>
      <c r="D378" s="51" t="str">
        <f t="shared" si="6"/>
        <v>03923</v>
      </c>
      <c r="E378" s="52" t="s">
        <v>2580</v>
      </c>
      <c r="F378" s="54">
        <v>18</v>
      </c>
      <c r="G378" s="55">
        <v>20</v>
      </c>
      <c r="H378" s="53"/>
    </row>
    <row r="379" spans="1:8">
      <c r="A379" s="52" t="s">
        <v>1750</v>
      </c>
      <c r="B379" s="53" t="s">
        <v>2581</v>
      </c>
      <c r="C379" s="53" t="s">
        <v>2571</v>
      </c>
      <c r="D379" s="51" t="str">
        <f t="shared" si="6"/>
        <v>03924</v>
      </c>
      <c r="E379" s="52" t="s">
        <v>2582</v>
      </c>
      <c r="F379" s="54">
        <v>18</v>
      </c>
      <c r="G379" s="55">
        <v>20</v>
      </c>
      <c r="H379" s="53"/>
    </row>
    <row r="380" spans="1:8">
      <c r="A380" s="52" t="s">
        <v>1750</v>
      </c>
      <c r="B380" s="53" t="s">
        <v>2583</v>
      </c>
      <c r="C380" s="53" t="s">
        <v>2571</v>
      </c>
      <c r="D380" s="51" t="str">
        <f t="shared" si="6"/>
        <v>03925</v>
      </c>
      <c r="E380" s="52" t="s">
        <v>2584</v>
      </c>
      <c r="F380" s="54">
        <v>18</v>
      </c>
      <c r="G380" s="55">
        <v>20</v>
      </c>
      <c r="H380" s="53"/>
    </row>
    <row r="381" spans="1:8">
      <c r="A381" s="52" t="s">
        <v>1750</v>
      </c>
      <c r="B381" s="53" t="s">
        <v>2585</v>
      </c>
      <c r="C381" s="53" t="s">
        <v>2571</v>
      </c>
      <c r="D381" s="51" t="str">
        <f t="shared" si="6"/>
        <v>03926</v>
      </c>
      <c r="E381" s="52" t="s">
        <v>2586</v>
      </c>
      <c r="F381" s="54">
        <v>20</v>
      </c>
      <c r="G381" s="55">
        <v>22</v>
      </c>
      <c r="H381" s="53"/>
    </row>
    <row r="382" spans="1:8">
      <c r="A382" s="52" t="s">
        <v>1750</v>
      </c>
      <c r="B382" s="53" t="s">
        <v>2587</v>
      </c>
      <c r="C382" s="53" t="s">
        <v>2571</v>
      </c>
      <c r="D382" s="51" t="str">
        <f t="shared" si="6"/>
        <v>03933</v>
      </c>
      <c r="E382" s="52" t="s">
        <v>2588</v>
      </c>
      <c r="F382" s="54">
        <v>17</v>
      </c>
      <c r="G382" s="55">
        <v>19</v>
      </c>
      <c r="H382" s="53"/>
    </row>
    <row r="383" spans="1:8">
      <c r="A383" s="52" t="s">
        <v>1750</v>
      </c>
      <c r="B383" s="53" t="s">
        <v>2589</v>
      </c>
      <c r="C383" s="53" t="s">
        <v>2571</v>
      </c>
      <c r="D383" s="51" t="str">
        <f t="shared" si="6"/>
        <v>04012</v>
      </c>
      <c r="E383" s="52" t="s">
        <v>2590</v>
      </c>
      <c r="F383" s="54">
        <v>21</v>
      </c>
      <c r="G383" s="55">
        <v>24</v>
      </c>
      <c r="H383" s="53"/>
    </row>
    <row r="384" spans="1:8">
      <c r="A384" s="52" t="s">
        <v>1750</v>
      </c>
      <c r="B384" s="57" t="s">
        <v>2591</v>
      </c>
      <c r="C384" s="53" t="s">
        <v>2571</v>
      </c>
      <c r="D384" s="51" t="str">
        <f t="shared" si="6"/>
        <v>04015</v>
      </c>
      <c r="E384" s="52" t="s">
        <v>2592</v>
      </c>
      <c r="F384" s="54">
        <v>16</v>
      </c>
      <c r="G384" s="55">
        <v>18</v>
      </c>
      <c r="H384" s="53"/>
    </row>
    <row r="385" spans="1:8">
      <c r="A385" s="56" t="s">
        <v>1750</v>
      </c>
      <c r="B385" s="57" t="s">
        <v>2593</v>
      </c>
      <c r="C385" s="57" t="s">
        <v>2571</v>
      </c>
      <c r="D385" s="51" t="str">
        <f t="shared" si="6"/>
        <v>04029</v>
      </c>
      <c r="E385" s="52" t="s">
        <v>2594</v>
      </c>
      <c r="F385" s="54">
        <v>18</v>
      </c>
      <c r="G385" s="55">
        <v>20</v>
      </c>
      <c r="H385" s="53"/>
    </row>
    <row r="386" spans="1:8">
      <c r="A386" s="52" t="s">
        <v>1750</v>
      </c>
      <c r="B386" s="53" t="s">
        <v>2595</v>
      </c>
      <c r="C386" s="53" t="s">
        <v>2571</v>
      </c>
      <c r="D386" s="51" t="str">
        <f t="shared" si="6"/>
        <v>04039</v>
      </c>
      <c r="E386" s="52" t="s">
        <v>2596</v>
      </c>
      <c r="F386" s="54">
        <v>17</v>
      </c>
      <c r="G386" s="55">
        <v>19</v>
      </c>
      <c r="H386" s="53"/>
    </row>
    <row r="387" spans="1:8">
      <c r="A387" s="56" t="s">
        <v>1750</v>
      </c>
      <c r="B387" s="57" t="s">
        <v>2597</v>
      </c>
      <c r="C387" s="57" t="s">
        <v>2571</v>
      </c>
      <c r="D387" s="51" t="str">
        <f t="shared" si="6"/>
        <v>04056</v>
      </c>
      <c r="E387" s="52" t="s">
        <v>2598</v>
      </c>
      <c r="F387" s="54">
        <v>18</v>
      </c>
      <c r="G387" s="55">
        <v>20</v>
      </c>
      <c r="H387" s="53"/>
    </row>
    <row r="388" spans="1:8">
      <c r="A388" s="52" t="s">
        <v>1750</v>
      </c>
      <c r="B388" s="53" t="s">
        <v>2599</v>
      </c>
      <c r="C388" s="53" t="s">
        <v>2571</v>
      </c>
      <c r="D388" s="51" t="str">
        <f t="shared" si="6"/>
        <v>04071</v>
      </c>
      <c r="E388" s="52" t="s">
        <v>2600</v>
      </c>
      <c r="F388" s="54">
        <v>16</v>
      </c>
      <c r="G388" s="55">
        <v>18</v>
      </c>
      <c r="H388" s="53"/>
    </row>
    <row r="389" spans="1:8">
      <c r="A389" s="56" t="s">
        <v>1750</v>
      </c>
      <c r="B389" s="57" t="s">
        <v>2601</v>
      </c>
      <c r="C389" s="57" t="s">
        <v>2571</v>
      </c>
      <c r="D389" s="51" t="str">
        <f t="shared" si="6"/>
        <v>04143</v>
      </c>
      <c r="E389" s="52" t="s">
        <v>2602</v>
      </c>
      <c r="F389" s="54">
        <v>20</v>
      </c>
      <c r="G389" s="55">
        <v>22</v>
      </c>
      <c r="H389" s="53"/>
    </row>
    <row r="390" spans="1:8">
      <c r="A390" s="52" t="s">
        <v>1750</v>
      </c>
      <c r="B390" s="53" t="s">
        <v>2603</v>
      </c>
      <c r="C390" s="53" t="s">
        <v>2571</v>
      </c>
      <c r="D390" s="51" t="str">
        <f t="shared" si="6"/>
        <v>04156</v>
      </c>
      <c r="E390" s="52" t="s">
        <v>2604</v>
      </c>
      <c r="F390" s="54">
        <v>20</v>
      </c>
      <c r="G390" s="55">
        <v>22</v>
      </c>
      <c r="H390" s="53"/>
    </row>
    <row r="391" spans="1:8">
      <c r="A391" s="52" t="s">
        <v>1750</v>
      </c>
      <c r="B391" s="53" t="s">
        <v>2605</v>
      </c>
      <c r="C391" s="53" t="s">
        <v>2571</v>
      </c>
      <c r="D391" s="51" t="str">
        <f t="shared" si="6"/>
        <v>04157</v>
      </c>
      <c r="E391" s="52" t="s">
        <v>2606</v>
      </c>
      <c r="F391" s="54">
        <v>19</v>
      </c>
      <c r="G391" s="55">
        <v>21</v>
      </c>
      <c r="H391" s="53"/>
    </row>
    <row r="392" spans="1:8">
      <c r="A392" s="52" t="s">
        <v>1750</v>
      </c>
      <c r="B392" s="53" t="s">
        <v>2607</v>
      </c>
      <c r="C392" s="53" t="s">
        <v>2571</v>
      </c>
      <c r="D392" s="51" t="str">
        <f t="shared" si="6"/>
        <v>04165</v>
      </c>
      <c r="E392" s="52" t="s">
        <v>2608</v>
      </c>
      <c r="F392" s="54">
        <v>19</v>
      </c>
      <c r="G392" s="55">
        <v>21</v>
      </c>
      <c r="H392" s="53"/>
    </row>
    <row r="393" spans="1:8">
      <c r="A393" s="56" t="s">
        <v>1750</v>
      </c>
      <c r="B393" s="57" t="s">
        <v>2609</v>
      </c>
      <c r="C393" s="57" t="s">
        <v>2610</v>
      </c>
      <c r="D393" s="51" t="str">
        <f t="shared" si="6"/>
        <v>51353</v>
      </c>
      <c r="E393" s="52" t="s">
        <v>2611</v>
      </c>
      <c r="F393" s="54">
        <v>383</v>
      </c>
      <c r="G393" s="55">
        <v>422</v>
      </c>
      <c r="H393" s="53"/>
    </row>
    <row r="394" spans="1:8">
      <c r="A394" s="56" t="s">
        <v>1750</v>
      </c>
      <c r="B394" s="57" t="s">
        <v>2612</v>
      </c>
      <c r="C394" s="57" t="s">
        <v>2613</v>
      </c>
      <c r="D394" s="51" t="str">
        <f t="shared" si="6"/>
        <v>58748</v>
      </c>
      <c r="E394" s="52" t="s">
        <v>2614</v>
      </c>
      <c r="F394" s="54">
        <v>350</v>
      </c>
      <c r="G394" s="55">
        <v>385</v>
      </c>
      <c r="H394" s="53"/>
    </row>
    <row r="395" spans="1:8">
      <c r="A395" s="56" t="s">
        <v>1750</v>
      </c>
      <c r="B395" s="57" t="s">
        <v>2615</v>
      </c>
      <c r="C395" s="57" t="s">
        <v>2616</v>
      </c>
      <c r="D395" s="51" t="str">
        <f t="shared" si="6"/>
        <v>58323</v>
      </c>
      <c r="E395" s="52" t="s">
        <v>2617</v>
      </c>
      <c r="F395" s="54">
        <v>334</v>
      </c>
      <c r="G395" s="55">
        <v>368</v>
      </c>
      <c r="H395" s="53"/>
    </row>
    <row r="396" spans="1:8">
      <c r="A396" s="52" t="s">
        <v>1750</v>
      </c>
      <c r="B396" s="53" t="s">
        <v>2618</v>
      </c>
      <c r="C396" s="53" t="s">
        <v>2619</v>
      </c>
      <c r="D396" s="51" t="str">
        <f t="shared" si="6"/>
        <v>21509</v>
      </c>
      <c r="E396" s="52" t="s">
        <v>2620</v>
      </c>
      <c r="F396" s="54">
        <v>17</v>
      </c>
      <c r="G396" s="55">
        <v>19</v>
      </c>
      <c r="H396" s="53"/>
    </row>
    <row r="397" spans="1:8">
      <c r="A397" s="52" t="s">
        <v>1750</v>
      </c>
      <c r="B397" s="53" t="s">
        <v>2621</v>
      </c>
      <c r="C397" s="53" t="s">
        <v>2619</v>
      </c>
      <c r="D397" s="51" t="str">
        <f t="shared" ref="D397:D460" si="7">RIGHT(B397,5)</f>
        <v>21511</v>
      </c>
      <c r="E397" s="52" t="s">
        <v>2622</v>
      </c>
      <c r="F397" s="54">
        <v>16</v>
      </c>
      <c r="G397" s="55">
        <v>18</v>
      </c>
      <c r="H397" s="53"/>
    </row>
    <row r="398" spans="1:8">
      <c r="A398" s="52" t="s">
        <v>1750</v>
      </c>
      <c r="B398" s="53" t="s">
        <v>2623</v>
      </c>
      <c r="C398" s="53" t="s">
        <v>2619</v>
      </c>
      <c r="D398" s="51" t="str">
        <f t="shared" si="7"/>
        <v>21552</v>
      </c>
      <c r="E398" s="52" t="s">
        <v>2624</v>
      </c>
      <c r="F398" s="54">
        <v>15</v>
      </c>
      <c r="G398" s="55">
        <v>17</v>
      </c>
      <c r="H398" s="53"/>
    </row>
    <row r="399" spans="1:8">
      <c r="A399" s="52" t="s">
        <v>1750</v>
      </c>
      <c r="B399" s="53" t="s">
        <v>2625</v>
      </c>
      <c r="C399" s="53" t="s">
        <v>2619</v>
      </c>
      <c r="D399" s="51" t="str">
        <f t="shared" si="7"/>
        <v>21554</v>
      </c>
      <c r="E399" s="52" t="s">
        <v>2626</v>
      </c>
      <c r="F399" s="54">
        <v>14</v>
      </c>
      <c r="G399" s="55">
        <v>16</v>
      </c>
      <c r="H399" s="53"/>
    </row>
    <row r="400" spans="1:8">
      <c r="A400" s="52" t="s">
        <v>1750</v>
      </c>
      <c r="B400" s="53" t="s">
        <v>2627</v>
      </c>
      <c r="C400" s="53" t="s">
        <v>2619</v>
      </c>
      <c r="D400" s="51" t="str">
        <f t="shared" si="7"/>
        <v>21558</v>
      </c>
      <c r="E400" s="52" t="s">
        <v>2628</v>
      </c>
      <c r="F400" s="54">
        <v>13</v>
      </c>
      <c r="G400" s="55">
        <v>15</v>
      </c>
      <c r="H400" s="53"/>
    </row>
    <row r="401" spans="1:8">
      <c r="A401" s="52" t="s">
        <v>1750</v>
      </c>
      <c r="B401" s="53" t="s">
        <v>2629</v>
      </c>
      <c r="C401" s="53" t="s">
        <v>2619</v>
      </c>
      <c r="D401" s="51" t="str">
        <f t="shared" si="7"/>
        <v>21573</v>
      </c>
      <c r="E401" s="52" t="s">
        <v>2630</v>
      </c>
      <c r="F401" s="54">
        <v>20</v>
      </c>
      <c r="G401" s="55">
        <v>22</v>
      </c>
      <c r="H401" s="53"/>
    </row>
    <row r="402" spans="1:8">
      <c r="A402" s="52" t="s">
        <v>1750</v>
      </c>
      <c r="B402" s="53" t="s">
        <v>2631</v>
      </c>
      <c r="C402" s="53" t="s">
        <v>2619</v>
      </c>
      <c r="D402" s="51" t="str">
        <f t="shared" si="7"/>
        <v>21582</v>
      </c>
      <c r="E402" s="52" t="s">
        <v>2632</v>
      </c>
      <c r="F402" s="54">
        <v>17</v>
      </c>
      <c r="G402" s="55">
        <v>19</v>
      </c>
      <c r="H402" s="53"/>
    </row>
    <row r="403" spans="1:8">
      <c r="A403" s="56" t="s">
        <v>1750</v>
      </c>
      <c r="B403" s="53" t="s">
        <v>2633</v>
      </c>
      <c r="C403" s="57" t="s">
        <v>2634</v>
      </c>
      <c r="D403" s="51" t="str">
        <f t="shared" si="7"/>
        <v>37877</v>
      </c>
      <c r="E403" s="52" t="s">
        <v>2635</v>
      </c>
      <c r="F403" s="54">
        <v>375</v>
      </c>
      <c r="G403" s="55">
        <v>413</v>
      </c>
      <c r="H403" s="53"/>
    </row>
    <row r="404" spans="1:8">
      <c r="A404" s="52" t="s">
        <v>1750</v>
      </c>
      <c r="B404" s="53" t="s">
        <v>2636</v>
      </c>
      <c r="C404" s="53" t="s">
        <v>2637</v>
      </c>
      <c r="D404" s="51" t="str">
        <f t="shared" si="7"/>
        <v>44689</v>
      </c>
      <c r="E404" s="52" t="s">
        <v>2638</v>
      </c>
      <c r="F404" s="54">
        <v>396</v>
      </c>
      <c r="G404" s="55">
        <v>436</v>
      </c>
      <c r="H404" s="53"/>
    </row>
    <row r="405" spans="1:8">
      <c r="A405" s="56" t="s">
        <v>1750</v>
      </c>
      <c r="B405" s="57" t="s">
        <v>2639</v>
      </c>
      <c r="C405" s="57" t="s">
        <v>2637</v>
      </c>
      <c r="D405" s="51" t="str">
        <f t="shared" si="7"/>
        <v>44694</v>
      </c>
      <c r="E405" s="52" t="s">
        <v>2640</v>
      </c>
      <c r="F405" s="54">
        <v>452</v>
      </c>
      <c r="G405" s="55">
        <v>498</v>
      </c>
      <c r="H405" s="53"/>
    </row>
    <row r="406" spans="1:8">
      <c r="A406" s="56" t="s">
        <v>1750</v>
      </c>
      <c r="B406" s="57" t="s">
        <v>2641</v>
      </c>
      <c r="C406" s="57" t="s">
        <v>2637</v>
      </c>
      <c r="D406" s="51" t="str">
        <f t="shared" si="7"/>
        <v>44783</v>
      </c>
      <c r="E406" s="52" t="s">
        <v>2642</v>
      </c>
      <c r="F406" s="54">
        <v>411</v>
      </c>
      <c r="G406" s="55">
        <v>453</v>
      </c>
      <c r="H406" s="53"/>
    </row>
    <row r="407" spans="1:8">
      <c r="A407" s="56" t="s">
        <v>1750</v>
      </c>
      <c r="B407" s="57" t="s">
        <v>2643</v>
      </c>
      <c r="C407" s="57" t="s">
        <v>2637</v>
      </c>
      <c r="D407" s="51" t="str">
        <f t="shared" si="7"/>
        <v>48401</v>
      </c>
      <c r="E407" s="52" t="s">
        <v>2644</v>
      </c>
      <c r="F407" s="54">
        <v>426</v>
      </c>
      <c r="G407" s="55">
        <v>469</v>
      </c>
      <c r="H407" s="53"/>
    </row>
    <row r="408" spans="1:8">
      <c r="A408" s="52" t="s">
        <v>1750</v>
      </c>
      <c r="B408" s="53" t="s">
        <v>2645</v>
      </c>
      <c r="C408" s="53" t="s">
        <v>2646</v>
      </c>
      <c r="D408" s="51" t="str">
        <f t="shared" si="7"/>
        <v>12098</v>
      </c>
      <c r="E408" s="52" t="s">
        <v>2647</v>
      </c>
      <c r="F408" s="54">
        <v>45</v>
      </c>
      <c r="G408" s="55">
        <v>50</v>
      </c>
      <c r="H408" s="53"/>
    </row>
    <row r="409" spans="1:8">
      <c r="A409" s="52" t="s">
        <v>1750</v>
      </c>
      <c r="B409" s="53" t="s">
        <v>2648</v>
      </c>
      <c r="C409" s="53" t="s">
        <v>2646</v>
      </c>
      <c r="D409" s="51" t="str">
        <f t="shared" si="7"/>
        <v>12106</v>
      </c>
      <c r="E409" s="52" t="s">
        <v>2649</v>
      </c>
      <c r="F409" s="54">
        <v>67</v>
      </c>
      <c r="G409" s="55">
        <v>74</v>
      </c>
      <c r="H409" s="53"/>
    </row>
    <row r="410" spans="1:8">
      <c r="A410" s="56" t="s">
        <v>1750</v>
      </c>
      <c r="B410" s="57" t="s">
        <v>2650</v>
      </c>
      <c r="C410" s="57" t="s">
        <v>2646</v>
      </c>
      <c r="D410" s="51" t="str">
        <f t="shared" si="7"/>
        <v>12248</v>
      </c>
      <c r="E410" s="52" t="s">
        <v>2651</v>
      </c>
      <c r="F410" s="54">
        <v>66</v>
      </c>
      <c r="G410" s="55">
        <v>73</v>
      </c>
      <c r="H410" s="53"/>
    </row>
    <row r="411" spans="1:8">
      <c r="A411" s="56" t="s">
        <v>1750</v>
      </c>
      <c r="B411" s="57" t="s">
        <v>2652</v>
      </c>
      <c r="C411" s="57" t="s">
        <v>2653</v>
      </c>
      <c r="D411" s="51" t="str">
        <f t="shared" si="7"/>
        <v>29032</v>
      </c>
      <c r="E411" s="52" t="s">
        <v>2654</v>
      </c>
      <c r="F411" s="54">
        <v>185</v>
      </c>
      <c r="G411" s="55">
        <v>204</v>
      </c>
      <c r="H411" s="53"/>
    </row>
    <row r="412" spans="1:8">
      <c r="A412" s="52" t="s">
        <v>1750</v>
      </c>
      <c r="B412" s="53" t="s">
        <v>2655</v>
      </c>
      <c r="C412" s="53" t="s">
        <v>2656</v>
      </c>
      <c r="D412" s="51" t="str">
        <f t="shared" si="7"/>
        <v>10845</v>
      </c>
      <c r="E412" s="52" t="s">
        <v>2657</v>
      </c>
      <c r="F412" s="54">
        <v>57</v>
      </c>
      <c r="G412" s="55">
        <v>63</v>
      </c>
      <c r="H412" s="53"/>
    </row>
    <row r="413" spans="1:8">
      <c r="A413" s="52" t="s">
        <v>1750</v>
      </c>
      <c r="B413" s="53" t="s">
        <v>2658</v>
      </c>
      <c r="C413" s="53" t="s">
        <v>2656</v>
      </c>
      <c r="D413" s="51" t="str">
        <f t="shared" si="7"/>
        <v>10867</v>
      </c>
      <c r="E413" s="52" t="s">
        <v>2659</v>
      </c>
      <c r="F413" s="54">
        <v>48</v>
      </c>
      <c r="G413" s="55">
        <v>53</v>
      </c>
      <c r="H413" s="53"/>
    </row>
    <row r="414" spans="1:8">
      <c r="A414" s="52" t="s">
        <v>1750</v>
      </c>
      <c r="B414" s="53" t="s">
        <v>2660</v>
      </c>
      <c r="C414" s="53" t="s">
        <v>2656</v>
      </c>
      <c r="D414" s="51" t="str">
        <f t="shared" si="7"/>
        <v>10939</v>
      </c>
      <c r="E414" s="52" t="s">
        <v>2661</v>
      </c>
      <c r="F414" s="54">
        <v>46</v>
      </c>
      <c r="G414" s="55">
        <v>51</v>
      </c>
      <c r="H414" s="53"/>
    </row>
    <row r="415" spans="1:8">
      <c r="A415" s="52" t="s">
        <v>1750</v>
      </c>
      <c r="B415" s="53" t="s">
        <v>2662</v>
      </c>
      <c r="C415" s="53" t="s">
        <v>2663</v>
      </c>
      <c r="D415" s="51" t="str">
        <f t="shared" si="7"/>
        <v>16230</v>
      </c>
      <c r="E415" s="52" t="s">
        <v>2664</v>
      </c>
      <c r="F415" s="54">
        <v>42</v>
      </c>
      <c r="G415" s="55">
        <v>47</v>
      </c>
      <c r="H415" s="53"/>
    </row>
    <row r="416" spans="1:8">
      <c r="A416" s="52" t="s">
        <v>1750</v>
      </c>
      <c r="B416" s="57" t="s">
        <v>2665</v>
      </c>
      <c r="C416" s="53" t="s">
        <v>2666</v>
      </c>
      <c r="D416" s="51" t="str">
        <f t="shared" si="7"/>
        <v>11139</v>
      </c>
      <c r="E416" s="52" t="s">
        <v>2667</v>
      </c>
      <c r="F416" s="54">
        <v>92</v>
      </c>
      <c r="G416" s="55">
        <v>102</v>
      </c>
      <c r="H416" s="53"/>
    </row>
    <row r="417" spans="1:8">
      <c r="A417" s="52" t="s">
        <v>1750</v>
      </c>
      <c r="B417" s="53" t="s">
        <v>2668</v>
      </c>
      <c r="C417" s="53" t="s">
        <v>2669</v>
      </c>
      <c r="D417" s="51" t="str">
        <f t="shared" si="7"/>
        <v>17704</v>
      </c>
      <c r="E417" s="52" t="s">
        <v>2670</v>
      </c>
      <c r="F417" s="54">
        <v>65</v>
      </c>
      <c r="G417" s="55">
        <v>72</v>
      </c>
      <c r="H417" s="53"/>
    </row>
    <row r="418" spans="1:8">
      <c r="A418" s="52" t="s">
        <v>1750</v>
      </c>
      <c r="B418" s="53" t="s">
        <v>2671</v>
      </c>
      <c r="C418" s="53" t="s">
        <v>2669</v>
      </c>
      <c r="D418" s="51" t="str">
        <f t="shared" si="7"/>
        <v>17709</v>
      </c>
      <c r="E418" s="52" t="s">
        <v>2672</v>
      </c>
      <c r="F418" s="54">
        <v>61</v>
      </c>
      <c r="G418" s="55">
        <v>68</v>
      </c>
      <c r="H418" s="53"/>
    </row>
    <row r="419" spans="1:8">
      <c r="A419" s="52" t="s">
        <v>1750</v>
      </c>
      <c r="B419" s="53" t="s">
        <v>2673</v>
      </c>
      <c r="C419" s="53" t="s">
        <v>2669</v>
      </c>
      <c r="D419" s="51" t="str">
        <f t="shared" si="7"/>
        <v>17716</v>
      </c>
      <c r="E419" s="52" t="s">
        <v>2674</v>
      </c>
      <c r="F419" s="54">
        <v>64</v>
      </c>
      <c r="G419" s="55">
        <v>71</v>
      </c>
      <c r="H419" s="53"/>
    </row>
    <row r="420" spans="1:8">
      <c r="A420" s="52" t="s">
        <v>1750</v>
      </c>
      <c r="B420" s="53" t="s">
        <v>2675</v>
      </c>
      <c r="C420" s="53" t="s">
        <v>2669</v>
      </c>
      <c r="D420" s="51" t="str">
        <f t="shared" si="7"/>
        <v>17759</v>
      </c>
      <c r="E420" s="52" t="s">
        <v>2676</v>
      </c>
      <c r="F420" s="54">
        <v>63</v>
      </c>
      <c r="G420" s="55">
        <v>70</v>
      </c>
      <c r="H420" s="53"/>
    </row>
    <row r="421" spans="1:8">
      <c r="A421" s="52" t="s">
        <v>1750</v>
      </c>
      <c r="B421" s="57" t="s">
        <v>2677</v>
      </c>
      <c r="C421" s="57" t="s">
        <v>2669</v>
      </c>
      <c r="D421" s="51" t="str">
        <f t="shared" si="7"/>
        <v>17780</v>
      </c>
      <c r="E421" s="52" t="s">
        <v>2678</v>
      </c>
      <c r="F421" s="54">
        <v>70</v>
      </c>
      <c r="G421" s="55">
        <v>77</v>
      </c>
      <c r="H421" s="53"/>
    </row>
    <row r="422" spans="1:8">
      <c r="A422" s="56" t="s">
        <v>1750</v>
      </c>
      <c r="B422" s="57" t="s">
        <v>2679</v>
      </c>
      <c r="C422" s="57" t="s">
        <v>2669</v>
      </c>
      <c r="D422" s="51" t="str">
        <f t="shared" si="7"/>
        <v>17786</v>
      </c>
      <c r="E422" s="52" t="s">
        <v>2680</v>
      </c>
      <c r="F422" s="54">
        <v>73</v>
      </c>
      <c r="G422" s="55">
        <v>81</v>
      </c>
      <c r="H422" s="53"/>
    </row>
    <row r="423" spans="1:8">
      <c r="A423" s="52" t="s">
        <v>1750</v>
      </c>
      <c r="B423" s="53" t="s">
        <v>2681</v>
      </c>
      <c r="C423" s="53" t="s">
        <v>2669</v>
      </c>
      <c r="D423" s="51" t="str">
        <f t="shared" si="7"/>
        <v>17800</v>
      </c>
      <c r="E423" s="52" t="s">
        <v>2682</v>
      </c>
      <c r="F423" s="54">
        <v>57</v>
      </c>
      <c r="G423" s="55">
        <v>63</v>
      </c>
      <c r="H423" s="53"/>
    </row>
    <row r="424" spans="1:8">
      <c r="A424" s="56" t="s">
        <v>1750</v>
      </c>
      <c r="B424" s="53" t="s">
        <v>2683</v>
      </c>
      <c r="C424" s="57" t="s">
        <v>2669</v>
      </c>
      <c r="D424" s="51" t="str">
        <f t="shared" si="7"/>
        <v>17901</v>
      </c>
      <c r="E424" s="52" t="s">
        <v>2684</v>
      </c>
      <c r="F424" s="54">
        <v>79</v>
      </c>
      <c r="G424" s="55">
        <v>87</v>
      </c>
      <c r="H424" s="53"/>
    </row>
    <row r="425" spans="1:8">
      <c r="A425" s="56" t="s">
        <v>1750</v>
      </c>
      <c r="B425" s="53" t="s">
        <v>2685</v>
      </c>
      <c r="C425" s="57" t="s">
        <v>2669</v>
      </c>
      <c r="D425" s="51" t="str">
        <f t="shared" si="7"/>
        <v>17957</v>
      </c>
      <c r="E425" s="52" t="s">
        <v>2686</v>
      </c>
      <c r="F425" s="54">
        <v>63</v>
      </c>
      <c r="G425" s="55">
        <v>70</v>
      </c>
      <c r="H425" s="53"/>
    </row>
    <row r="426" spans="1:8">
      <c r="A426" s="52" t="s">
        <v>1750</v>
      </c>
      <c r="B426" s="53" t="s">
        <v>2687</v>
      </c>
      <c r="C426" s="53" t="s">
        <v>2669</v>
      </c>
      <c r="D426" s="51" t="str">
        <f t="shared" si="7"/>
        <v>17961</v>
      </c>
      <c r="E426" s="52" t="s">
        <v>2688</v>
      </c>
      <c r="F426" s="54">
        <v>69</v>
      </c>
      <c r="G426" s="55">
        <v>76</v>
      </c>
      <c r="H426" s="53"/>
    </row>
    <row r="427" spans="1:8">
      <c r="A427" s="52" t="s">
        <v>1750</v>
      </c>
      <c r="B427" s="53" t="s">
        <v>2689</v>
      </c>
      <c r="C427" s="53" t="s">
        <v>2669</v>
      </c>
      <c r="D427" s="51" t="str">
        <f t="shared" si="7"/>
        <v>17979</v>
      </c>
      <c r="E427" s="52" t="s">
        <v>2690</v>
      </c>
      <c r="F427" s="54">
        <v>81</v>
      </c>
      <c r="G427" s="55">
        <v>90</v>
      </c>
      <c r="H427" s="53"/>
    </row>
    <row r="428" spans="1:8">
      <c r="A428" s="52" t="s">
        <v>1750</v>
      </c>
      <c r="B428" s="53" t="s">
        <v>2691</v>
      </c>
      <c r="C428" s="53" t="s">
        <v>2669</v>
      </c>
      <c r="D428" s="51" t="str">
        <f t="shared" si="7"/>
        <v>17982</v>
      </c>
      <c r="E428" s="52" t="s">
        <v>2692</v>
      </c>
      <c r="F428" s="54">
        <v>84</v>
      </c>
      <c r="G428" s="55">
        <v>93</v>
      </c>
      <c r="H428" s="53"/>
    </row>
    <row r="429" spans="1:8">
      <c r="A429" s="56" t="s">
        <v>1750</v>
      </c>
      <c r="B429" s="57" t="s">
        <v>2693</v>
      </c>
      <c r="C429" s="57" t="s">
        <v>2694</v>
      </c>
      <c r="D429" s="51" t="str">
        <f t="shared" si="7"/>
        <v>49463</v>
      </c>
      <c r="E429" s="52" t="s">
        <v>2695</v>
      </c>
      <c r="F429" s="54">
        <v>427</v>
      </c>
      <c r="G429" s="55">
        <v>470</v>
      </c>
      <c r="H429" s="53"/>
    </row>
    <row r="430" spans="1:8">
      <c r="A430" s="56" t="s">
        <v>1750</v>
      </c>
      <c r="B430" s="57" t="s">
        <v>2696</v>
      </c>
      <c r="C430" s="57" t="s">
        <v>2697</v>
      </c>
      <c r="D430" s="51" t="str">
        <f t="shared" si="7"/>
        <v>15299</v>
      </c>
      <c r="E430" s="52" t="s">
        <v>2698</v>
      </c>
      <c r="F430" s="54">
        <v>24</v>
      </c>
      <c r="G430" s="55">
        <v>27</v>
      </c>
      <c r="H430" s="53"/>
    </row>
    <row r="431" spans="1:8">
      <c r="A431" s="52" t="s">
        <v>1750</v>
      </c>
      <c r="B431" s="57" t="s">
        <v>2699</v>
      </c>
      <c r="C431" s="57" t="s">
        <v>2697</v>
      </c>
      <c r="D431" s="51" t="str">
        <f t="shared" si="7"/>
        <v>15319</v>
      </c>
      <c r="E431" s="52" t="s">
        <v>2700</v>
      </c>
      <c r="F431" s="54">
        <v>23</v>
      </c>
      <c r="G431" s="55">
        <v>26</v>
      </c>
      <c r="H431" s="53"/>
    </row>
    <row r="432" spans="1:8">
      <c r="A432" s="52" t="s">
        <v>1750</v>
      </c>
      <c r="B432" s="53" t="s">
        <v>2701</v>
      </c>
      <c r="C432" s="53" t="s">
        <v>2697</v>
      </c>
      <c r="D432" s="51" t="str">
        <f t="shared" si="7"/>
        <v>15631</v>
      </c>
      <c r="E432" s="52" t="s">
        <v>2702</v>
      </c>
      <c r="F432" s="54">
        <v>35</v>
      </c>
      <c r="G432" s="55">
        <v>39</v>
      </c>
      <c r="H432" s="53"/>
    </row>
    <row r="433" spans="1:8">
      <c r="A433" s="52" t="s">
        <v>1750</v>
      </c>
      <c r="B433" s="53" t="s">
        <v>2703</v>
      </c>
      <c r="C433" s="53" t="s">
        <v>2697</v>
      </c>
      <c r="D433" s="51" t="str">
        <f t="shared" si="7"/>
        <v>15633</v>
      </c>
      <c r="E433" s="52" t="s">
        <v>2704</v>
      </c>
      <c r="F433" s="54">
        <v>32</v>
      </c>
      <c r="G433" s="55">
        <v>36</v>
      </c>
      <c r="H433" s="53"/>
    </row>
    <row r="434" spans="1:8">
      <c r="A434" s="56" t="s">
        <v>1750</v>
      </c>
      <c r="B434" s="57" t="s">
        <v>2705</v>
      </c>
      <c r="C434" s="57" t="s">
        <v>2697</v>
      </c>
      <c r="D434" s="51" t="str">
        <f t="shared" si="7"/>
        <v>15634</v>
      </c>
      <c r="E434" s="52" t="s">
        <v>2706</v>
      </c>
      <c r="F434" s="54">
        <v>34</v>
      </c>
      <c r="G434" s="55">
        <v>38</v>
      </c>
      <c r="H434" s="53"/>
    </row>
    <row r="435" spans="1:8">
      <c r="A435" s="56" t="s">
        <v>1750</v>
      </c>
      <c r="B435" s="57" t="s">
        <v>2707</v>
      </c>
      <c r="C435" s="57" t="s">
        <v>2708</v>
      </c>
      <c r="D435" s="51" t="str">
        <f t="shared" si="7"/>
        <v>47011</v>
      </c>
      <c r="E435" s="52" t="s">
        <v>2709</v>
      </c>
      <c r="F435" s="54">
        <v>417</v>
      </c>
      <c r="G435" s="55">
        <v>459</v>
      </c>
      <c r="H435" s="53"/>
    </row>
    <row r="436" spans="1:8">
      <c r="A436" s="56" t="s">
        <v>1750</v>
      </c>
      <c r="B436" s="57" t="s">
        <v>2710</v>
      </c>
      <c r="C436" s="57" t="s">
        <v>2711</v>
      </c>
      <c r="D436" s="51" t="str">
        <f t="shared" si="7"/>
        <v>30003</v>
      </c>
      <c r="E436" s="52" t="s">
        <v>2712</v>
      </c>
      <c r="F436" s="54">
        <v>116</v>
      </c>
      <c r="G436" s="55">
        <v>128</v>
      </c>
      <c r="H436" s="53"/>
    </row>
    <row r="437" spans="1:8">
      <c r="A437" s="56" t="s">
        <v>1750</v>
      </c>
      <c r="B437" s="57" t="s">
        <v>2713</v>
      </c>
      <c r="C437" s="57" t="s">
        <v>2711</v>
      </c>
      <c r="D437" s="51" t="str">
        <f t="shared" si="7"/>
        <v>30068</v>
      </c>
      <c r="E437" s="52" t="s">
        <v>2714</v>
      </c>
      <c r="F437" s="54">
        <v>135</v>
      </c>
      <c r="G437" s="55">
        <v>149</v>
      </c>
      <c r="H437" s="53"/>
    </row>
    <row r="438" spans="1:8">
      <c r="A438" s="56" t="s">
        <v>1750</v>
      </c>
      <c r="B438" s="57" t="s">
        <v>2715</v>
      </c>
      <c r="C438" s="57" t="s">
        <v>2711</v>
      </c>
      <c r="D438" s="51" t="str">
        <f t="shared" si="7"/>
        <v>30119</v>
      </c>
      <c r="E438" s="52" t="s">
        <v>2716</v>
      </c>
      <c r="F438" s="54">
        <v>156</v>
      </c>
      <c r="G438" s="55">
        <v>172</v>
      </c>
      <c r="H438" s="53"/>
    </row>
    <row r="439" spans="1:8">
      <c r="A439" s="52" t="s">
        <v>1750</v>
      </c>
      <c r="B439" s="57" t="s">
        <v>2717</v>
      </c>
      <c r="C439" s="57" t="s">
        <v>2718</v>
      </c>
      <c r="D439" s="51" t="str">
        <f t="shared" si="7"/>
        <v>31000</v>
      </c>
      <c r="E439" s="52" t="s">
        <v>2719</v>
      </c>
      <c r="F439" s="54">
        <v>86</v>
      </c>
      <c r="G439" s="55">
        <v>95</v>
      </c>
      <c r="H439" s="53"/>
    </row>
    <row r="440" spans="1:8">
      <c r="A440" s="52" t="s">
        <v>1750</v>
      </c>
      <c r="B440" s="53" t="s">
        <v>2720</v>
      </c>
      <c r="C440" s="53" t="s">
        <v>2721</v>
      </c>
      <c r="D440" s="51" t="str">
        <f t="shared" si="7"/>
        <v>06520</v>
      </c>
      <c r="E440" s="52" t="s">
        <v>2722</v>
      </c>
      <c r="F440" s="54">
        <v>32</v>
      </c>
      <c r="G440" s="55">
        <v>36</v>
      </c>
      <c r="H440" s="53"/>
    </row>
    <row r="441" spans="1:8">
      <c r="A441" s="52" t="s">
        <v>1750</v>
      </c>
      <c r="B441" s="53" t="s">
        <v>2723</v>
      </c>
      <c r="C441" s="53" t="s">
        <v>2721</v>
      </c>
      <c r="D441" s="51" t="str">
        <f t="shared" si="7"/>
        <v>06521</v>
      </c>
      <c r="E441" s="52" t="s">
        <v>2724</v>
      </c>
      <c r="F441" s="54">
        <v>25</v>
      </c>
      <c r="G441" s="55">
        <v>28</v>
      </c>
      <c r="H441" s="53"/>
    </row>
    <row r="442" spans="1:8">
      <c r="A442" s="56" t="s">
        <v>1750</v>
      </c>
      <c r="B442" s="57" t="s">
        <v>2725</v>
      </c>
      <c r="C442" s="57" t="s">
        <v>2721</v>
      </c>
      <c r="D442" s="51" t="str">
        <f t="shared" si="7"/>
        <v>06559</v>
      </c>
      <c r="E442" s="52" t="s">
        <v>2726</v>
      </c>
      <c r="F442" s="54">
        <v>24</v>
      </c>
      <c r="G442" s="55">
        <v>27</v>
      </c>
      <c r="H442" s="53"/>
    </row>
    <row r="443" spans="1:8">
      <c r="A443" s="56" t="s">
        <v>1750</v>
      </c>
      <c r="B443" s="57" t="s">
        <v>2727</v>
      </c>
      <c r="C443" s="57" t="s">
        <v>2721</v>
      </c>
      <c r="D443" s="51" t="str">
        <f t="shared" si="7"/>
        <v>06560</v>
      </c>
      <c r="E443" s="52" t="s">
        <v>2728</v>
      </c>
      <c r="F443" s="54">
        <v>23</v>
      </c>
      <c r="G443" s="55">
        <v>26</v>
      </c>
      <c r="H443" s="53"/>
    </row>
    <row r="444" spans="1:8">
      <c r="A444" s="52" t="s">
        <v>1750</v>
      </c>
      <c r="B444" s="57" t="s">
        <v>2729</v>
      </c>
      <c r="C444" s="57" t="s">
        <v>2721</v>
      </c>
      <c r="D444" s="51" t="str">
        <f t="shared" si="7"/>
        <v>06571</v>
      </c>
      <c r="E444" s="52" t="s">
        <v>2730</v>
      </c>
      <c r="F444" s="54">
        <v>26</v>
      </c>
      <c r="G444" s="55">
        <v>29</v>
      </c>
      <c r="H444" s="53"/>
    </row>
    <row r="445" spans="1:8">
      <c r="A445" s="52" t="s">
        <v>1750</v>
      </c>
      <c r="B445" s="53" t="s">
        <v>2731</v>
      </c>
      <c r="C445" s="53" t="s">
        <v>2721</v>
      </c>
      <c r="D445" s="51" t="str">
        <f t="shared" si="7"/>
        <v>06590</v>
      </c>
      <c r="E445" s="52" t="s">
        <v>2732</v>
      </c>
      <c r="F445" s="54">
        <v>26</v>
      </c>
      <c r="G445" s="55">
        <v>29</v>
      </c>
      <c r="H445" s="53"/>
    </row>
    <row r="446" spans="1:8">
      <c r="A446" s="52" t="s">
        <v>1750</v>
      </c>
      <c r="B446" s="53" t="s">
        <v>2733</v>
      </c>
      <c r="C446" s="53" t="s">
        <v>2721</v>
      </c>
      <c r="D446" s="51" t="str">
        <f t="shared" si="7"/>
        <v>06591</v>
      </c>
      <c r="E446" s="52" t="s">
        <v>2734</v>
      </c>
      <c r="F446" s="54">
        <v>35</v>
      </c>
      <c r="G446" s="55">
        <v>39</v>
      </c>
      <c r="H446" s="53"/>
    </row>
    <row r="447" spans="1:8">
      <c r="A447" s="52" t="s">
        <v>1750</v>
      </c>
      <c r="B447" s="53" t="s">
        <v>2735</v>
      </c>
      <c r="C447" s="53" t="s">
        <v>2721</v>
      </c>
      <c r="D447" s="51" t="str">
        <f t="shared" si="7"/>
        <v>06593</v>
      </c>
      <c r="E447" s="52" t="s">
        <v>2736</v>
      </c>
      <c r="F447" s="54">
        <v>35</v>
      </c>
      <c r="G447" s="55">
        <v>39</v>
      </c>
      <c r="H447" s="53"/>
    </row>
    <row r="448" spans="1:8">
      <c r="A448" s="52" t="s">
        <v>1750</v>
      </c>
      <c r="B448" s="53" t="s">
        <v>2737</v>
      </c>
      <c r="C448" s="53" t="s">
        <v>2721</v>
      </c>
      <c r="D448" s="51" t="str">
        <f t="shared" si="7"/>
        <v>06595</v>
      </c>
      <c r="E448" s="52" t="s">
        <v>2738</v>
      </c>
      <c r="F448" s="54">
        <v>26</v>
      </c>
      <c r="G448" s="55">
        <v>29</v>
      </c>
      <c r="H448" s="53"/>
    </row>
    <row r="449" spans="1:8">
      <c r="A449" s="52" t="s">
        <v>1750</v>
      </c>
      <c r="B449" s="57" t="s">
        <v>2739</v>
      </c>
      <c r="C449" s="57" t="s">
        <v>2721</v>
      </c>
      <c r="D449" s="51" t="str">
        <f t="shared" si="7"/>
        <v>06606</v>
      </c>
      <c r="E449" s="52" t="s">
        <v>2740</v>
      </c>
      <c r="F449" s="54">
        <v>34</v>
      </c>
      <c r="G449" s="55">
        <v>38</v>
      </c>
      <c r="H449" s="53"/>
    </row>
    <row r="450" spans="1:8">
      <c r="A450" s="52" t="s">
        <v>1750</v>
      </c>
      <c r="B450" s="57" t="s">
        <v>2741</v>
      </c>
      <c r="C450" s="57" t="s">
        <v>2721</v>
      </c>
      <c r="D450" s="51" t="str">
        <f t="shared" si="7"/>
        <v>06613</v>
      </c>
      <c r="E450" s="52" t="s">
        <v>2742</v>
      </c>
      <c r="F450" s="54">
        <v>35</v>
      </c>
      <c r="G450" s="55">
        <v>39</v>
      </c>
      <c r="H450" s="53"/>
    </row>
    <row r="451" spans="1:8">
      <c r="A451" s="52" t="s">
        <v>1750</v>
      </c>
      <c r="B451" s="53" t="s">
        <v>2743</v>
      </c>
      <c r="C451" s="53" t="s">
        <v>2721</v>
      </c>
      <c r="D451" s="51" t="str">
        <f t="shared" si="7"/>
        <v>06619</v>
      </c>
      <c r="E451" s="52" t="s">
        <v>2744</v>
      </c>
      <c r="F451" s="54">
        <v>32</v>
      </c>
      <c r="G451" s="55">
        <v>36</v>
      </c>
      <c r="H451" s="53"/>
    </row>
    <row r="452" spans="1:8">
      <c r="A452" s="52" t="s">
        <v>1750</v>
      </c>
      <c r="B452" s="57" t="s">
        <v>2745</v>
      </c>
      <c r="C452" s="57" t="s">
        <v>2721</v>
      </c>
      <c r="D452" s="51" t="str">
        <f t="shared" si="7"/>
        <v>06627</v>
      </c>
      <c r="E452" s="52" t="s">
        <v>2746</v>
      </c>
      <c r="F452" s="54">
        <v>35</v>
      </c>
      <c r="G452" s="55">
        <v>39</v>
      </c>
      <c r="H452" s="53"/>
    </row>
    <row r="453" spans="1:8">
      <c r="A453" s="52" t="s">
        <v>1750</v>
      </c>
      <c r="B453" s="53" t="s">
        <v>2747</v>
      </c>
      <c r="C453" s="53" t="s">
        <v>2721</v>
      </c>
      <c r="D453" s="51" t="str">
        <f t="shared" si="7"/>
        <v>06647</v>
      </c>
      <c r="E453" s="52" t="s">
        <v>2748</v>
      </c>
      <c r="F453" s="54">
        <v>36</v>
      </c>
      <c r="G453" s="55">
        <v>40</v>
      </c>
      <c r="H453" s="53"/>
    </row>
    <row r="454" spans="1:8">
      <c r="A454" s="52" t="s">
        <v>1750</v>
      </c>
      <c r="B454" s="57" t="s">
        <v>2749</v>
      </c>
      <c r="C454" s="53" t="s">
        <v>2721</v>
      </c>
      <c r="D454" s="51" t="str">
        <f t="shared" si="7"/>
        <v>06653</v>
      </c>
      <c r="E454" s="52" t="s">
        <v>2750</v>
      </c>
      <c r="F454" s="54">
        <v>34</v>
      </c>
      <c r="G454" s="55">
        <v>38</v>
      </c>
      <c r="H454" s="53"/>
    </row>
    <row r="455" spans="1:8">
      <c r="A455" s="52" t="s">
        <v>1750</v>
      </c>
      <c r="B455" s="53" t="s">
        <v>2751</v>
      </c>
      <c r="C455" s="53" t="s">
        <v>2721</v>
      </c>
      <c r="D455" s="51" t="str">
        <f t="shared" si="7"/>
        <v>06654</v>
      </c>
      <c r="E455" s="52" t="s">
        <v>2752</v>
      </c>
      <c r="F455" s="54">
        <v>36</v>
      </c>
      <c r="G455" s="55">
        <v>40</v>
      </c>
      <c r="H455" s="53"/>
    </row>
    <row r="456" spans="1:8">
      <c r="A456" s="52" t="s">
        <v>1750</v>
      </c>
      <c r="B456" s="53" t="s">
        <v>2753</v>
      </c>
      <c r="C456" s="53" t="s">
        <v>2721</v>
      </c>
      <c r="D456" s="51" t="str">
        <f t="shared" si="7"/>
        <v>06655</v>
      </c>
      <c r="E456" s="52" t="s">
        <v>2754</v>
      </c>
      <c r="F456" s="54">
        <v>30</v>
      </c>
      <c r="G456" s="55">
        <v>33</v>
      </c>
      <c r="H456" s="53"/>
    </row>
    <row r="457" spans="1:8">
      <c r="A457" s="52" t="s">
        <v>1750</v>
      </c>
      <c r="B457" s="57" t="s">
        <v>2755</v>
      </c>
      <c r="C457" s="53" t="s">
        <v>2721</v>
      </c>
      <c r="D457" s="51" t="str">
        <f t="shared" si="7"/>
        <v>06656</v>
      </c>
      <c r="E457" s="52" t="s">
        <v>2756</v>
      </c>
      <c r="F457" s="54">
        <v>30</v>
      </c>
      <c r="G457" s="55">
        <v>33</v>
      </c>
      <c r="H457" s="53"/>
    </row>
    <row r="458" spans="1:8">
      <c r="A458" s="52" t="s">
        <v>1750</v>
      </c>
      <c r="B458" s="57" t="s">
        <v>2757</v>
      </c>
      <c r="C458" s="57" t="s">
        <v>2721</v>
      </c>
      <c r="D458" s="51" t="str">
        <f t="shared" si="7"/>
        <v>06666</v>
      </c>
      <c r="E458" s="52" t="s">
        <v>2758</v>
      </c>
      <c r="F458" s="54">
        <v>31</v>
      </c>
      <c r="G458" s="55">
        <v>35</v>
      </c>
      <c r="H458" s="53"/>
    </row>
    <row r="459" spans="1:8">
      <c r="A459" s="52" t="s">
        <v>1750</v>
      </c>
      <c r="B459" s="53" t="s">
        <v>2759</v>
      </c>
      <c r="C459" s="53" t="s">
        <v>2721</v>
      </c>
      <c r="D459" s="51" t="str">
        <f t="shared" si="7"/>
        <v>06672</v>
      </c>
      <c r="E459" s="52" t="s">
        <v>2760</v>
      </c>
      <c r="F459" s="54">
        <v>24</v>
      </c>
      <c r="G459" s="55">
        <v>27</v>
      </c>
      <c r="H459" s="53"/>
    </row>
    <row r="460" spans="1:8">
      <c r="A460" s="52" t="s">
        <v>1750</v>
      </c>
      <c r="B460" s="53" t="s">
        <v>2761</v>
      </c>
      <c r="C460" s="53" t="s">
        <v>2721</v>
      </c>
      <c r="D460" s="51" t="str">
        <f t="shared" si="7"/>
        <v>06675</v>
      </c>
      <c r="E460" s="52" t="s">
        <v>2762</v>
      </c>
      <c r="F460" s="54">
        <v>25</v>
      </c>
      <c r="G460" s="55">
        <v>28</v>
      </c>
      <c r="H460" s="53"/>
    </row>
    <row r="461" spans="1:8">
      <c r="A461" s="52" t="s">
        <v>1750</v>
      </c>
      <c r="B461" s="53" t="s">
        <v>2763</v>
      </c>
      <c r="C461" s="53" t="s">
        <v>2721</v>
      </c>
      <c r="D461" s="51" t="str">
        <f t="shared" ref="D461:D524" si="8">RIGHT(B461,5)</f>
        <v>06693</v>
      </c>
      <c r="E461" s="52" t="s">
        <v>2764</v>
      </c>
      <c r="F461" s="54">
        <v>24</v>
      </c>
      <c r="G461" s="55">
        <v>27</v>
      </c>
      <c r="H461" s="53"/>
    </row>
    <row r="462" spans="1:8">
      <c r="A462" s="52" t="s">
        <v>1750</v>
      </c>
      <c r="B462" s="53" t="s">
        <v>2765</v>
      </c>
      <c r="C462" s="53" t="s">
        <v>2721</v>
      </c>
      <c r="D462" s="51" t="str">
        <f t="shared" si="8"/>
        <v>06705</v>
      </c>
      <c r="E462" s="52" t="s">
        <v>2766</v>
      </c>
      <c r="F462" s="54">
        <v>24</v>
      </c>
      <c r="G462" s="55">
        <v>27</v>
      </c>
      <c r="H462" s="53"/>
    </row>
    <row r="463" spans="1:8">
      <c r="A463" s="52" t="s">
        <v>1750</v>
      </c>
      <c r="B463" s="53" t="s">
        <v>2767</v>
      </c>
      <c r="C463" s="53" t="s">
        <v>2721</v>
      </c>
      <c r="D463" s="51" t="str">
        <f t="shared" si="8"/>
        <v>06707</v>
      </c>
      <c r="E463" s="52" t="s">
        <v>2768</v>
      </c>
      <c r="F463" s="54">
        <v>28</v>
      </c>
      <c r="G463" s="55">
        <v>31</v>
      </c>
      <c r="H463" s="53"/>
    </row>
    <row r="464" spans="1:8">
      <c r="A464" s="52" t="s">
        <v>1750</v>
      </c>
      <c r="B464" s="53" t="s">
        <v>2769</v>
      </c>
      <c r="C464" s="53" t="s">
        <v>2721</v>
      </c>
      <c r="D464" s="51" t="str">
        <f t="shared" si="8"/>
        <v>06716</v>
      </c>
      <c r="E464" s="52" t="s">
        <v>2770</v>
      </c>
      <c r="F464" s="54">
        <v>35</v>
      </c>
      <c r="G464" s="55">
        <v>39</v>
      </c>
      <c r="H464" s="53"/>
    </row>
    <row r="465" spans="1:8">
      <c r="A465" s="52" t="s">
        <v>1750</v>
      </c>
      <c r="B465" s="53" t="s">
        <v>2771</v>
      </c>
      <c r="C465" s="53" t="s">
        <v>2721</v>
      </c>
      <c r="D465" s="51" t="str">
        <f t="shared" si="8"/>
        <v>06717</v>
      </c>
      <c r="E465" s="52" t="s">
        <v>2772</v>
      </c>
      <c r="F465" s="54">
        <v>30</v>
      </c>
      <c r="G465" s="55">
        <v>33</v>
      </c>
      <c r="H465" s="53"/>
    </row>
    <row r="466" spans="1:8">
      <c r="A466" s="52" t="s">
        <v>1750</v>
      </c>
      <c r="B466" s="57" t="s">
        <v>2773</v>
      </c>
      <c r="C466" s="53" t="s">
        <v>2721</v>
      </c>
      <c r="D466" s="51" t="str">
        <f t="shared" si="8"/>
        <v>06720</v>
      </c>
      <c r="E466" s="52" t="s">
        <v>2774</v>
      </c>
      <c r="F466" s="54">
        <v>30</v>
      </c>
      <c r="G466" s="55">
        <v>33</v>
      </c>
      <c r="H466" s="53"/>
    </row>
    <row r="467" spans="1:8">
      <c r="A467" s="52" t="s">
        <v>1750</v>
      </c>
      <c r="B467" s="57" t="s">
        <v>2775</v>
      </c>
      <c r="C467" s="53" t="s">
        <v>2721</v>
      </c>
      <c r="D467" s="51" t="str">
        <f t="shared" si="8"/>
        <v>06724</v>
      </c>
      <c r="E467" s="52" t="s">
        <v>2776</v>
      </c>
      <c r="F467" s="54">
        <v>36</v>
      </c>
      <c r="G467" s="55">
        <v>40</v>
      </c>
      <c r="H467" s="53"/>
    </row>
    <row r="468" spans="1:8">
      <c r="A468" s="52" t="s">
        <v>1750</v>
      </c>
      <c r="B468" s="53" t="s">
        <v>2777</v>
      </c>
      <c r="C468" s="53" t="s">
        <v>2721</v>
      </c>
      <c r="D468" s="51" t="str">
        <f t="shared" si="8"/>
        <v>06725</v>
      </c>
      <c r="E468" s="52" t="s">
        <v>2778</v>
      </c>
      <c r="F468" s="54">
        <v>31</v>
      </c>
      <c r="G468" s="55">
        <v>35</v>
      </c>
      <c r="H468" s="53"/>
    </row>
    <row r="469" spans="1:8">
      <c r="A469" s="52" t="s">
        <v>1750</v>
      </c>
      <c r="B469" s="53" t="s">
        <v>2779</v>
      </c>
      <c r="C469" s="53" t="s">
        <v>2721</v>
      </c>
      <c r="D469" s="51" t="str">
        <f t="shared" si="8"/>
        <v>06732</v>
      </c>
      <c r="E469" s="52" t="s">
        <v>2780</v>
      </c>
      <c r="F469" s="54">
        <v>37</v>
      </c>
      <c r="G469" s="55">
        <v>41</v>
      </c>
      <c r="H469" s="53"/>
    </row>
    <row r="470" spans="1:8">
      <c r="A470" s="52" t="s">
        <v>1750</v>
      </c>
      <c r="B470" s="53" t="s">
        <v>2781</v>
      </c>
      <c r="C470" s="53" t="s">
        <v>2721</v>
      </c>
      <c r="D470" s="51" t="str">
        <f t="shared" si="8"/>
        <v>06763</v>
      </c>
      <c r="E470" s="52" t="s">
        <v>2782</v>
      </c>
      <c r="F470" s="54">
        <v>33</v>
      </c>
      <c r="G470" s="55">
        <v>37</v>
      </c>
      <c r="H470" s="53"/>
    </row>
    <row r="471" spans="1:8">
      <c r="A471" s="52" t="s">
        <v>1750</v>
      </c>
      <c r="B471" s="53" t="s">
        <v>2783</v>
      </c>
      <c r="C471" s="53" t="s">
        <v>2721</v>
      </c>
      <c r="D471" s="51" t="str">
        <f t="shared" si="8"/>
        <v>06765</v>
      </c>
      <c r="E471" s="52" t="s">
        <v>2784</v>
      </c>
      <c r="F471" s="54">
        <v>33</v>
      </c>
      <c r="G471" s="55">
        <v>37</v>
      </c>
      <c r="H471" s="53"/>
    </row>
    <row r="472" spans="1:8">
      <c r="A472" s="52" t="s">
        <v>1750</v>
      </c>
      <c r="B472" s="53" t="s">
        <v>2785</v>
      </c>
      <c r="C472" s="53" t="s">
        <v>2721</v>
      </c>
      <c r="D472" s="51" t="str">
        <f t="shared" si="8"/>
        <v>06768</v>
      </c>
      <c r="E472" s="52" t="s">
        <v>2786</v>
      </c>
      <c r="F472" s="54">
        <v>27</v>
      </c>
      <c r="G472" s="55">
        <v>30</v>
      </c>
      <c r="H472" s="53"/>
    </row>
    <row r="473" spans="1:8">
      <c r="A473" s="52" t="s">
        <v>1750</v>
      </c>
      <c r="B473" s="53" t="s">
        <v>2787</v>
      </c>
      <c r="C473" s="53" t="s">
        <v>2721</v>
      </c>
      <c r="D473" s="51" t="str">
        <f t="shared" si="8"/>
        <v>06771</v>
      </c>
      <c r="E473" s="52" t="s">
        <v>2788</v>
      </c>
      <c r="F473" s="54">
        <v>35</v>
      </c>
      <c r="G473" s="55">
        <v>39</v>
      </c>
      <c r="H473" s="53"/>
    </row>
    <row r="474" spans="1:8">
      <c r="A474" s="52" t="s">
        <v>1750</v>
      </c>
      <c r="B474" s="53" t="s">
        <v>2789</v>
      </c>
      <c r="C474" s="53" t="s">
        <v>2721</v>
      </c>
      <c r="D474" s="51" t="str">
        <f t="shared" si="8"/>
        <v>06772</v>
      </c>
      <c r="E474" s="52" t="s">
        <v>2790</v>
      </c>
      <c r="F474" s="54">
        <v>35</v>
      </c>
      <c r="G474" s="55">
        <v>39</v>
      </c>
      <c r="H474" s="53"/>
    </row>
    <row r="475" spans="1:8">
      <c r="A475" s="56" t="s">
        <v>1750</v>
      </c>
      <c r="B475" s="57" t="s">
        <v>2791</v>
      </c>
      <c r="C475" s="57" t="s">
        <v>2721</v>
      </c>
      <c r="D475" s="51" t="str">
        <f t="shared" si="8"/>
        <v>06779</v>
      </c>
      <c r="E475" s="52" t="s">
        <v>2792</v>
      </c>
      <c r="F475" s="54">
        <v>39</v>
      </c>
      <c r="G475" s="55">
        <v>43</v>
      </c>
      <c r="H475" s="53"/>
    </row>
    <row r="476" spans="1:8">
      <c r="A476" s="52" t="s">
        <v>1750</v>
      </c>
      <c r="B476" s="53" t="s">
        <v>2793</v>
      </c>
      <c r="C476" s="53" t="s">
        <v>2721</v>
      </c>
      <c r="D476" s="51" t="str">
        <f t="shared" si="8"/>
        <v>06794</v>
      </c>
      <c r="E476" s="52" t="s">
        <v>2794</v>
      </c>
      <c r="F476" s="54">
        <v>36</v>
      </c>
      <c r="G476" s="55">
        <v>40</v>
      </c>
      <c r="H476" s="53"/>
    </row>
    <row r="477" spans="1:8">
      <c r="A477" s="52" t="s">
        <v>1750</v>
      </c>
      <c r="B477" s="53" t="s">
        <v>2795</v>
      </c>
      <c r="C477" s="53" t="s">
        <v>2721</v>
      </c>
      <c r="D477" s="51" t="str">
        <f t="shared" si="8"/>
        <v>06795</v>
      </c>
      <c r="E477" s="52" t="s">
        <v>2796</v>
      </c>
      <c r="F477" s="54">
        <v>39</v>
      </c>
      <c r="G477" s="55">
        <v>43</v>
      </c>
      <c r="H477" s="53"/>
    </row>
    <row r="478" spans="1:8">
      <c r="A478" s="52" t="s">
        <v>1750</v>
      </c>
      <c r="B478" s="53" t="s">
        <v>2797</v>
      </c>
      <c r="C478" s="53" t="s">
        <v>2798</v>
      </c>
      <c r="D478" s="51" t="str">
        <f t="shared" si="8"/>
        <v>03600</v>
      </c>
      <c r="E478" s="52" t="s">
        <v>2799</v>
      </c>
      <c r="F478" s="54">
        <v>25</v>
      </c>
      <c r="G478" s="55">
        <v>28</v>
      </c>
      <c r="H478" s="53"/>
    </row>
    <row r="479" spans="1:8">
      <c r="A479" s="52" t="s">
        <v>1750</v>
      </c>
      <c r="B479" s="53" t="s">
        <v>2800</v>
      </c>
      <c r="C479" s="53" t="s">
        <v>2798</v>
      </c>
      <c r="D479" s="51" t="str">
        <f t="shared" si="8"/>
        <v>03708</v>
      </c>
      <c r="E479" s="52" t="s">
        <v>2801</v>
      </c>
      <c r="F479" s="54">
        <v>18</v>
      </c>
      <c r="G479" s="55">
        <v>20</v>
      </c>
      <c r="H479" s="53"/>
    </row>
    <row r="480" spans="1:8">
      <c r="A480" s="52" t="s">
        <v>1750</v>
      </c>
      <c r="B480" s="53" t="s">
        <v>2802</v>
      </c>
      <c r="C480" s="53" t="s">
        <v>2798</v>
      </c>
      <c r="D480" s="51" t="str">
        <f t="shared" si="8"/>
        <v>03718</v>
      </c>
      <c r="E480" s="52" t="s">
        <v>2803</v>
      </c>
      <c r="F480" s="54">
        <v>23</v>
      </c>
      <c r="G480" s="55">
        <v>26</v>
      </c>
      <c r="H480" s="53"/>
    </row>
    <row r="481" spans="1:8">
      <c r="A481" s="52" t="s">
        <v>1750</v>
      </c>
      <c r="B481" s="53" t="s">
        <v>2804</v>
      </c>
      <c r="C481" s="53" t="s">
        <v>2798</v>
      </c>
      <c r="D481" s="51" t="str">
        <f t="shared" si="8"/>
        <v>03722</v>
      </c>
      <c r="E481" s="52" t="s">
        <v>2805</v>
      </c>
      <c r="F481" s="54">
        <v>23</v>
      </c>
      <c r="G481" s="55">
        <v>26</v>
      </c>
      <c r="H481" s="53"/>
    </row>
    <row r="482" spans="1:8">
      <c r="A482" s="56" t="s">
        <v>1750</v>
      </c>
      <c r="B482" s="57" t="s">
        <v>2806</v>
      </c>
      <c r="C482" s="57" t="s">
        <v>2798</v>
      </c>
      <c r="D482" s="51" t="str">
        <f t="shared" si="8"/>
        <v>03723</v>
      </c>
      <c r="E482" s="52" t="s">
        <v>2807</v>
      </c>
      <c r="F482" s="54">
        <v>21</v>
      </c>
      <c r="G482" s="55">
        <v>24</v>
      </c>
      <c r="H482" s="53"/>
    </row>
    <row r="483" spans="1:8">
      <c r="A483" s="52" t="s">
        <v>1750</v>
      </c>
      <c r="B483" s="57" t="s">
        <v>2808</v>
      </c>
      <c r="C483" s="57" t="s">
        <v>2798</v>
      </c>
      <c r="D483" s="51" t="str">
        <f t="shared" si="8"/>
        <v>03726</v>
      </c>
      <c r="E483" s="52" t="s">
        <v>2809</v>
      </c>
      <c r="F483" s="54">
        <v>26</v>
      </c>
      <c r="G483" s="55">
        <v>29</v>
      </c>
      <c r="H483" s="53"/>
    </row>
    <row r="484" spans="1:8">
      <c r="A484" s="52" t="s">
        <v>1750</v>
      </c>
      <c r="B484" s="53" t="s">
        <v>2810</v>
      </c>
      <c r="C484" s="53" t="s">
        <v>2798</v>
      </c>
      <c r="D484" s="51" t="str">
        <f t="shared" si="8"/>
        <v>03760</v>
      </c>
      <c r="E484" s="52" t="s">
        <v>2811</v>
      </c>
      <c r="F484" s="54">
        <v>20</v>
      </c>
      <c r="G484" s="55">
        <v>22</v>
      </c>
      <c r="H484" s="53"/>
    </row>
    <row r="485" spans="1:8">
      <c r="A485" s="52" t="s">
        <v>1750</v>
      </c>
      <c r="B485" s="53" t="s">
        <v>2812</v>
      </c>
      <c r="C485" s="53" t="s">
        <v>2813</v>
      </c>
      <c r="D485" s="51" t="str">
        <f t="shared" si="8"/>
        <v>22713</v>
      </c>
      <c r="E485" s="52" t="s">
        <v>2814</v>
      </c>
      <c r="F485" s="54">
        <v>24</v>
      </c>
      <c r="G485" s="55">
        <v>27</v>
      </c>
      <c r="H485" s="53"/>
    </row>
    <row r="486" spans="1:8">
      <c r="A486" s="52" t="s">
        <v>1750</v>
      </c>
      <c r="B486" s="53" t="s">
        <v>2815</v>
      </c>
      <c r="C486" s="53" t="s">
        <v>2813</v>
      </c>
      <c r="D486" s="51" t="str">
        <f t="shared" si="8"/>
        <v>22742</v>
      </c>
      <c r="E486" s="52" t="s">
        <v>2816</v>
      </c>
      <c r="F486" s="54">
        <v>29</v>
      </c>
      <c r="G486" s="55">
        <v>32</v>
      </c>
      <c r="H486" s="53"/>
    </row>
    <row r="487" spans="1:8">
      <c r="A487" s="52" t="s">
        <v>1750</v>
      </c>
      <c r="B487" s="53" t="s">
        <v>2817</v>
      </c>
      <c r="C487" s="53" t="s">
        <v>2813</v>
      </c>
      <c r="D487" s="51" t="str">
        <f t="shared" si="8"/>
        <v>22756</v>
      </c>
      <c r="E487" s="52" t="s">
        <v>2818</v>
      </c>
      <c r="F487" s="54">
        <v>31</v>
      </c>
      <c r="G487" s="55">
        <v>35</v>
      </c>
      <c r="H487" s="53"/>
    </row>
    <row r="488" spans="1:8">
      <c r="A488" s="52" t="s">
        <v>1750</v>
      </c>
      <c r="B488" s="53" t="s">
        <v>2819</v>
      </c>
      <c r="C488" s="53" t="s">
        <v>2813</v>
      </c>
      <c r="D488" s="51" t="str">
        <f t="shared" si="8"/>
        <v>22830</v>
      </c>
      <c r="E488" s="52" t="s">
        <v>2820</v>
      </c>
      <c r="F488" s="54">
        <v>20</v>
      </c>
      <c r="G488" s="55">
        <v>22</v>
      </c>
      <c r="H488" s="53"/>
    </row>
    <row r="489" spans="1:8">
      <c r="A489" s="52" t="s">
        <v>1750</v>
      </c>
      <c r="B489" s="57" t="s">
        <v>2821</v>
      </c>
      <c r="C489" s="57" t="s">
        <v>2813</v>
      </c>
      <c r="D489" s="51" t="str">
        <f t="shared" si="8"/>
        <v>35206</v>
      </c>
      <c r="E489" s="52" t="s">
        <v>2822</v>
      </c>
      <c r="F489" s="54">
        <v>173</v>
      </c>
      <c r="G489" s="55">
        <v>191</v>
      </c>
      <c r="H489" s="53"/>
    </row>
    <row r="490" spans="1:8">
      <c r="A490" s="52" t="s">
        <v>1750</v>
      </c>
      <c r="B490" s="53" t="s">
        <v>2823</v>
      </c>
      <c r="C490" s="53" t="s">
        <v>2813</v>
      </c>
      <c r="D490" s="51" t="str">
        <f t="shared" si="8"/>
        <v>35259</v>
      </c>
      <c r="E490" s="52" t="s">
        <v>2824</v>
      </c>
      <c r="F490" s="54">
        <v>169</v>
      </c>
      <c r="G490" s="55">
        <v>186</v>
      </c>
      <c r="H490" s="53"/>
    </row>
    <row r="491" spans="1:8">
      <c r="A491" s="56" t="s">
        <v>1750</v>
      </c>
      <c r="B491" s="57" t="s">
        <v>2825</v>
      </c>
      <c r="C491" s="57" t="s">
        <v>2813</v>
      </c>
      <c r="D491" s="51" t="str">
        <f t="shared" si="8"/>
        <v>35262</v>
      </c>
      <c r="E491" s="52" t="s">
        <v>2826</v>
      </c>
      <c r="F491" s="54">
        <v>181</v>
      </c>
      <c r="G491" s="55">
        <v>200</v>
      </c>
      <c r="H491" s="53"/>
    </row>
    <row r="492" spans="1:8">
      <c r="A492" s="56" t="s">
        <v>1750</v>
      </c>
      <c r="B492" s="57" t="s">
        <v>2827</v>
      </c>
      <c r="C492" s="57" t="s">
        <v>2813</v>
      </c>
      <c r="D492" s="51" t="str">
        <f t="shared" si="8"/>
        <v>61945</v>
      </c>
      <c r="E492" s="52" t="s">
        <v>2828</v>
      </c>
      <c r="F492" s="54">
        <v>317</v>
      </c>
      <c r="G492" s="55">
        <v>349</v>
      </c>
      <c r="H492" s="53"/>
    </row>
    <row r="493" spans="1:8">
      <c r="A493" s="56" t="s">
        <v>1750</v>
      </c>
      <c r="B493" s="57" t="s">
        <v>2829</v>
      </c>
      <c r="C493" s="57" t="s">
        <v>2813</v>
      </c>
      <c r="D493" s="51" t="str">
        <f t="shared" si="8"/>
        <v>62071</v>
      </c>
      <c r="E493" s="52" t="s">
        <v>2830</v>
      </c>
      <c r="F493" s="54">
        <v>316</v>
      </c>
      <c r="G493" s="55">
        <v>348</v>
      </c>
      <c r="H493" s="53"/>
    </row>
    <row r="494" spans="1:8">
      <c r="A494" s="52" t="s">
        <v>1750</v>
      </c>
      <c r="B494" s="53" t="s">
        <v>2831</v>
      </c>
      <c r="C494" s="53" t="s">
        <v>2832</v>
      </c>
      <c r="D494" s="51" t="str">
        <f t="shared" si="8"/>
        <v>02727</v>
      </c>
      <c r="E494" s="52" t="s">
        <v>2833</v>
      </c>
      <c r="F494" s="54">
        <v>41</v>
      </c>
      <c r="G494" s="55">
        <v>46</v>
      </c>
      <c r="H494" s="53"/>
    </row>
    <row r="495" spans="1:8">
      <c r="A495" s="56" t="s">
        <v>1750</v>
      </c>
      <c r="B495" s="57" t="s">
        <v>2834</v>
      </c>
      <c r="C495" s="57" t="s">
        <v>2832</v>
      </c>
      <c r="D495" s="51" t="str">
        <f t="shared" si="8"/>
        <v>02737</v>
      </c>
      <c r="E495" s="52" t="s">
        <v>2835</v>
      </c>
      <c r="F495" s="54">
        <v>34</v>
      </c>
      <c r="G495" s="55">
        <v>38</v>
      </c>
      <c r="H495" s="53"/>
    </row>
    <row r="496" spans="1:8">
      <c r="A496" s="56" t="s">
        <v>1750</v>
      </c>
      <c r="B496" s="57" t="s">
        <v>2836</v>
      </c>
      <c r="C496" s="57" t="s">
        <v>2832</v>
      </c>
      <c r="D496" s="51" t="str">
        <f t="shared" si="8"/>
        <v>02792</v>
      </c>
      <c r="E496" s="52" t="s">
        <v>2837</v>
      </c>
      <c r="F496" s="54">
        <v>36</v>
      </c>
      <c r="G496" s="55">
        <v>40</v>
      </c>
      <c r="H496" s="53"/>
    </row>
    <row r="497" spans="1:8">
      <c r="A497" s="52" t="s">
        <v>1750</v>
      </c>
      <c r="B497" s="53" t="s">
        <v>2838</v>
      </c>
      <c r="C497" s="53" t="s">
        <v>2839</v>
      </c>
      <c r="D497" s="51" t="str">
        <f t="shared" si="8"/>
        <v>04781</v>
      </c>
      <c r="E497" s="52" t="s">
        <v>2840</v>
      </c>
      <c r="F497" s="54">
        <v>33</v>
      </c>
      <c r="G497" s="55">
        <v>37</v>
      </c>
      <c r="H497" s="53"/>
    </row>
    <row r="498" spans="1:8">
      <c r="A498" s="52" t="s">
        <v>1750</v>
      </c>
      <c r="B498" s="53" t="s">
        <v>2841</v>
      </c>
      <c r="C498" s="53" t="s">
        <v>2839</v>
      </c>
      <c r="D498" s="51" t="str">
        <f t="shared" si="8"/>
        <v>04783</v>
      </c>
      <c r="E498" s="52" t="s">
        <v>2842</v>
      </c>
      <c r="F498" s="54">
        <v>37</v>
      </c>
      <c r="G498" s="55">
        <v>41</v>
      </c>
      <c r="H498" s="53"/>
    </row>
    <row r="499" spans="1:8">
      <c r="A499" s="52" t="s">
        <v>1750</v>
      </c>
      <c r="B499" s="53" t="s">
        <v>2843</v>
      </c>
      <c r="C499" s="53" t="s">
        <v>2839</v>
      </c>
      <c r="D499" s="51" t="str">
        <f t="shared" si="8"/>
        <v>04784</v>
      </c>
      <c r="E499" s="52" t="s">
        <v>2844</v>
      </c>
      <c r="F499" s="54">
        <v>33</v>
      </c>
      <c r="G499" s="55">
        <v>37</v>
      </c>
      <c r="H499" s="53"/>
    </row>
    <row r="500" spans="1:8">
      <c r="A500" s="52" t="s">
        <v>1750</v>
      </c>
      <c r="B500" s="53" t="s">
        <v>2845</v>
      </c>
      <c r="C500" s="53" t="s">
        <v>2839</v>
      </c>
      <c r="D500" s="51" t="str">
        <f t="shared" si="8"/>
        <v>04790</v>
      </c>
      <c r="E500" s="52" t="s">
        <v>2846</v>
      </c>
      <c r="F500" s="54">
        <v>32</v>
      </c>
      <c r="G500" s="55">
        <v>36</v>
      </c>
      <c r="H500" s="53"/>
    </row>
    <row r="501" spans="1:8">
      <c r="A501" s="52" t="s">
        <v>1750</v>
      </c>
      <c r="B501" s="53" t="s">
        <v>2847</v>
      </c>
      <c r="C501" s="53" t="s">
        <v>2839</v>
      </c>
      <c r="D501" s="51" t="str">
        <f t="shared" si="8"/>
        <v>04793</v>
      </c>
      <c r="E501" s="52" t="s">
        <v>2848</v>
      </c>
      <c r="F501" s="54">
        <v>31</v>
      </c>
      <c r="G501" s="55">
        <v>35</v>
      </c>
      <c r="H501" s="53"/>
    </row>
    <row r="502" spans="1:8">
      <c r="A502" s="52" t="s">
        <v>1750</v>
      </c>
      <c r="B502" s="53" t="s">
        <v>2849</v>
      </c>
      <c r="C502" s="53" t="s">
        <v>2839</v>
      </c>
      <c r="D502" s="51" t="str">
        <f t="shared" si="8"/>
        <v>04794</v>
      </c>
      <c r="E502" s="52" t="s">
        <v>2850</v>
      </c>
      <c r="F502" s="54">
        <v>33</v>
      </c>
      <c r="G502" s="55">
        <v>37</v>
      </c>
      <c r="H502" s="53"/>
    </row>
    <row r="503" spans="1:8">
      <c r="A503" s="52" t="s">
        <v>1750</v>
      </c>
      <c r="B503" s="53" t="s">
        <v>2851</v>
      </c>
      <c r="C503" s="53" t="s">
        <v>2839</v>
      </c>
      <c r="D503" s="51" t="str">
        <f t="shared" si="8"/>
        <v>04797</v>
      </c>
      <c r="E503" s="52" t="s">
        <v>2852</v>
      </c>
      <c r="F503" s="54">
        <v>33</v>
      </c>
      <c r="G503" s="55">
        <v>37</v>
      </c>
      <c r="H503" s="53"/>
    </row>
    <row r="504" spans="1:8">
      <c r="A504" s="52" t="s">
        <v>1750</v>
      </c>
      <c r="B504" s="53" t="s">
        <v>2853</v>
      </c>
      <c r="C504" s="53" t="s">
        <v>2839</v>
      </c>
      <c r="D504" s="51" t="str">
        <f t="shared" si="8"/>
        <v>04798</v>
      </c>
      <c r="E504" s="52" t="s">
        <v>2854</v>
      </c>
      <c r="F504" s="54">
        <v>40</v>
      </c>
      <c r="G504" s="55">
        <v>44</v>
      </c>
      <c r="H504" s="53"/>
    </row>
    <row r="505" spans="1:8">
      <c r="A505" s="52" t="s">
        <v>1750</v>
      </c>
      <c r="B505" s="53" t="s">
        <v>2855</v>
      </c>
      <c r="C505" s="53" t="s">
        <v>2839</v>
      </c>
      <c r="D505" s="51" t="str">
        <f t="shared" si="8"/>
        <v>04799</v>
      </c>
      <c r="E505" s="52" t="s">
        <v>2856</v>
      </c>
      <c r="F505" s="54">
        <v>32</v>
      </c>
      <c r="G505" s="55">
        <v>36</v>
      </c>
      <c r="H505" s="53"/>
    </row>
    <row r="506" spans="1:8">
      <c r="A506" s="52" t="s">
        <v>1750</v>
      </c>
      <c r="B506" s="53" t="s">
        <v>2857</v>
      </c>
      <c r="C506" s="53" t="s">
        <v>2839</v>
      </c>
      <c r="D506" s="51" t="str">
        <f t="shared" si="8"/>
        <v>04804</v>
      </c>
      <c r="E506" s="52" t="s">
        <v>2858</v>
      </c>
      <c r="F506" s="54">
        <v>34</v>
      </c>
      <c r="G506" s="55">
        <v>38</v>
      </c>
      <c r="H506" s="53"/>
    </row>
    <row r="507" spans="1:8">
      <c r="A507" s="56" t="s">
        <v>1750</v>
      </c>
      <c r="B507" s="57" t="s">
        <v>2859</v>
      </c>
      <c r="C507" s="57" t="s">
        <v>2839</v>
      </c>
      <c r="D507" s="51" t="str">
        <f t="shared" si="8"/>
        <v>04806</v>
      </c>
      <c r="E507" s="52" t="s">
        <v>2860</v>
      </c>
      <c r="F507" s="54">
        <v>36</v>
      </c>
      <c r="G507" s="55">
        <v>40</v>
      </c>
      <c r="H507" s="53"/>
    </row>
    <row r="508" spans="1:8">
      <c r="A508" s="56" t="s">
        <v>1750</v>
      </c>
      <c r="B508" s="57" t="s">
        <v>2861</v>
      </c>
      <c r="C508" s="57" t="s">
        <v>2862</v>
      </c>
      <c r="D508" s="51" t="str">
        <f t="shared" si="8"/>
        <v>51554</v>
      </c>
      <c r="E508" s="52" t="s">
        <v>2863</v>
      </c>
      <c r="F508" s="54">
        <v>391</v>
      </c>
      <c r="G508" s="55">
        <v>431</v>
      </c>
      <c r="H508" s="53"/>
    </row>
    <row r="509" spans="1:8">
      <c r="A509" s="56" t="s">
        <v>1750</v>
      </c>
      <c r="B509" s="57" t="s">
        <v>2864</v>
      </c>
      <c r="C509" s="57" t="s">
        <v>2862</v>
      </c>
      <c r="D509" s="51" t="str">
        <f t="shared" si="8"/>
        <v>51560</v>
      </c>
      <c r="E509" s="52" t="s">
        <v>2865</v>
      </c>
      <c r="F509" s="54">
        <v>361</v>
      </c>
      <c r="G509" s="55">
        <v>398</v>
      </c>
      <c r="H509" s="53"/>
    </row>
    <row r="510" spans="1:8">
      <c r="A510" s="52" t="s">
        <v>1750</v>
      </c>
      <c r="B510" s="53" t="s">
        <v>2866</v>
      </c>
      <c r="C510" s="53" t="s">
        <v>2867</v>
      </c>
      <c r="D510" s="51" t="str">
        <f t="shared" si="8"/>
        <v>31900</v>
      </c>
      <c r="E510" s="52" t="s">
        <v>2868</v>
      </c>
      <c r="F510" s="54">
        <v>123</v>
      </c>
      <c r="G510" s="55">
        <v>136</v>
      </c>
      <c r="H510" s="53"/>
    </row>
    <row r="511" spans="1:8">
      <c r="A511" s="56" t="s">
        <v>1750</v>
      </c>
      <c r="B511" s="57" t="s">
        <v>2869</v>
      </c>
      <c r="C511" s="57" t="s">
        <v>2867</v>
      </c>
      <c r="D511" s="51" t="str">
        <f t="shared" si="8"/>
        <v>31901</v>
      </c>
      <c r="E511" s="52" t="s">
        <v>2870</v>
      </c>
      <c r="F511" s="54">
        <v>121</v>
      </c>
      <c r="G511" s="55">
        <v>134</v>
      </c>
      <c r="H511" s="53"/>
    </row>
    <row r="512" spans="1:8">
      <c r="A512" s="52" t="s">
        <v>1750</v>
      </c>
      <c r="B512" s="53" t="s">
        <v>2871</v>
      </c>
      <c r="C512" s="53" t="s">
        <v>2867</v>
      </c>
      <c r="D512" s="51" t="str">
        <f t="shared" si="8"/>
        <v>31930</v>
      </c>
      <c r="E512" s="52" t="s">
        <v>2872</v>
      </c>
      <c r="F512" s="54">
        <v>109</v>
      </c>
      <c r="G512" s="55">
        <v>120</v>
      </c>
      <c r="H512" s="53"/>
    </row>
    <row r="513" spans="1:8">
      <c r="A513" s="52" t="s">
        <v>1750</v>
      </c>
      <c r="B513" s="53" t="s">
        <v>2873</v>
      </c>
      <c r="C513" s="53" t="s">
        <v>2867</v>
      </c>
      <c r="D513" s="51" t="str">
        <f t="shared" si="8"/>
        <v>31974</v>
      </c>
      <c r="E513" s="52" t="s">
        <v>2874</v>
      </c>
      <c r="F513" s="54">
        <v>110</v>
      </c>
      <c r="G513" s="55">
        <v>121</v>
      </c>
      <c r="H513" s="53"/>
    </row>
    <row r="514" spans="1:8">
      <c r="A514" s="52" t="s">
        <v>1750</v>
      </c>
      <c r="B514" s="53" t="s">
        <v>2875</v>
      </c>
      <c r="C514" s="53" t="s">
        <v>2876</v>
      </c>
      <c r="D514" s="51" t="str">
        <f t="shared" si="8"/>
        <v>15010</v>
      </c>
      <c r="E514" s="52" t="s">
        <v>2877</v>
      </c>
      <c r="F514" s="54">
        <v>18</v>
      </c>
      <c r="G514" s="55">
        <v>20</v>
      </c>
      <c r="H514" s="53"/>
    </row>
    <row r="515" spans="1:8">
      <c r="A515" s="52" t="s">
        <v>1750</v>
      </c>
      <c r="B515" s="53" t="s">
        <v>2878</v>
      </c>
      <c r="C515" s="53" t="s">
        <v>2876</v>
      </c>
      <c r="D515" s="51" t="str">
        <f t="shared" si="8"/>
        <v>15050</v>
      </c>
      <c r="E515" s="52" t="s">
        <v>2879</v>
      </c>
      <c r="F515" s="54">
        <v>19</v>
      </c>
      <c r="G515" s="55">
        <v>21</v>
      </c>
      <c r="H515" s="53"/>
    </row>
    <row r="516" spans="1:8">
      <c r="A516" s="52" t="s">
        <v>1750</v>
      </c>
      <c r="B516" s="53" t="s">
        <v>2880</v>
      </c>
      <c r="C516" s="53" t="s">
        <v>2876</v>
      </c>
      <c r="D516" s="51" t="str">
        <f t="shared" si="8"/>
        <v>15075</v>
      </c>
      <c r="E516" s="52" t="s">
        <v>2881</v>
      </c>
      <c r="F516" s="54">
        <v>26</v>
      </c>
      <c r="G516" s="55">
        <v>29</v>
      </c>
      <c r="H516" s="53"/>
    </row>
    <row r="517" spans="1:8">
      <c r="A517" s="52" t="s">
        <v>1750</v>
      </c>
      <c r="B517" s="53" t="s">
        <v>2882</v>
      </c>
      <c r="C517" s="53" t="s">
        <v>2876</v>
      </c>
      <c r="D517" s="51" t="str">
        <f t="shared" si="8"/>
        <v>15093</v>
      </c>
      <c r="E517" s="52" t="s">
        <v>2883</v>
      </c>
      <c r="F517" s="54">
        <v>20</v>
      </c>
      <c r="G517" s="55">
        <v>22</v>
      </c>
      <c r="H517" s="53"/>
    </row>
    <row r="518" spans="1:8">
      <c r="A518" s="52" t="s">
        <v>1750</v>
      </c>
      <c r="B518" s="53" t="s">
        <v>2884</v>
      </c>
      <c r="C518" s="53" t="s">
        <v>2876</v>
      </c>
      <c r="D518" s="51" t="str">
        <f t="shared" si="8"/>
        <v>15118</v>
      </c>
      <c r="E518" s="52" t="s">
        <v>2885</v>
      </c>
      <c r="F518" s="54">
        <v>29</v>
      </c>
      <c r="G518" s="55">
        <v>32</v>
      </c>
      <c r="H518" s="53"/>
    </row>
    <row r="519" spans="1:8">
      <c r="A519" s="56" t="s">
        <v>1750</v>
      </c>
      <c r="B519" s="57" t="s">
        <v>2886</v>
      </c>
      <c r="C519" s="57" t="s">
        <v>2887</v>
      </c>
      <c r="D519" s="51" t="str">
        <f t="shared" si="8"/>
        <v>24868</v>
      </c>
      <c r="E519" s="52" t="s">
        <v>2888</v>
      </c>
      <c r="F519" s="54">
        <v>251</v>
      </c>
      <c r="G519" s="55">
        <v>277</v>
      </c>
      <c r="H519" s="53"/>
    </row>
    <row r="520" spans="1:8">
      <c r="A520" s="52" t="s">
        <v>1750</v>
      </c>
      <c r="B520" s="57" t="s">
        <v>2889</v>
      </c>
      <c r="C520" s="57" t="s">
        <v>2890</v>
      </c>
      <c r="D520" s="51" t="str">
        <f t="shared" si="8"/>
        <v>05505</v>
      </c>
      <c r="E520" s="52" t="s">
        <v>2891</v>
      </c>
      <c r="F520" s="54">
        <v>43</v>
      </c>
      <c r="G520" s="55">
        <v>48</v>
      </c>
      <c r="H520" s="53"/>
    </row>
    <row r="521" spans="1:8">
      <c r="A521" s="52" t="s">
        <v>1750</v>
      </c>
      <c r="B521" s="53" t="s">
        <v>2892</v>
      </c>
      <c r="C521" s="53" t="s">
        <v>2890</v>
      </c>
      <c r="D521" s="51" t="str">
        <f t="shared" si="8"/>
        <v>05510</v>
      </c>
      <c r="E521" s="52" t="s">
        <v>2893</v>
      </c>
      <c r="F521" s="54">
        <v>41</v>
      </c>
      <c r="G521" s="55">
        <v>46</v>
      </c>
      <c r="H521" s="53"/>
    </row>
    <row r="522" spans="1:8">
      <c r="A522" s="95" t="s">
        <v>1750</v>
      </c>
      <c r="B522" s="110" t="s">
        <v>2894</v>
      </c>
      <c r="C522" s="110" t="s">
        <v>2890</v>
      </c>
      <c r="D522" s="51" t="str">
        <f t="shared" si="8"/>
        <v>05540</v>
      </c>
      <c r="E522" s="50" t="s">
        <v>2895</v>
      </c>
      <c r="F522" s="78">
        <v>37</v>
      </c>
      <c r="G522" s="79">
        <v>41</v>
      </c>
      <c r="H522" s="98"/>
    </row>
    <row r="523" spans="1:8">
      <c r="A523" s="50" t="s">
        <v>1750</v>
      </c>
      <c r="B523" s="80" t="s">
        <v>2896</v>
      </c>
      <c r="C523" s="80" t="s">
        <v>2890</v>
      </c>
      <c r="D523" s="51" t="str">
        <f t="shared" si="8"/>
        <v>05543</v>
      </c>
      <c r="E523" s="50" t="s">
        <v>2897</v>
      </c>
      <c r="F523" s="78">
        <v>36</v>
      </c>
      <c r="G523" s="79">
        <v>40</v>
      </c>
      <c r="H523" s="98"/>
    </row>
    <row r="524" spans="1:8">
      <c r="A524" s="52" t="s">
        <v>1750</v>
      </c>
      <c r="B524" s="53" t="s">
        <v>2898</v>
      </c>
      <c r="C524" s="53" t="s">
        <v>2890</v>
      </c>
      <c r="D524" s="51" t="str">
        <f t="shared" si="8"/>
        <v>05545</v>
      </c>
      <c r="E524" s="52" t="s">
        <v>2899</v>
      </c>
      <c r="F524" s="54">
        <v>43</v>
      </c>
      <c r="G524" s="55">
        <v>48</v>
      </c>
      <c r="H524" s="98"/>
    </row>
    <row r="525" spans="1:8">
      <c r="A525" s="52" t="s">
        <v>1750</v>
      </c>
      <c r="B525" s="53" t="s">
        <v>2900</v>
      </c>
      <c r="C525" s="53" t="s">
        <v>2890</v>
      </c>
      <c r="D525" s="51" t="str">
        <f t="shared" ref="D525:D588" si="9">RIGHT(B525,5)</f>
        <v>05551</v>
      </c>
      <c r="E525" s="52" t="s">
        <v>2901</v>
      </c>
      <c r="F525" s="54">
        <v>41</v>
      </c>
      <c r="G525" s="55">
        <v>46</v>
      </c>
      <c r="H525" s="98"/>
    </row>
    <row r="526" spans="1:8">
      <c r="A526" s="56" t="s">
        <v>1750</v>
      </c>
      <c r="B526" s="57" t="s">
        <v>2902</v>
      </c>
      <c r="C526" s="57" t="s">
        <v>2890</v>
      </c>
      <c r="D526" s="51" t="str">
        <f t="shared" si="9"/>
        <v>05556</v>
      </c>
      <c r="E526" s="52" t="s">
        <v>2903</v>
      </c>
      <c r="F526" s="54">
        <v>38</v>
      </c>
      <c r="G526" s="55">
        <v>42</v>
      </c>
      <c r="H526" s="98"/>
    </row>
    <row r="527" spans="1:8">
      <c r="A527" s="52" t="s">
        <v>1750</v>
      </c>
      <c r="B527" s="57" t="s">
        <v>2904</v>
      </c>
      <c r="C527" s="57" t="s">
        <v>2890</v>
      </c>
      <c r="D527" s="51" t="str">
        <f t="shared" si="9"/>
        <v>05587</v>
      </c>
      <c r="E527" s="52" t="s">
        <v>2905</v>
      </c>
      <c r="F527" s="54">
        <v>42</v>
      </c>
      <c r="G527" s="55">
        <v>47</v>
      </c>
      <c r="H527" s="98"/>
    </row>
    <row r="528" spans="1:8">
      <c r="A528" s="52" t="s">
        <v>1750</v>
      </c>
      <c r="B528" s="53" t="s">
        <v>2906</v>
      </c>
      <c r="C528" s="53" t="s">
        <v>2890</v>
      </c>
      <c r="D528" s="51" t="str">
        <f t="shared" si="9"/>
        <v>05717</v>
      </c>
      <c r="E528" s="52" t="s">
        <v>2907</v>
      </c>
      <c r="F528" s="54">
        <v>44</v>
      </c>
      <c r="G528" s="55">
        <v>49</v>
      </c>
      <c r="H528" s="98"/>
    </row>
    <row r="529" spans="1:8">
      <c r="A529" s="52" t="s">
        <v>1750</v>
      </c>
      <c r="B529" s="53" t="s">
        <v>2908</v>
      </c>
      <c r="C529" s="53" t="s">
        <v>2890</v>
      </c>
      <c r="D529" s="51" t="str">
        <f t="shared" si="9"/>
        <v>05807</v>
      </c>
      <c r="E529" s="52" t="s">
        <v>2909</v>
      </c>
      <c r="F529" s="54">
        <v>43</v>
      </c>
      <c r="G529" s="55">
        <v>48</v>
      </c>
      <c r="H529" s="98"/>
    </row>
    <row r="530" spans="1:8">
      <c r="A530" s="52" t="s">
        <v>1750</v>
      </c>
      <c r="B530" s="53" t="s">
        <v>2910</v>
      </c>
      <c r="C530" s="53" t="s">
        <v>2890</v>
      </c>
      <c r="D530" s="51" t="str">
        <f t="shared" si="9"/>
        <v>05835</v>
      </c>
      <c r="E530" s="52" t="s">
        <v>2911</v>
      </c>
      <c r="F530" s="54">
        <v>44</v>
      </c>
      <c r="G530" s="55">
        <v>49</v>
      </c>
      <c r="H530" s="98"/>
    </row>
    <row r="531" spans="1:8">
      <c r="A531" s="52" t="s">
        <v>1750</v>
      </c>
      <c r="B531" s="53" t="s">
        <v>2912</v>
      </c>
      <c r="C531" s="53" t="s">
        <v>2890</v>
      </c>
      <c r="D531" s="51" t="str">
        <f t="shared" si="9"/>
        <v>05836</v>
      </c>
      <c r="E531" s="52" t="s">
        <v>2913</v>
      </c>
      <c r="F531" s="54">
        <v>40</v>
      </c>
      <c r="G531" s="55">
        <v>44</v>
      </c>
      <c r="H531" s="98"/>
    </row>
    <row r="532" spans="1:8">
      <c r="A532" s="52" t="s">
        <v>1750</v>
      </c>
      <c r="B532" s="53" t="s">
        <v>2914</v>
      </c>
      <c r="C532" s="53" t="s">
        <v>2890</v>
      </c>
      <c r="D532" s="51" t="str">
        <f t="shared" si="9"/>
        <v>05839</v>
      </c>
      <c r="E532" s="52" t="s">
        <v>2915</v>
      </c>
      <c r="F532" s="54">
        <v>46</v>
      </c>
      <c r="G532" s="55">
        <v>51</v>
      </c>
      <c r="H532" s="98"/>
    </row>
    <row r="533" spans="1:8">
      <c r="A533" s="52" t="s">
        <v>1750</v>
      </c>
      <c r="B533" s="53" t="s">
        <v>2916</v>
      </c>
      <c r="C533" s="53" t="s">
        <v>2890</v>
      </c>
      <c r="D533" s="51" t="str">
        <f t="shared" si="9"/>
        <v>05842</v>
      </c>
      <c r="E533" s="52" t="s">
        <v>2917</v>
      </c>
      <c r="F533" s="54">
        <v>39</v>
      </c>
      <c r="G533" s="55">
        <v>43</v>
      </c>
      <c r="H533" s="98"/>
    </row>
    <row r="534" spans="1:8">
      <c r="A534" s="52" t="s">
        <v>1750</v>
      </c>
      <c r="B534" s="53" t="s">
        <v>2918</v>
      </c>
      <c r="C534" s="53" t="s">
        <v>2890</v>
      </c>
      <c r="D534" s="51" t="str">
        <f t="shared" si="9"/>
        <v>05852</v>
      </c>
      <c r="E534" s="52" t="s">
        <v>2919</v>
      </c>
      <c r="F534" s="54">
        <v>42</v>
      </c>
      <c r="G534" s="55">
        <v>47</v>
      </c>
      <c r="H534" s="98"/>
    </row>
    <row r="535" spans="1:8">
      <c r="A535" s="52" t="s">
        <v>1750</v>
      </c>
      <c r="B535" s="53" t="s">
        <v>2920</v>
      </c>
      <c r="C535" s="53" t="s">
        <v>2921</v>
      </c>
      <c r="D535" s="51" t="str">
        <f t="shared" si="9"/>
        <v>13135</v>
      </c>
      <c r="E535" s="52" t="s">
        <v>2922</v>
      </c>
      <c r="F535" s="54">
        <v>49</v>
      </c>
      <c r="G535" s="55">
        <v>54</v>
      </c>
      <c r="H535" s="98"/>
    </row>
    <row r="536" spans="1:8">
      <c r="A536" s="52" t="s">
        <v>1750</v>
      </c>
      <c r="B536" s="53" t="s">
        <v>2923</v>
      </c>
      <c r="C536" s="53" t="s">
        <v>2921</v>
      </c>
      <c r="D536" s="51" t="str">
        <f t="shared" si="9"/>
        <v>13446</v>
      </c>
      <c r="E536" s="52" t="s">
        <v>2924</v>
      </c>
      <c r="F536" s="54">
        <v>40</v>
      </c>
      <c r="G536" s="55">
        <v>44</v>
      </c>
      <c r="H536" s="98"/>
    </row>
    <row r="537" spans="1:8">
      <c r="A537" s="52" t="s">
        <v>1750</v>
      </c>
      <c r="B537" s="53" t="s">
        <v>2925</v>
      </c>
      <c r="C537" s="53" t="s">
        <v>2921</v>
      </c>
      <c r="D537" s="51" t="str">
        <f t="shared" si="9"/>
        <v>13449</v>
      </c>
      <c r="E537" s="52" t="s">
        <v>2926</v>
      </c>
      <c r="F537" s="54">
        <v>38</v>
      </c>
      <c r="G537" s="55">
        <v>42</v>
      </c>
      <c r="H537" s="98"/>
    </row>
    <row r="538" spans="1:8">
      <c r="A538" s="52" t="s">
        <v>1750</v>
      </c>
      <c r="B538" s="53" t="s">
        <v>2927</v>
      </c>
      <c r="C538" s="53" t="s">
        <v>2921</v>
      </c>
      <c r="D538" s="51" t="str">
        <f t="shared" si="9"/>
        <v>13453</v>
      </c>
      <c r="E538" s="52" t="s">
        <v>2928</v>
      </c>
      <c r="F538" s="54">
        <v>39</v>
      </c>
      <c r="G538" s="55">
        <v>43</v>
      </c>
      <c r="H538" s="98"/>
    </row>
    <row r="539" spans="1:8">
      <c r="A539" s="52" t="s">
        <v>1750</v>
      </c>
      <c r="B539" s="57" t="s">
        <v>2929</v>
      </c>
      <c r="C539" s="57" t="s">
        <v>2930</v>
      </c>
      <c r="D539" s="51" t="str">
        <f t="shared" si="9"/>
        <v>16803</v>
      </c>
      <c r="E539" s="52" t="s">
        <v>2931</v>
      </c>
      <c r="F539" s="54">
        <v>45</v>
      </c>
      <c r="G539" s="55">
        <v>50</v>
      </c>
      <c r="H539" s="98"/>
    </row>
    <row r="540" spans="1:8">
      <c r="A540" s="52" t="s">
        <v>1750</v>
      </c>
      <c r="B540" s="53" t="s">
        <v>2932</v>
      </c>
      <c r="C540" s="53" t="s">
        <v>2930</v>
      </c>
      <c r="D540" s="51" t="str">
        <f t="shared" si="9"/>
        <v>16826</v>
      </c>
      <c r="E540" s="52" t="s">
        <v>2933</v>
      </c>
      <c r="F540" s="54">
        <v>44</v>
      </c>
      <c r="G540" s="55">
        <v>49</v>
      </c>
      <c r="H540" s="98"/>
    </row>
    <row r="541" spans="1:8">
      <c r="A541" s="52" t="s">
        <v>1750</v>
      </c>
      <c r="B541" s="53" t="s">
        <v>2934</v>
      </c>
      <c r="C541" s="53" t="s">
        <v>2930</v>
      </c>
      <c r="D541" s="51" t="str">
        <f t="shared" si="9"/>
        <v>16858</v>
      </c>
      <c r="E541" s="52" t="s">
        <v>2935</v>
      </c>
      <c r="F541" s="54">
        <v>43</v>
      </c>
      <c r="G541" s="55">
        <v>48</v>
      </c>
      <c r="H541" s="98"/>
    </row>
    <row r="542" spans="1:8">
      <c r="A542" s="52" t="s">
        <v>1750</v>
      </c>
      <c r="B542" s="53" t="s">
        <v>2936</v>
      </c>
      <c r="C542" s="53" t="s">
        <v>2930</v>
      </c>
      <c r="D542" s="51" t="str">
        <f t="shared" si="9"/>
        <v>16864</v>
      </c>
      <c r="E542" s="52" t="s">
        <v>2937</v>
      </c>
      <c r="F542" s="54">
        <v>43</v>
      </c>
      <c r="G542" s="55">
        <v>48</v>
      </c>
      <c r="H542" s="98"/>
    </row>
    <row r="543" spans="1:8">
      <c r="A543" s="52" t="s">
        <v>1750</v>
      </c>
      <c r="B543" s="53" t="s">
        <v>2938</v>
      </c>
      <c r="C543" s="53" t="s">
        <v>2930</v>
      </c>
      <c r="D543" s="51" t="str">
        <f t="shared" si="9"/>
        <v>16865</v>
      </c>
      <c r="E543" s="52" t="s">
        <v>2939</v>
      </c>
      <c r="F543" s="54">
        <v>46</v>
      </c>
      <c r="G543" s="55">
        <v>51</v>
      </c>
      <c r="H543" s="98"/>
    </row>
    <row r="544" spans="1:8">
      <c r="A544" s="52" t="s">
        <v>1750</v>
      </c>
      <c r="B544" s="53" t="s">
        <v>2940</v>
      </c>
      <c r="C544" s="53" t="s">
        <v>2930</v>
      </c>
      <c r="D544" s="51" t="str">
        <f t="shared" si="9"/>
        <v>16878</v>
      </c>
      <c r="E544" s="52" t="s">
        <v>2941</v>
      </c>
      <c r="F544" s="54">
        <v>49</v>
      </c>
      <c r="G544" s="55">
        <v>54</v>
      </c>
      <c r="H544" s="98"/>
    </row>
    <row r="545" spans="1:8">
      <c r="A545" s="56" t="s">
        <v>1750</v>
      </c>
      <c r="B545" s="57" t="s">
        <v>2942</v>
      </c>
      <c r="C545" s="57" t="s">
        <v>2930</v>
      </c>
      <c r="D545" s="51" t="str">
        <f t="shared" si="9"/>
        <v>16881</v>
      </c>
      <c r="E545" s="52" t="s">
        <v>2943</v>
      </c>
      <c r="F545" s="54">
        <v>46</v>
      </c>
      <c r="G545" s="55">
        <v>51</v>
      </c>
      <c r="H545" s="98"/>
    </row>
    <row r="546" spans="1:8">
      <c r="A546" s="52" t="s">
        <v>1750</v>
      </c>
      <c r="B546" s="53" t="s">
        <v>2944</v>
      </c>
      <c r="C546" s="53" t="s">
        <v>2930</v>
      </c>
      <c r="D546" s="51" t="str">
        <f t="shared" si="9"/>
        <v>16890</v>
      </c>
      <c r="E546" s="52" t="s">
        <v>2945</v>
      </c>
      <c r="F546" s="54">
        <v>44</v>
      </c>
      <c r="G546" s="55">
        <v>49</v>
      </c>
      <c r="H546" s="98"/>
    </row>
    <row r="547" spans="1:8">
      <c r="A547" s="52" t="s">
        <v>1750</v>
      </c>
      <c r="B547" s="57" t="s">
        <v>2946</v>
      </c>
      <c r="C547" s="57" t="s">
        <v>2930</v>
      </c>
      <c r="D547" s="51" t="str">
        <f t="shared" si="9"/>
        <v>16935</v>
      </c>
      <c r="E547" s="52" t="s">
        <v>2947</v>
      </c>
      <c r="F547" s="54">
        <v>42</v>
      </c>
      <c r="G547" s="55">
        <v>47</v>
      </c>
      <c r="H547" s="98"/>
    </row>
    <row r="548" spans="1:8">
      <c r="A548" s="52" t="s">
        <v>1750</v>
      </c>
      <c r="B548" s="57" t="s">
        <v>2948</v>
      </c>
      <c r="C548" s="53" t="s">
        <v>2949</v>
      </c>
      <c r="D548" s="51" t="str">
        <f t="shared" si="9"/>
        <v>32144</v>
      </c>
      <c r="E548" s="52" t="s">
        <v>2950</v>
      </c>
      <c r="F548" s="54">
        <v>128</v>
      </c>
      <c r="G548" s="55">
        <v>141</v>
      </c>
      <c r="H548" s="98"/>
    </row>
    <row r="549" spans="1:8">
      <c r="A549" s="52" t="s">
        <v>1750</v>
      </c>
      <c r="B549" s="53" t="s">
        <v>2951</v>
      </c>
      <c r="C549" s="53" t="s">
        <v>2952</v>
      </c>
      <c r="D549" s="51" t="str">
        <f t="shared" si="9"/>
        <v>16006</v>
      </c>
      <c r="E549" s="52" t="s">
        <v>2953</v>
      </c>
      <c r="F549" s="54">
        <v>28</v>
      </c>
      <c r="G549" s="55">
        <v>31</v>
      </c>
      <c r="H549" s="98"/>
    </row>
    <row r="550" spans="1:8">
      <c r="A550" s="52" t="s">
        <v>1750</v>
      </c>
      <c r="B550" s="53" t="s">
        <v>2954</v>
      </c>
      <c r="C550" s="53" t="s">
        <v>2952</v>
      </c>
      <c r="D550" s="51" t="str">
        <f t="shared" si="9"/>
        <v>16082</v>
      </c>
      <c r="E550" s="52" t="s">
        <v>2955</v>
      </c>
      <c r="F550" s="54">
        <v>31</v>
      </c>
      <c r="G550" s="55">
        <v>35</v>
      </c>
      <c r="H550" s="98"/>
    </row>
    <row r="551" spans="1:8">
      <c r="A551" s="56" t="s">
        <v>1750</v>
      </c>
      <c r="B551" s="57" t="s">
        <v>2956</v>
      </c>
      <c r="C551" s="57" t="s">
        <v>2957</v>
      </c>
      <c r="D551" s="51" t="str">
        <f t="shared" si="9"/>
        <v>44919</v>
      </c>
      <c r="E551" s="52" t="s">
        <v>2958</v>
      </c>
      <c r="F551" s="54">
        <v>383</v>
      </c>
      <c r="G551" s="55">
        <v>422</v>
      </c>
      <c r="H551" s="98"/>
    </row>
    <row r="552" spans="1:8">
      <c r="A552" s="56" t="s">
        <v>1750</v>
      </c>
      <c r="B552" s="57" t="s">
        <v>2959</v>
      </c>
      <c r="C552" s="57" t="s">
        <v>2957</v>
      </c>
      <c r="D552" s="51" t="str">
        <f t="shared" si="9"/>
        <v>44995</v>
      </c>
      <c r="E552" s="52" t="s">
        <v>2960</v>
      </c>
      <c r="F552" s="54">
        <v>399</v>
      </c>
      <c r="G552" s="55">
        <v>439</v>
      </c>
      <c r="H552" s="98"/>
    </row>
    <row r="553" spans="1:8">
      <c r="A553" s="52" t="s">
        <v>1750</v>
      </c>
      <c r="B553" s="57" t="s">
        <v>2961</v>
      </c>
      <c r="C553" s="57" t="s">
        <v>2962</v>
      </c>
      <c r="D553" s="51" t="str">
        <f t="shared" si="9"/>
        <v>55365</v>
      </c>
      <c r="E553" s="52" t="s">
        <v>2963</v>
      </c>
      <c r="F553" s="54">
        <v>230</v>
      </c>
      <c r="G553" s="55">
        <v>253</v>
      </c>
      <c r="H553" s="98"/>
    </row>
    <row r="554" spans="1:8">
      <c r="A554" s="56" t="s">
        <v>1750</v>
      </c>
      <c r="B554" s="57" t="s">
        <v>2964</v>
      </c>
      <c r="C554" s="57" t="s">
        <v>2965</v>
      </c>
      <c r="D554" s="51" t="str">
        <f t="shared" si="9"/>
        <v>54992</v>
      </c>
      <c r="E554" s="52" t="s">
        <v>2966</v>
      </c>
      <c r="F554" s="54">
        <v>231</v>
      </c>
      <c r="G554" s="55">
        <v>255</v>
      </c>
      <c r="H554" s="98"/>
    </row>
    <row r="555" spans="1:8">
      <c r="A555" s="52" t="s">
        <v>1750</v>
      </c>
      <c r="B555" s="57" t="s">
        <v>2967</v>
      </c>
      <c r="C555" s="57" t="s">
        <v>2965</v>
      </c>
      <c r="D555" s="51" t="str">
        <f t="shared" si="9"/>
        <v>54994</v>
      </c>
      <c r="E555" s="52" t="s">
        <v>2968</v>
      </c>
      <c r="F555" s="54">
        <v>231</v>
      </c>
      <c r="G555" s="55">
        <v>255</v>
      </c>
      <c r="H555" s="98"/>
    </row>
    <row r="556" spans="1:8">
      <c r="A556" s="52" t="s">
        <v>1750</v>
      </c>
      <c r="B556" s="53" t="s">
        <v>2969</v>
      </c>
      <c r="C556" s="53" t="s">
        <v>2970</v>
      </c>
      <c r="D556" s="51" t="str">
        <f t="shared" si="9"/>
        <v>26359</v>
      </c>
      <c r="E556" s="52" t="s">
        <v>2971</v>
      </c>
      <c r="F556" s="54">
        <v>115</v>
      </c>
      <c r="G556" s="55">
        <v>127</v>
      </c>
      <c r="H556" s="98"/>
    </row>
    <row r="557" spans="1:8">
      <c r="A557" s="52" t="s">
        <v>1750</v>
      </c>
      <c r="B557" s="57" t="s">
        <v>2972</v>
      </c>
      <c r="C557" s="53" t="s">
        <v>2970</v>
      </c>
      <c r="D557" s="51" t="str">
        <f t="shared" si="9"/>
        <v>26413</v>
      </c>
      <c r="E557" s="52" t="s">
        <v>2973</v>
      </c>
      <c r="F557" s="54">
        <v>127</v>
      </c>
      <c r="G557" s="55">
        <v>140</v>
      </c>
      <c r="H557" s="98"/>
    </row>
    <row r="558" spans="1:8">
      <c r="A558" s="56" t="s">
        <v>1750</v>
      </c>
      <c r="B558" s="57" t="s">
        <v>2974</v>
      </c>
      <c r="C558" s="57" t="s">
        <v>2970</v>
      </c>
      <c r="D558" s="51" t="str">
        <f t="shared" si="9"/>
        <v>26460</v>
      </c>
      <c r="E558" s="52" t="s">
        <v>2975</v>
      </c>
      <c r="F558" s="54">
        <v>137</v>
      </c>
      <c r="G558" s="55">
        <v>151</v>
      </c>
      <c r="H558" s="98"/>
    </row>
    <row r="559" spans="1:8">
      <c r="A559" s="52" t="s">
        <v>1750</v>
      </c>
      <c r="B559" s="53" t="s">
        <v>2976</v>
      </c>
      <c r="C559" s="53" t="s">
        <v>2970</v>
      </c>
      <c r="D559" s="51" t="str">
        <f t="shared" si="9"/>
        <v>26464</v>
      </c>
      <c r="E559" s="52" t="s">
        <v>2977</v>
      </c>
      <c r="F559" s="54">
        <v>133</v>
      </c>
      <c r="G559" s="55">
        <v>147</v>
      </c>
      <c r="H559" s="98"/>
    </row>
    <row r="560" spans="1:8">
      <c r="A560" s="52" t="s">
        <v>1750</v>
      </c>
      <c r="B560" s="53" t="s">
        <v>2978</v>
      </c>
      <c r="C560" s="53" t="s">
        <v>2979</v>
      </c>
      <c r="D560" s="51" t="str">
        <f t="shared" si="9"/>
        <v>07991</v>
      </c>
      <c r="E560" s="52" t="s">
        <v>2980</v>
      </c>
      <c r="F560" s="54">
        <v>11</v>
      </c>
      <c r="G560" s="55">
        <v>13</v>
      </c>
      <c r="H560" s="98"/>
    </row>
    <row r="561" spans="1:8">
      <c r="A561" s="52" t="s">
        <v>1750</v>
      </c>
      <c r="B561" s="53" t="s">
        <v>2981</v>
      </c>
      <c r="C561" s="53" t="s">
        <v>2979</v>
      </c>
      <c r="D561" s="51" t="str">
        <f t="shared" si="9"/>
        <v>07994</v>
      </c>
      <c r="E561" s="52" t="s">
        <v>2982</v>
      </c>
      <c r="F561" s="54">
        <v>10</v>
      </c>
      <c r="G561" s="55">
        <v>11</v>
      </c>
      <c r="H561" s="98"/>
    </row>
    <row r="562" spans="1:8">
      <c r="A562" s="52" t="s">
        <v>1750</v>
      </c>
      <c r="B562" s="53" t="s">
        <v>2983</v>
      </c>
      <c r="C562" s="53" t="s">
        <v>2979</v>
      </c>
      <c r="D562" s="51" t="str">
        <f t="shared" si="9"/>
        <v>07995</v>
      </c>
      <c r="E562" s="52" t="s">
        <v>2984</v>
      </c>
      <c r="F562" s="54">
        <v>12</v>
      </c>
      <c r="G562" s="55">
        <v>14</v>
      </c>
      <c r="H562" s="98"/>
    </row>
    <row r="563" spans="1:8">
      <c r="A563" s="52" t="s">
        <v>1750</v>
      </c>
      <c r="B563" s="53" t="s">
        <v>2985</v>
      </c>
      <c r="C563" s="53" t="s">
        <v>2979</v>
      </c>
      <c r="D563" s="51" t="str">
        <f t="shared" si="9"/>
        <v>08013</v>
      </c>
      <c r="E563" s="52" t="s">
        <v>2986</v>
      </c>
      <c r="F563" s="54">
        <v>11</v>
      </c>
      <c r="G563" s="55">
        <v>13</v>
      </c>
      <c r="H563" s="98"/>
    </row>
    <row r="564" spans="1:8">
      <c r="A564" s="52" t="s">
        <v>1750</v>
      </c>
      <c r="B564" s="53" t="s">
        <v>2987</v>
      </c>
      <c r="C564" s="53" t="s">
        <v>2979</v>
      </c>
      <c r="D564" s="51" t="str">
        <f t="shared" si="9"/>
        <v>08079</v>
      </c>
      <c r="E564" s="52" t="s">
        <v>2988</v>
      </c>
      <c r="F564" s="54">
        <v>8</v>
      </c>
      <c r="G564" s="55">
        <v>9</v>
      </c>
      <c r="H564" s="98"/>
    </row>
    <row r="565" spans="1:8">
      <c r="A565" s="52" t="s">
        <v>1750</v>
      </c>
      <c r="B565" s="53" t="s">
        <v>2989</v>
      </c>
      <c r="C565" s="53" t="s">
        <v>2979</v>
      </c>
      <c r="D565" s="51" t="str">
        <f t="shared" si="9"/>
        <v>08089</v>
      </c>
      <c r="E565" s="52" t="s">
        <v>2990</v>
      </c>
      <c r="F565" s="54">
        <v>9</v>
      </c>
      <c r="G565" s="55">
        <v>10</v>
      </c>
      <c r="H565" s="98"/>
    </row>
    <row r="566" spans="1:8">
      <c r="A566" s="56" t="s">
        <v>1750</v>
      </c>
      <c r="B566" s="57" t="s">
        <v>2991</v>
      </c>
      <c r="C566" s="57" t="s">
        <v>2992</v>
      </c>
      <c r="D566" s="51" t="str">
        <f t="shared" si="9"/>
        <v>11473</v>
      </c>
      <c r="E566" s="52" t="s">
        <v>2993</v>
      </c>
      <c r="F566" s="54">
        <v>73</v>
      </c>
      <c r="G566" s="55">
        <v>81</v>
      </c>
      <c r="H566" s="98"/>
    </row>
    <row r="567" spans="1:8">
      <c r="A567" s="52" t="s">
        <v>1750</v>
      </c>
      <c r="B567" s="53" t="s">
        <v>2994</v>
      </c>
      <c r="C567" s="53" t="s">
        <v>2995</v>
      </c>
      <c r="D567" s="51" t="str">
        <f t="shared" si="9"/>
        <v>12553</v>
      </c>
      <c r="E567" s="52" t="s">
        <v>2996</v>
      </c>
      <c r="F567" s="54">
        <v>87</v>
      </c>
      <c r="G567" s="55">
        <v>96</v>
      </c>
      <c r="H567" s="98"/>
    </row>
    <row r="568" spans="1:8">
      <c r="A568" s="52" t="s">
        <v>1750</v>
      </c>
      <c r="B568" s="53" t="s">
        <v>2997</v>
      </c>
      <c r="C568" s="53" t="s">
        <v>2995</v>
      </c>
      <c r="D568" s="51" t="str">
        <f t="shared" si="9"/>
        <v>12554</v>
      </c>
      <c r="E568" s="52" t="s">
        <v>2998</v>
      </c>
      <c r="F568" s="54">
        <v>82</v>
      </c>
      <c r="G568" s="55">
        <v>91</v>
      </c>
      <c r="H568" s="98"/>
    </row>
    <row r="569" spans="1:8">
      <c r="A569" s="52" t="s">
        <v>1750</v>
      </c>
      <c r="B569" s="57" t="s">
        <v>2999</v>
      </c>
      <c r="C569" s="57" t="s">
        <v>3000</v>
      </c>
      <c r="D569" s="51" t="str">
        <f t="shared" si="9"/>
        <v>25023</v>
      </c>
      <c r="E569" s="52" t="s">
        <v>3001</v>
      </c>
      <c r="F569" s="54">
        <v>235</v>
      </c>
      <c r="G569" s="55">
        <v>259</v>
      </c>
      <c r="H569" s="98"/>
    </row>
    <row r="570" spans="1:8">
      <c r="A570" s="52" t="s">
        <v>1750</v>
      </c>
      <c r="B570" s="57" t="s">
        <v>3002</v>
      </c>
      <c r="C570" s="57" t="s">
        <v>3000</v>
      </c>
      <c r="D570" s="51" t="str">
        <f t="shared" si="9"/>
        <v>25042</v>
      </c>
      <c r="E570" s="52" t="s">
        <v>3003</v>
      </c>
      <c r="F570" s="54">
        <v>248</v>
      </c>
      <c r="G570" s="55">
        <v>273</v>
      </c>
      <c r="H570" s="98"/>
    </row>
    <row r="571" spans="1:8">
      <c r="A571" s="52" t="s">
        <v>1750</v>
      </c>
      <c r="B571" s="53" t="s">
        <v>3004</v>
      </c>
      <c r="C571" s="53" t="s">
        <v>3005</v>
      </c>
      <c r="D571" s="51" t="str">
        <f t="shared" si="9"/>
        <v>07207</v>
      </c>
      <c r="E571" s="52" t="s">
        <v>3006</v>
      </c>
      <c r="F571" s="54">
        <v>14</v>
      </c>
      <c r="G571" s="55">
        <v>16</v>
      </c>
      <c r="H571" s="98"/>
    </row>
    <row r="572" spans="1:8">
      <c r="A572" s="52" t="s">
        <v>1750</v>
      </c>
      <c r="B572" s="53" t="s">
        <v>3007</v>
      </c>
      <c r="C572" s="53" t="s">
        <v>3005</v>
      </c>
      <c r="D572" s="51" t="str">
        <f t="shared" si="9"/>
        <v>07212</v>
      </c>
      <c r="E572" s="52" t="s">
        <v>3008</v>
      </c>
      <c r="F572" s="54">
        <v>11</v>
      </c>
      <c r="G572" s="55">
        <v>13</v>
      </c>
      <c r="H572" s="98"/>
    </row>
    <row r="573" spans="1:8">
      <c r="A573" s="52" t="s">
        <v>1750</v>
      </c>
      <c r="B573" s="53" t="s">
        <v>3009</v>
      </c>
      <c r="C573" s="53" t="s">
        <v>3005</v>
      </c>
      <c r="D573" s="51" t="str">
        <f t="shared" si="9"/>
        <v>07217</v>
      </c>
      <c r="E573" s="52" t="s">
        <v>3010</v>
      </c>
      <c r="F573" s="54">
        <v>14</v>
      </c>
      <c r="G573" s="55">
        <v>16</v>
      </c>
      <c r="H573" s="98"/>
    </row>
    <row r="574" spans="1:8">
      <c r="A574" s="52" t="s">
        <v>1750</v>
      </c>
      <c r="B574" s="57" t="s">
        <v>3011</v>
      </c>
      <c r="C574" s="57" t="s">
        <v>3005</v>
      </c>
      <c r="D574" s="51" t="str">
        <f t="shared" si="9"/>
        <v>07228</v>
      </c>
      <c r="E574" s="52" t="s">
        <v>3012</v>
      </c>
      <c r="F574" s="54">
        <v>15</v>
      </c>
      <c r="G574" s="55">
        <v>17</v>
      </c>
      <c r="H574" s="98"/>
    </row>
    <row r="575" spans="1:8">
      <c r="A575" s="52" t="s">
        <v>1750</v>
      </c>
      <c r="B575" s="53" t="s">
        <v>3013</v>
      </c>
      <c r="C575" s="53" t="s">
        <v>3005</v>
      </c>
      <c r="D575" s="51" t="str">
        <f t="shared" si="9"/>
        <v>07233</v>
      </c>
      <c r="E575" s="52" t="s">
        <v>3014</v>
      </c>
      <c r="F575" s="54">
        <v>15</v>
      </c>
      <c r="G575" s="55">
        <v>17</v>
      </c>
      <c r="H575" s="98"/>
    </row>
    <row r="576" spans="1:8">
      <c r="A576" s="52" t="s">
        <v>1750</v>
      </c>
      <c r="B576" s="53" t="s">
        <v>3015</v>
      </c>
      <c r="C576" s="53" t="s">
        <v>3005</v>
      </c>
      <c r="D576" s="51" t="str">
        <f t="shared" si="9"/>
        <v>07235</v>
      </c>
      <c r="E576" s="52" t="s">
        <v>3016</v>
      </c>
      <c r="F576" s="54">
        <v>16</v>
      </c>
      <c r="G576" s="55">
        <v>18</v>
      </c>
      <c r="H576" s="98"/>
    </row>
    <row r="577" spans="1:8">
      <c r="A577" s="52" t="s">
        <v>1750</v>
      </c>
      <c r="B577" s="53" t="s">
        <v>3017</v>
      </c>
      <c r="C577" s="53" t="s">
        <v>3005</v>
      </c>
      <c r="D577" s="51" t="str">
        <f t="shared" si="9"/>
        <v>07237</v>
      </c>
      <c r="E577" s="52" t="s">
        <v>3018</v>
      </c>
      <c r="F577" s="54">
        <v>18</v>
      </c>
      <c r="G577" s="55">
        <v>20</v>
      </c>
      <c r="H577" s="98"/>
    </row>
    <row r="578" spans="1:8">
      <c r="A578" s="52" t="s">
        <v>1750</v>
      </c>
      <c r="B578" s="53" t="s">
        <v>3019</v>
      </c>
      <c r="C578" s="53" t="s">
        <v>3005</v>
      </c>
      <c r="D578" s="51" t="str">
        <f t="shared" si="9"/>
        <v>07238</v>
      </c>
      <c r="E578" s="52" t="s">
        <v>3020</v>
      </c>
      <c r="F578" s="54">
        <v>16</v>
      </c>
      <c r="G578" s="55">
        <v>18</v>
      </c>
      <c r="H578" s="98"/>
    </row>
    <row r="579" spans="1:8">
      <c r="A579" s="52" t="s">
        <v>1750</v>
      </c>
      <c r="B579" s="53" t="s">
        <v>3021</v>
      </c>
      <c r="C579" s="53" t="s">
        <v>3005</v>
      </c>
      <c r="D579" s="51" t="str">
        <f t="shared" si="9"/>
        <v>07241</v>
      </c>
      <c r="E579" s="52" t="s">
        <v>3022</v>
      </c>
      <c r="F579" s="54">
        <v>18</v>
      </c>
      <c r="G579" s="55">
        <v>20</v>
      </c>
      <c r="H579" s="98"/>
    </row>
    <row r="580" spans="1:8">
      <c r="A580" s="52" t="s">
        <v>1750</v>
      </c>
      <c r="B580" s="57" t="s">
        <v>3023</v>
      </c>
      <c r="C580" s="57" t="s">
        <v>3005</v>
      </c>
      <c r="D580" s="51" t="str">
        <f t="shared" si="9"/>
        <v>07242</v>
      </c>
      <c r="E580" s="52" t="s">
        <v>3024</v>
      </c>
      <c r="F580" s="54">
        <v>17</v>
      </c>
      <c r="G580" s="55">
        <v>19</v>
      </c>
      <c r="H580" s="98"/>
    </row>
    <row r="581" spans="1:8">
      <c r="A581" s="52" t="s">
        <v>1750</v>
      </c>
      <c r="B581" s="57" t="s">
        <v>3025</v>
      </c>
      <c r="C581" s="57" t="s">
        <v>3005</v>
      </c>
      <c r="D581" s="51" t="str">
        <f t="shared" si="9"/>
        <v>07269</v>
      </c>
      <c r="E581" s="52" t="s">
        <v>3026</v>
      </c>
      <c r="F581" s="54">
        <v>13</v>
      </c>
      <c r="G581" s="55">
        <v>15</v>
      </c>
      <c r="H581" s="98"/>
    </row>
    <row r="582" spans="1:8">
      <c r="A582" s="52" t="s">
        <v>1750</v>
      </c>
      <c r="B582" s="53" t="s">
        <v>3027</v>
      </c>
      <c r="C582" s="53" t="s">
        <v>3005</v>
      </c>
      <c r="D582" s="51" t="str">
        <f t="shared" si="9"/>
        <v>07270</v>
      </c>
      <c r="E582" s="52" t="s">
        <v>3028</v>
      </c>
      <c r="F582" s="54">
        <v>14</v>
      </c>
      <c r="G582" s="55">
        <v>16</v>
      </c>
      <c r="H582" s="98"/>
    </row>
    <row r="583" spans="1:8">
      <c r="A583" s="52" t="s">
        <v>1750</v>
      </c>
      <c r="B583" s="53" t="s">
        <v>3029</v>
      </c>
      <c r="C583" s="53" t="s">
        <v>3005</v>
      </c>
      <c r="D583" s="51" t="str">
        <f t="shared" si="9"/>
        <v>07285</v>
      </c>
      <c r="E583" s="52" t="s">
        <v>3030</v>
      </c>
      <c r="F583" s="54">
        <v>11</v>
      </c>
      <c r="G583" s="55">
        <v>13</v>
      </c>
      <c r="H583" s="98"/>
    </row>
    <row r="584" spans="1:8">
      <c r="A584" s="52" t="s">
        <v>1750</v>
      </c>
      <c r="B584" s="53" t="s">
        <v>3031</v>
      </c>
      <c r="C584" s="53" t="s">
        <v>3005</v>
      </c>
      <c r="D584" s="51" t="str">
        <f t="shared" si="9"/>
        <v>07292</v>
      </c>
      <c r="E584" s="52" t="s">
        <v>3032</v>
      </c>
      <c r="F584" s="54">
        <v>14</v>
      </c>
      <c r="G584" s="55">
        <v>16</v>
      </c>
      <c r="H584" s="98"/>
    </row>
    <row r="585" spans="1:8">
      <c r="A585" s="52" t="s">
        <v>1750</v>
      </c>
      <c r="B585" s="53" t="s">
        <v>3033</v>
      </c>
      <c r="C585" s="53" t="s">
        <v>3005</v>
      </c>
      <c r="D585" s="51" t="str">
        <f t="shared" si="9"/>
        <v>07293</v>
      </c>
      <c r="E585" s="52" t="s">
        <v>3034</v>
      </c>
      <c r="F585" s="54">
        <v>12</v>
      </c>
      <c r="G585" s="55">
        <v>14</v>
      </c>
      <c r="H585" s="98"/>
    </row>
    <row r="586" spans="1:8">
      <c r="A586" s="56" t="s">
        <v>1750</v>
      </c>
      <c r="B586" s="57" t="s">
        <v>3035</v>
      </c>
      <c r="C586" s="57" t="s">
        <v>3005</v>
      </c>
      <c r="D586" s="51" t="str">
        <f t="shared" si="9"/>
        <v>07299</v>
      </c>
      <c r="E586" s="52" t="s">
        <v>3036</v>
      </c>
      <c r="F586" s="54">
        <v>11</v>
      </c>
      <c r="G586" s="55">
        <v>13</v>
      </c>
      <c r="H586" s="98"/>
    </row>
    <row r="587" spans="1:8">
      <c r="A587" s="52" t="s">
        <v>1750</v>
      </c>
      <c r="B587" s="57" t="s">
        <v>3037</v>
      </c>
      <c r="C587" s="53" t="s">
        <v>3005</v>
      </c>
      <c r="D587" s="51" t="str">
        <f t="shared" si="9"/>
        <v>07305</v>
      </c>
      <c r="E587" s="52" t="s">
        <v>3038</v>
      </c>
      <c r="F587" s="54">
        <v>10</v>
      </c>
      <c r="G587" s="55">
        <v>11</v>
      </c>
      <c r="H587" s="98"/>
    </row>
    <row r="588" spans="1:8">
      <c r="A588" s="52" t="s">
        <v>1750</v>
      </c>
      <c r="B588" s="53" t="s">
        <v>3039</v>
      </c>
      <c r="C588" s="53" t="s">
        <v>3005</v>
      </c>
      <c r="D588" s="51" t="str">
        <f t="shared" si="9"/>
        <v>07319</v>
      </c>
      <c r="E588" s="52" t="s">
        <v>3040</v>
      </c>
      <c r="F588" s="54">
        <v>18</v>
      </c>
      <c r="G588" s="55">
        <v>20</v>
      </c>
      <c r="H588" s="98"/>
    </row>
    <row r="589" spans="1:8">
      <c r="A589" s="52" t="s">
        <v>1750</v>
      </c>
      <c r="B589" s="53" t="s">
        <v>3041</v>
      </c>
      <c r="C589" s="53" t="s">
        <v>3005</v>
      </c>
      <c r="D589" s="51" t="str">
        <f t="shared" ref="D589:D652" si="10">RIGHT(B589,5)</f>
        <v>07320</v>
      </c>
      <c r="E589" s="52" t="s">
        <v>3042</v>
      </c>
      <c r="F589" s="54">
        <v>12</v>
      </c>
      <c r="G589" s="55">
        <v>14</v>
      </c>
      <c r="H589" s="98"/>
    </row>
    <row r="590" spans="1:8">
      <c r="A590" s="52" t="s">
        <v>1750</v>
      </c>
      <c r="B590" s="57" t="s">
        <v>3043</v>
      </c>
      <c r="C590" s="53" t="s">
        <v>3005</v>
      </c>
      <c r="D590" s="51" t="str">
        <f t="shared" si="10"/>
        <v>07321</v>
      </c>
      <c r="E590" s="52" t="s">
        <v>3044</v>
      </c>
      <c r="F590" s="54">
        <v>12</v>
      </c>
      <c r="G590" s="55">
        <v>14</v>
      </c>
      <c r="H590" s="98"/>
    </row>
    <row r="591" spans="1:8">
      <c r="A591" s="52" t="s">
        <v>1750</v>
      </c>
      <c r="B591" s="53" t="s">
        <v>3045</v>
      </c>
      <c r="C591" s="53" t="s">
        <v>3005</v>
      </c>
      <c r="D591" s="51" t="str">
        <f t="shared" si="10"/>
        <v>07326</v>
      </c>
      <c r="E591" s="52" t="s">
        <v>3046</v>
      </c>
      <c r="F591" s="54">
        <v>13</v>
      </c>
      <c r="G591" s="55">
        <v>15</v>
      </c>
      <c r="H591" s="98"/>
    </row>
    <row r="592" spans="1:8">
      <c r="A592" s="52" t="s">
        <v>1750</v>
      </c>
      <c r="B592" s="53" t="s">
        <v>3047</v>
      </c>
      <c r="C592" s="53" t="s">
        <v>3005</v>
      </c>
      <c r="D592" s="51" t="str">
        <f t="shared" si="10"/>
        <v>07327</v>
      </c>
      <c r="E592" s="52" t="s">
        <v>3048</v>
      </c>
      <c r="F592" s="54">
        <v>17</v>
      </c>
      <c r="G592" s="55">
        <v>19</v>
      </c>
      <c r="H592" s="98"/>
    </row>
    <row r="593" spans="1:8">
      <c r="A593" s="52" t="s">
        <v>1750</v>
      </c>
      <c r="B593" s="53" t="s">
        <v>3049</v>
      </c>
      <c r="C593" s="53" t="s">
        <v>3005</v>
      </c>
      <c r="D593" s="51" t="str">
        <f t="shared" si="10"/>
        <v>07329</v>
      </c>
      <c r="E593" s="52" t="s">
        <v>3050</v>
      </c>
      <c r="F593" s="54">
        <v>17</v>
      </c>
      <c r="G593" s="55">
        <v>19</v>
      </c>
      <c r="H593" s="98"/>
    </row>
    <row r="594" spans="1:8">
      <c r="A594" s="52" t="s">
        <v>1750</v>
      </c>
      <c r="B594" s="53" t="s">
        <v>3051</v>
      </c>
      <c r="C594" s="53" t="s">
        <v>3005</v>
      </c>
      <c r="D594" s="51" t="str">
        <f t="shared" si="10"/>
        <v>07330</v>
      </c>
      <c r="E594" s="52" t="s">
        <v>3052</v>
      </c>
      <c r="F594" s="54">
        <v>17</v>
      </c>
      <c r="G594" s="55">
        <v>19</v>
      </c>
      <c r="H594" s="98"/>
    </row>
    <row r="595" spans="1:8">
      <c r="A595" s="52" t="s">
        <v>1750</v>
      </c>
      <c r="B595" s="53" t="s">
        <v>3053</v>
      </c>
      <c r="C595" s="53" t="s">
        <v>3005</v>
      </c>
      <c r="D595" s="51" t="str">
        <f t="shared" si="10"/>
        <v>07332</v>
      </c>
      <c r="E595" s="52" t="s">
        <v>3054</v>
      </c>
      <c r="F595" s="54">
        <v>14</v>
      </c>
      <c r="G595" s="55">
        <v>16</v>
      </c>
      <c r="H595" s="98"/>
    </row>
    <row r="596" spans="1:8">
      <c r="A596" s="52" t="s">
        <v>1750</v>
      </c>
      <c r="B596" s="57" t="s">
        <v>3055</v>
      </c>
      <c r="C596" s="57" t="s">
        <v>3005</v>
      </c>
      <c r="D596" s="51" t="str">
        <f t="shared" si="10"/>
        <v>07335</v>
      </c>
      <c r="E596" s="52" t="s">
        <v>3056</v>
      </c>
      <c r="F596" s="54">
        <v>17</v>
      </c>
      <c r="G596" s="55">
        <v>19</v>
      </c>
      <c r="H596" s="98"/>
    </row>
    <row r="597" spans="1:8">
      <c r="A597" s="52" t="s">
        <v>1750</v>
      </c>
      <c r="B597" s="53" t="s">
        <v>3057</v>
      </c>
      <c r="C597" s="53" t="s">
        <v>3005</v>
      </c>
      <c r="D597" s="51" t="str">
        <f t="shared" si="10"/>
        <v>07342</v>
      </c>
      <c r="E597" s="52" t="s">
        <v>3058</v>
      </c>
      <c r="F597" s="54">
        <v>16</v>
      </c>
      <c r="G597" s="55">
        <v>18</v>
      </c>
      <c r="H597" s="98"/>
    </row>
    <row r="598" spans="1:8">
      <c r="A598" s="52" t="s">
        <v>1750</v>
      </c>
      <c r="B598" s="53" t="s">
        <v>3059</v>
      </c>
      <c r="C598" s="53" t="s">
        <v>3005</v>
      </c>
      <c r="D598" s="51" t="str">
        <f t="shared" si="10"/>
        <v>07345</v>
      </c>
      <c r="E598" s="52" t="s">
        <v>3060</v>
      </c>
      <c r="F598" s="54">
        <v>16</v>
      </c>
      <c r="G598" s="55">
        <v>18</v>
      </c>
      <c r="H598" s="98"/>
    </row>
    <row r="599" spans="1:8">
      <c r="A599" s="52" t="s">
        <v>1750</v>
      </c>
      <c r="B599" s="57" t="s">
        <v>3061</v>
      </c>
      <c r="C599" s="57" t="s">
        <v>3005</v>
      </c>
      <c r="D599" s="51" t="str">
        <f t="shared" si="10"/>
        <v>07393</v>
      </c>
      <c r="E599" s="52" t="s">
        <v>3062</v>
      </c>
      <c r="F599" s="54">
        <v>13</v>
      </c>
      <c r="G599" s="55">
        <v>15</v>
      </c>
      <c r="H599" s="98"/>
    </row>
    <row r="600" spans="1:8">
      <c r="A600" s="56" t="s">
        <v>1750</v>
      </c>
      <c r="B600" s="57" t="s">
        <v>3063</v>
      </c>
      <c r="C600" s="57" t="s">
        <v>3005</v>
      </c>
      <c r="D600" s="51" t="str">
        <f t="shared" si="10"/>
        <v>07433</v>
      </c>
      <c r="E600" s="52" t="s">
        <v>3064</v>
      </c>
      <c r="F600" s="54">
        <v>12</v>
      </c>
      <c r="G600" s="55">
        <v>14</v>
      </c>
      <c r="H600" s="98"/>
    </row>
    <row r="601" spans="1:8">
      <c r="A601" s="56" t="s">
        <v>1750</v>
      </c>
      <c r="B601" s="53" t="s">
        <v>3065</v>
      </c>
      <c r="C601" s="57" t="s">
        <v>3066</v>
      </c>
      <c r="D601" s="51" t="str">
        <f t="shared" si="10"/>
        <v>49111</v>
      </c>
      <c r="E601" s="52" t="s">
        <v>3067</v>
      </c>
      <c r="F601" s="54">
        <v>435</v>
      </c>
      <c r="G601" s="55">
        <v>479</v>
      </c>
      <c r="H601" s="98"/>
    </row>
    <row r="602" spans="1:8">
      <c r="A602" s="56" t="s">
        <v>1750</v>
      </c>
      <c r="B602" s="57" t="s">
        <v>3068</v>
      </c>
      <c r="C602" s="57" t="s">
        <v>3066</v>
      </c>
      <c r="D602" s="51" t="str">
        <f t="shared" si="10"/>
        <v>49112</v>
      </c>
      <c r="E602" s="52" t="s">
        <v>3069</v>
      </c>
      <c r="F602" s="54">
        <v>437</v>
      </c>
      <c r="G602" s="55">
        <v>481</v>
      </c>
      <c r="H602" s="98"/>
    </row>
    <row r="603" spans="1:8">
      <c r="A603" s="56" t="s">
        <v>1750</v>
      </c>
      <c r="B603" s="57" t="s">
        <v>3070</v>
      </c>
      <c r="C603" s="57" t="s">
        <v>3071</v>
      </c>
      <c r="D603" s="51" t="str">
        <f t="shared" si="10"/>
        <v>16222</v>
      </c>
      <c r="E603" s="52" t="s">
        <v>3072</v>
      </c>
      <c r="F603" s="54">
        <v>50</v>
      </c>
      <c r="G603" s="55">
        <v>55</v>
      </c>
      <c r="H603" s="98"/>
    </row>
    <row r="604" spans="1:8">
      <c r="A604" s="56" t="s">
        <v>1750</v>
      </c>
      <c r="B604" s="53" t="s">
        <v>3073</v>
      </c>
      <c r="C604" s="57" t="s">
        <v>3071</v>
      </c>
      <c r="D604" s="51" t="str">
        <f t="shared" si="10"/>
        <v>16226</v>
      </c>
      <c r="E604" s="52" t="s">
        <v>3074</v>
      </c>
      <c r="F604" s="54">
        <v>41</v>
      </c>
      <c r="G604" s="55">
        <v>46</v>
      </c>
      <c r="H604" s="98"/>
    </row>
    <row r="605" spans="1:8">
      <c r="A605" s="52" t="s">
        <v>1750</v>
      </c>
      <c r="B605" s="57" t="s">
        <v>3075</v>
      </c>
      <c r="C605" s="53" t="s">
        <v>3071</v>
      </c>
      <c r="D605" s="51" t="str">
        <f t="shared" si="10"/>
        <v>16229</v>
      </c>
      <c r="E605" s="52" t="s">
        <v>3076</v>
      </c>
      <c r="F605" s="54">
        <v>40</v>
      </c>
      <c r="G605" s="55">
        <v>44</v>
      </c>
      <c r="H605" s="98"/>
    </row>
    <row r="606" spans="1:8">
      <c r="A606" s="52" t="s">
        <v>1750</v>
      </c>
      <c r="B606" s="53" t="s">
        <v>3077</v>
      </c>
      <c r="C606" s="53" t="s">
        <v>3071</v>
      </c>
      <c r="D606" s="51" t="str">
        <f t="shared" si="10"/>
        <v>16230</v>
      </c>
      <c r="E606" s="52" t="s">
        <v>3078</v>
      </c>
      <c r="F606" s="54">
        <v>42</v>
      </c>
      <c r="G606" s="55">
        <v>47</v>
      </c>
      <c r="H606" s="98"/>
    </row>
    <row r="607" spans="1:8">
      <c r="A607" s="52" t="s">
        <v>1750</v>
      </c>
      <c r="B607" s="53" t="s">
        <v>3079</v>
      </c>
      <c r="C607" s="53" t="s">
        <v>3071</v>
      </c>
      <c r="D607" s="51" t="str">
        <f t="shared" si="10"/>
        <v>16499</v>
      </c>
      <c r="E607" s="52" t="s">
        <v>3080</v>
      </c>
      <c r="F607" s="54">
        <v>42</v>
      </c>
      <c r="G607" s="55">
        <v>47</v>
      </c>
      <c r="H607" s="98"/>
    </row>
    <row r="608" spans="1:8">
      <c r="A608" s="52" t="s">
        <v>1750</v>
      </c>
      <c r="B608" s="53" t="s">
        <v>3081</v>
      </c>
      <c r="C608" s="53" t="s">
        <v>3071</v>
      </c>
      <c r="D608" s="51" t="str">
        <f t="shared" si="10"/>
        <v>16512</v>
      </c>
      <c r="E608" s="52" t="s">
        <v>3082</v>
      </c>
      <c r="F608" s="54">
        <v>41</v>
      </c>
      <c r="G608" s="55">
        <v>46</v>
      </c>
      <c r="H608" s="98"/>
    </row>
    <row r="609" spans="1:8">
      <c r="A609" s="52" t="s">
        <v>1750</v>
      </c>
      <c r="B609" s="53" t="s">
        <v>3083</v>
      </c>
      <c r="C609" s="53" t="s">
        <v>3071</v>
      </c>
      <c r="D609" s="51" t="str">
        <f t="shared" si="10"/>
        <v>16547</v>
      </c>
      <c r="E609" s="52" t="s">
        <v>3084</v>
      </c>
      <c r="F609" s="54">
        <v>48</v>
      </c>
      <c r="G609" s="55">
        <v>53</v>
      </c>
      <c r="H609" s="98"/>
    </row>
    <row r="610" spans="1:8">
      <c r="A610" s="52" t="s">
        <v>1750</v>
      </c>
      <c r="B610" s="53" t="s">
        <v>3085</v>
      </c>
      <c r="C610" s="53" t="s">
        <v>3071</v>
      </c>
      <c r="D610" s="51" t="str">
        <f t="shared" si="10"/>
        <v>16674</v>
      </c>
      <c r="E610" s="52" t="s">
        <v>3086</v>
      </c>
      <c r="F610" s="54">
        <v>50</v>
      </c>
      <c r="G610" s="55">
        <v>55</v>
      </c>
      <c r="H610" s="98"/>
    </row>
    <row r="611" spans="1:8">
      <c r="A611" s="52" t="s">
        <v>1750</v>
      </c>
      <c r="B611" s="53" t="s">
        <v>3087</v>
      </c>
      <c r="C611" s="53" t="s">
        <v>3071</v>
      </c>
      <c r="D611" s="51" t="str">
        <f t="shared" si="10"/>
        <v>16675</v>
      </c>
      <c r="E611" s="52" t="s">
        <v>3088</v>
      </c>
      <c r="F611" s="54">
        <v>45</v>
      </c>
      <c r="G611" s="55">
        <v>50</v>
      </c>
      <c r="H611" s="98"/>
    </row>
    <row r="612" spans="1:8">
      <c r="A612" s="52" t="s">
        <v>1750</v>
      </c>
      <c r="B612" s="53" t="s">
        <v>3089</v>
      </c>
      <c r="C612" s="53" t="s">
        <v>3071</v>
      </c>
      <c r="D612" s="51" t="str">
        <f t="shared" si="10"/>
        <v>16676</v>
      </c>
      <c r="E612" s="52" t="s">
        <v>3090</v>
      </c>
      <c r="F612" s="54">
        <v>46</v>
      </c>
      <c r="G612" s="55">
        <v>51</v>
      </c>
      <c r="H612" s="98"/>
    </row>
    <row r="613" spans="1:8">
      <c r="A613" s="52" t="s">
        <v>1750</v>
      </c>
      <c r="B613" s="53" t="s">
        <v>3091</v>
      </c>
      <c r="C613" s="53" t="s">
        <v>3071</v>
      </c>
      <c r="D613" s="51" t="str">
        <f t="shared" si="10"/>
        <v>16677</v>
      </c>
      <c r="E613" s="52" t="s">
        <v>3092</v>
      </c>
      <c r="F613" s="54">
        <v>46</v>
      </c>
      <c r="G613" s="55">
        <v>51</v>
      </c>
      <c r="H613" s="98"/>
    </row>
    <row r="614" spans="1:8">
      <c r="A614" s="52" t="s">
        <v>1750</v>
      </c>
      <c r="B614" s="53" t="s">
        <v>3093</v>
      </c>
      <c r="C614" s="53" t="s">
        <v>3071</v>
      </c>
      <c r="D614" s="51" t="str">
        <f t="shared" si="10"/>
        <v>16678</v>
      </c>
      <c r="E614" s="52" t="s">
        <v>3094</v>
      </c>
      <c r="F614" s="54">
        <v>52</v>
      </c>
      <c r="G614" s="55">
        <v>58</v>
      </c>
      <c r="H614" s="98"/>
    </row>
    <row r="615" spans="1:8">
      <c r="A615" s="52" t="s">
        <v>1750</v>
      </c>
      <c r="B615" s="53" t="s">
        <v>3095</v>
      </c>
      <c r="C615" s="53" t="s">
        <v>3071</v>
      </c>
      <c r="D615" s="51" t="str">
        <f t="shared" si="10"/>
        <v>16681</v>
      </c>
      <c r="E615" s="52" t="s">
        <v>3096</v>
      </c>
      <c r="F615" s="54">
        <v>46</v>
      </c>
      <c r="G615" s="55">
        <v>51</v>
      </c>
      <c r="H615" s="98"/>
    </row>
    <row r="616" spans="1:8">
      <c r="A616" s="52" t="s">
        <v>1750</v>
      </c>
      <c r="B616" s="53" t="s">
        <v>3097</v>
      </c>
      <c r="C616" s="53" t="s">
        <v>3071</v>
      </c>
      <c r="D616" s="51" t="str">
        <f t="shared" si="10"/>
        <v>16688</v>
      </c>
      <c r="E616" s="52" t="s">
        <v>3098</v>
      </c>
      <c r="F616" s="54">
        <v>54</v>
      </c>
      <c r="G616" s="55">
        <v>60</v>
      </c>
      <c r="H616" s="98"/>
    </row>
    <row r="617" spans="1:8">
      <c r="A617" s="52" t="s">
        <v>1750</v>
      </c>
      <c r="B617" s="53" t="s">
        <v>3099</v>
      </c>
      <c r="C617" s="53" t="s">
        <v>3071</v>
      </c>
      <c r="D617" s="51" t="str">
        <f t="shared" si="10"/>
        <v>16690</v>
      </c>
      <c r="E617" s="52" t="s">
        <v>3100</v>
      </c>
      <c r="F617" s="54">
        <v>46</v>
      </c>
      <c r="G617" s="55">
        <v>51</v>
      </c>
      <c r="H617" s="98"/>
    </row>
    <row r="618" spans="1:8">
      <c r="A618" s="52" t="s">
        <v>1750</v>
      </c>
      <c r="B618" s="53" t="s">
        <v>3101</v>
      </c>
      <c r="C618" s="53" t="s">
        <v>3071</v>
      </c>
      <c r="D618" s="51" t="str">
        <f t="shared" si="10"/>
        <v>16692</v>
      </c>
      <c r="E618" s="52" t="s">
        <v>3102</v>
      </c>
      <c r="F618" s="54">
        <v>54</v>
      </c>
      <c r="G618" s="55">
        <v>60</v>
      </c>
      <c r="H618" s="98"/>
    </row>
    <row r="619" spans="1:8">
      <c r="A619" s="56" t="s">
        <v>1750</v>
      </c>
      <c r="B619" s="57" t="s">
        <v>3103</v>
      </c>
      <c r="C619" s="57" t="s">
        <v>3071</v>
      </c>
      <c r="D619" s="51" t="str">
        <f t="shared" si="10"/>
        <v>16703</v>
      </c>
      <c r="E619" s="52" t="s">
        <v>3104</v>
      </c>
      <c r="F619" s="54">
        <v>47</v>
      </c>
      <c r="G619" s="55">
        <v>52</v>
      </c>
      <c r="H619" s="98"/>
    </row>
    <row r="620" spans="1:8">
      <c r="A620" s="52" t="s">
        <v>1750</v>
      </c>
      <c r="B620" s="53" t="s">
        <v>3105</v>
      </c>
      <c r="C620" s="53" t="s">
        <v>3071</v>
      </c>
      <c r="D620" s="51" t="str">
        <f t="shared" si="10"/>
        <v>16712</v>
      </c>
      <c r="E620" s="52" t="s">
        <v>3106</v>
      </c>
      <c r="F620" s="54">
        <v>50</v>
      </c>
      <c r="G620" s="55">
        <v>55</v>
      </c>
      <c r="H620" s="98"/>
    </row>
    <row r="621" spans="1:8">
      <c r="A621" s="52" t="s">
        <v>1750</v>
      </c>
      <c r="B621" s="53" t="s">
        <v>3107</v>
      </c>
      <c r="C621" s="53" t="s">
        <v>3108</v>
      </c>
      <c r="D621" s="51" t="str">
        <f t="shared" si="10"/>
        <v>26231</v>
      </c>
      <c r="E621" s="52" t="s">
        <v>3109</v>
      </c>
      <c r="F621" s="54">
        <v>191</v>
      </c>
      <c r="G621" s="55">
        <v>211</v>
      </c>
      <c r="H621" s="98"/>
    </row>
    <row r="622" spans="1:8">
      <c r="A622" s="52" t="s">
        <v>1750</v>
      </c>
      <c r="B622" s="57" t="s">
        <v>3110</v>
      </c>
      <c r="C622" s="57" t="s">
        <v>3111</v>
      </c>
      <c r="D622" s="51" t="str">
        <f t="shared" si="10"/>
        <v>21985</v>
      </c>
      <c r="E622" s="52" t="s">
        <v>3112</v>
      </c>
      <c r="F622" s="54">
        <v>23</v>
      </c>
      <c r="G622" s="55">
        <v>26</v>
      </c>
      <c r="H622" s="98"/>
    </row>
    <row r="623" spans="1:8">
      <c r="A623" s="52" t="s">
        <v>1750</v>
      </c>
      <c r="B623" s="53" t="s">
        <v>3113</v>
      </c>
      <c r="C623" s="53" t="s">
        <v>3111</v>
      </c>
      <c r="D623" s="51" t="str">
        <f t="shared" si="10"/>
        <v>21986</v>
      </c>
      <c r="E623" s="52" t="s">
        <v>3114</v>
      </c>
      <c r="F623" s="54">
        <v>26</v>
      </c>
      <c r="G623" s="55">
        <v>29</v>
      </c>
      <c r="H623" s="98"/>
    </row>
    <row r="624" spans="1:8">
      <c r="A624" s="52" t="s">
        <v>1750</v>
      </c>
      <c r="B624" s="57" t="s">
        <v>3115</v>
      </c>
      <c r="C624" s="57" t="s">
        <v>3111</v>
      </c>
      <c r="D624" s="51" t="str">
        <f t="shared" si="10"/>
        <v>21987</v>
      </c>
      <c r="E624" s="52" t="s">
        <v>3116</v>
      </c>
      <c r="F624" s="54">
        <v>25</v>
      </c>
      <c r="G624" s="55">
        <v>28</v>
      </c>
      <c r="H624" s="98"/>
    </row>
    <row r="625" spans="1:8">
      <c r="A625" s="52" t="s">
        <v>1750</v>
      </c>
      <c r="B625" s="53" t="s">
        <v>3117</v>
      </c>
      <c r="C625" s="53" t="s">
        <v>3111</v>
      </c>
      <c r="D625" s="51" t="str">
        <f t="shared" si="10"/>
        <v>21988</v>
      </c>
      <c r="E625" s="52" t="s">
        <v>3118</v>
      </c>
      <c r="F625" s="54">
        <v>24</v>
      </c>
      <c r="G625" s="55">
        <v>27</v>
      </c>
      <c r="H625" s="98"/>
    </row>
    <row r="626" spans="1:8">
      <c r="A626" s="56" t="s">
        <v>1750</v>
      </c>
      <c r="B626" s="57" t="s">
        <v>3119</v>
      </c>
      <c r="C626" s="57" t="s">
        <v>3111</v>
      </c>
      <c r="D626" s="51" t="str">
        <f t="shared" si="10"/>
        <v>21990</v>
      </c>
      <c r="E626" s="52" t="s">
        <v>3120</v>
      </c>
      <c r="F626" s="54">
        <v>23</v>
      </c>
      <c r="G626" s="55">
        <v>26</v>
      </c>
      <c r="H626" s="98"/>
    </row>
    <row r="627" spans="1:8">
      <c r="A627" s="52" t="s">
        <v>1750</v>
      </c>
      <c r="B627" s="53" t="s">
        <v>3121</v>
      </c>
      <c r="C627" s="53" t="s">
        <v>3111</v>
      </c>
      <c r="D627" s="51" t="str">
        <f t="shared" si="10"/>
        <v>21993</v>
      </c>
      <c r="E627" s="52" t="s">
        <v>3122</v>
      </c>
      <c r="F627" s="54">
        <v>34</v>
      </c>
      <c r="G627" s="55">
        <v>38</v>
      </c>
      <c r="H627" s="98"/>
    </row>
    <row r="628" spans="1:8">
      <c r="A628" s="52" t="s">
        <v>1750</v>
      </c>
      <c r="B628" s="53" t="s">
        <v>3123</v>
      </c>
      <c r="C628" s="53" t="s">
        <v>3111</v>
      </c>
      <c r="D628" s="51" t="str">
        <f t="shared" si="10"/>
        <v>21998</v>
      </c>
      <c r="E628" s="52" t="s">
        <v>3124</v>
      </c>
      <c r="F628" s="54">
        <v>26</v>
      </c>
      <c r="G628" s="55">
        <v>29</v>
      </c>
      <c r="H628" s="98"/>
    </row>
    <row r="629" spans="1:8">
      <c r="A629" s="52" t="s">
        <v>1750</v>
      </c>
      <c r="B629" s="53" t="s">
        <v>3125</v>
      </c>
      <c r="C629" s="53" t="s">
        <v>3111</v>
      </c>
      <c r="D629" s="51" t="str">
        <f t="shared" si="10"/>
        <v>22011</v>
      </c>
      <c r="E629" s="52" t="s">
        <v>3126</v>
      </c>
      <c r="F629" s="54">
        <v>27</v>
      </c>
      <c r="G629" s="55">
        <v>30</v>
      </c>
      <c r="H629" s="98"/>
    </row>
    <row r="630" spans="1:8">
      <c r="A630" s="52" t="s">
        <v>1750</v>
      </c>
      <c r="B630" s="53" t="s">
        <v>3127</v>
      </c>
      <c r="C630" s="53" t="s">
        <v>3111</v>
      </c>
      <c r="D630" s="51" t="str">
        <f t="shared" si="10"/>
        <v>22013</v>
      </c>
      <c r="E630" s="52" t="s">
        <v>3128</v>
      </c>
      <c r="F630" s="54">
        <v>23</v>
      </c>
      <c r="G630" s="55">
        <v>26</v>
      </c>
      <c r="H630" s="98"/>
    </row>
    <row r="631" spans="1:8">
      <c r="A631" s="52" t="s">
        <v>1750</v>
      </c>
      <c r="B631" s="53" t="s">
        <v>3129</v>
      </c>
      <c r="C631" s="53" t="s">
        <v>3111</v>
      </c>
      <c r="D631" s="51" t="str">
        <f t="shared" si="10"/>
        <v>22014</v>
      </c>
      <c r="E631" s="52" t="s">
        <v>3130</v>
      </c>
      <c r="F631" s="54">
        <v>28</v>
      </c>
      <c r="G631" s="55">
        <v>31</v>
      </c>
      <c r="H631" s="98"/>
    </row>
    <row r="632" spans="1:8">
      <c r="A632" s="56" t="s">
        <v>1750</v>
      </c>
      <c r="B632" s="57" t="s">
        <v>3131</v>
      </c>
      <c r="C632" s="57" t="s">
        <v>3132</v>
      </c>
      <c r="D632" s="51" t="str">
        <f t="shared" si="10"/>
        <v>59633</v>
      </c>
      <c r="E632" s="52" t="s">
        <v>3133</v>
      </c>
      <c r="F632" s="54">
        <v>380</v>
      </c>
      <c r="G632" s="55">
        <v>418</v>
      </c>
      <c r="H632" s="98"/>
    </row>
    <row r="633" spans="1:8">
      <c r="A633" s="56" t="s">
        <v>1750</v>
      </c>
      <c r="B633" s="57" t="s">
        <v>3134</v>
      </c>
      <c r="C633" s="57" t="s">
        <v>3132</v>
      </c>
      <c r="D633" s="51" t="str">
        <f t="shared" si="10"/>
        <v>59696</v>
      </c>
      <c r="E633" s="52" t="s">
        <v>3135</v>
      </c>
      <c r="F633" s="54">
        <v>384</v>
      </c>
      <c r="G633" s="55">
        <v>423</v>
      </c>
      <c r="H633" s="98"/>
    </row>
    <row r="634" spans="1:8">
      <c r="A634" s="52" t="s">
        <v>1750</v>
      </c>
      <c r="B634" s="53" t="s">
        <v>3136</v>
      </c>
      <c r="C634" s="53" t="s">
        <v>3137</v>
      </c>
      <c r="D634" s="51" t="str">
        <f t="shared" si="10"/>
        <v>04363</v>
      </c>
      <c r="E634" s="52" t="s">
        <v>3138</v>
      </c>
      <c r="F634" s="54">
        <v>19</v>
      </c>
      <c r="G634" s="55">
        <v>21</v>
      </c>
      <c r="H634" s="98"/>
    </row>
    <row r="635" spans="1:8">
      <c r="A635" s="52" t="s">
        <v>1750</v>
      </c>
      <c r="B635" s="53" t="s">
        <v>3139</v>
      </c>
      <c r="C635" s="53" t="s">
        <v>3137</v>
      </c>
      <c r="D635" s="51" t="str">
        <f t="shared" si="10"/>
        <v>04366</v>
      </c>
      <c r="E635" s="52" t="s">
        <v>3140</v>
      </c>
      <c r="F635" s="54">
        <v>20</v>
      </c>
      <c r="G635" s="55">
        <v>22</v>
      </c>
      <c r="H635" s="98"/>
    </row>
    <row r="636" spans="1:8">
      <c r="A636" s="52" t="s">
        <v>1750</v>
      </c>
      <c r="B636" s="53" t="s">
        <v>3141</v>
      </c>
      <c r="C636" s="53" t="s">
        <v>3137</v>
      </c>
      <c r="D636" s="51" t="str">
        <f t="shared" si="10"/>
        <v>04368</v>
      </c>
      <c r="E636" s="52" t="s">
        <v>3142</v>
      </c>
      <c r="F636" s="54">
        <v>20</v>
      </c>
      <c r="G636" s="55">
        <v>22</v>
      </c>
      <c r="H636" s="98"/>
    </row>
    <row r="637" spans="1:8">
      <c r="A637" s="56" t="s">
        <v>1750</v>
      </c>
      <c r="B637" s="57" t="s">
        <v>3143</v>
      </c>
      <c r="C637" s="57" t="s">
        <v>3137</v>
      </c>
      <c r="D637" s="51" t="str">
        <f t="shared" si="10"/>
        <v>04370</v>
      </c>
      <c r="E637" s="52" t="s">
        <v>3144</v>
      </c>
      <c r="F637" s="54">
        <v>18</v>
      </c>
      <c r="G637" s="55">
        <v>20</v>
      </c>
      <c r="H637" s="98"/>
    </row>
    <row r="638" spans="1:8">
      <c r="A638" s="56" t="s">
        <v>1750</v>
      </c>
      <c r="B638" s="57" t="s">
        <v>3145</v>
      </c>
      <c r="C638" s="57" t="s">
        <v>3137</v>
      </c>
      <c r="D638" s="51" t="str">
        <f t="shared" si="10"/>
        <v>04377</v>
      </c>
      <c r="E638" s="52" t="s">
        <v>3146</v>
      </c>
      <c r="F638" s="54">
        <v>19</v>
      </c>
      <c r="G638" s="55">
        <v>21</v>
      </c>
      <c r="H638" s="98"/>
    </row>
    <row r="639" spans="1:8">
      <c r="A639" s="56" t="s">
        <v>1750</v>
      </c>
      <c r="B639" s="53" t="s">
        <v>3147</v>
      </c>
      <c r="C639" s="57" t="s">
        <v>3137</v>
      </c>
      <c r="D639" s="51" t="str">
        <f t="shared" si="10"/>
        <v>04379</v>
      </c>
      <c r="E639" s="52" t="s">
        <v>3148</v>
      </c>
      <c r="F639" s="54">
        <v>22</v>
      </c>
      <c r="G639" s="55">
        <v>25</v>
      </c>
      <c r="H639" s="98"/>
    </row>
    <row r="640" spans="1:8">
      <c r="A640" s="56" t="s">
        <v>1750</v>
      </c>
      <c r="B640" s="57" t="s">
        <v>3149</v>
      </c>
      <c r="C640" s="57" t="s">
        <v>3137</v>
      </c>
      <c r="D640" s="51" t="str">
        <f t="shared" si="10"/>
        <v>04383</v>
      </c>
      <c r="E640" s="52" t="s">
        <v>3150</v>
      </c>
      <c r="F640" s="54">
        <v>20</v>
      </c>
      <c r="G640" s="55">
        <v>22</v>
      </c>
      <c r="H640" s="98"/>
    </row>
    <row r="641" spans="1:8">
      <c r="A641" s="52" t="s">
        <v>1750</v>
      </c>
      <c r="B641" s="53" t="s">
        <v>3151</v>
      </c>
      <c r="C641" s="53" t="s">
        <v>3137</v>
      </c>
      <c r="D641" s="51" t="str">
        <f t="shared" si="10"/>
        <v>04387</v>
      </c>
      <c r="E641" s="52" t="s">
        <v>3152</v>
      </c>
      <c r="F641" s="54">
        <v>21</v>
      </c>
      <c r="G641" s="55">
        <v>24</v>
      </c>
      <c r="H641" s="98"/>
    </row>
    <row r="642" spans="1:8">
      <c r="A642" s="52" t="s">
        <v>1750</v>
      </c>
      <c r="B642" s="53" t="s">
        <v>3153</v>
      </c>
      <c r="C642" s="53" t="s">
        <v>3154</v>
      </c>
      <c r="D642" s="51" t="str">
        <f t="shared" si="10"/>
        <v>34026</v>
      </c>
      <c r="E642" s="52" t="s">
        <v>3155</v>
      </c>
      <c r="F642" s="54">
        <v>174</v>
      </c>
      <c r="G642" s="55">
        <v>192</v>
      </c>
      <c r="H642" s="98"/>
    </row>
    <row r="643" spans="1:8">
      <c r="A643" s="52" t="s">
        <v>1750</v>
      </c>
      <c r="B643" s="53" t="s">
        <v>3156</v>
      </c>
      <c r="C643" s="53" t="s">
        <v>3154</v>
      </c>
      <c r="D643" s="51" t="str">
        <f t="shared" si="10"/>
        <v>34047</v>
      </c>
      <c r="E643" s="52" t="s">
        <v>3157</v>
      </c>
      <c r="F643" s="54">
        <v>177</v>
      </c>
      <c r="G643" s="55">
        <v>195</v>
      </c>
      <c r="H643" s="98"/>
    </row>
    <row r="644" spans="1:8">
      <c r="A644" s="52" t="s">
        <v>1750</v>
      </c>
      <c r="B644" s="53" t="s">
        <v>3158</v>
      </c>
      <c r="C644" s="53" t="s">
        <v>3154</v>
      </c>
      <c r="D644" s="51" t="str">
        <f t="shared" si="10"/>
        <v>34060</v>
      </c>
      <c r="E644" s="52" t="s">
        <v>3159</v>
      </c>
      <c r="F644" s="54">
        <v>170</v>
      </c>
      <c r="G644" s="55">
        <v>187</v>
      </c>
      <c r="H644" s="98"/>
    </row>
    <row r="645" spans="1:8">
      <c r="A645" s="52" t="s">
        <v>1750</v>
      </c>
      <c r="B645" s="57" t="s">
        <v>3160</v>
      </c>
      <c r="C645" s="57" t="s">
        <v>3154</v>
      </c>
      <c r="D645" s="51" t="str">
        <f t="shared" si="10"/>
        <v>34110</v>
      </c>
      <c r="E645" s="52" t="s">
        <v>3161</v>
      </c>
      <c r="F645" s="54">
        <v>174</v>
      </c>
      <c r="G645" s="55">
        <v>192</v>
      </c>
      <c r="H645" s="98"/>
    </row>
    <row r="646" spans="1:8">
      <c r="A646" s="56" t="s">
        <v>1750</v>
      </c>
      <c r="B646" s="57" t="s">
        <v>3162</v>
      </c>
      <c r="C646" s="57" t="s">
        <v>3154</v>
      </c>
      <c r="D646" s="51" t="str">
        <f t="shared" si="10"/>
        <v>34125</v>
      </c>
      <c r="E646" s="52" t="s">
        <v>3163</v>
      </c>
      <c r="F646" s="54">
        <v>169</v>
      </c>
      <c r="G646" s="55">
        <v>186</v>
      </c>
      <c r="H646" s="98"/>
    </row>
    <row r="647" spans="1:8">
      <c r="A647" s="56" t="s">
        <v>1750</v>
      </c>
      <c r="B647" s="57" t="s">
        <v>3164</v>
      </c>
      <c r="C647" s="57" t="s">
        <v>3154</v>
      </c>
      <c r="D647" s="51" t="str">
        <f t="shared" si="10"/>
        <v>34127</v>
      </c>
      <c r="E647" s="52" t="s">
        <v>3165</v>
      </c>
      <c r="F647" s="54">
        <v>165</v>
      </c>
      <c r="G647" s="55">
        <v>182</v>
      </c>
      <c r="H647" s="98"/>
    </row>
    <row r="648" spans="1:8">
      <c r="A648" s="56" t="s">
        <v>1750</v>
      </c>
      <c r="B648" s="57" t="s">
        <v>3166</v>
      </c>
      <c r="C648" s="57" t="s">
        <v>3154</v>
      </c>
      <c r="D648" s="51" t="str">
        <f t="shared" si="10"/>
        <v>34129</v>
      </c>
      <c r="E648" s="52" t="s">
        <v>3167</v>
      </c>
      <c r="F648" s="54">
        <v>173</v>
      </c>
      <c r="G648" s="55">
        <v>191</v>
      </c>
      <c r="H648" s="98"/>
    </row>
    <row r="649" spans="1:8">
      <c r="A649" s="56" t="s">
        <v>1750</v>
      </c>
      <c r="B649" s="57" t="s">
        <v>3168</v>
      </c>
      <c r="C649" s="57" t="s">
        <v>3154</v>
      </c>
      <c r="D649" s="51" t="str">
        <f t="shared" si="10"/>
        <v>34132</v>
      </c>
      <c r="E649" s="52" t="s">
        <v>3169</v>
      </c>
      <c r="F649" s="54">
        <v>173</v>
      </c>
      <c r="G649" s="55">
        <v>191</v>
      </c>
      <c r="H649" s="98"/>
    </row>
    <row r="650" spans="1:8">
      <c r="A650" s="56" t="s">
        <v>1750</v>
      </c>
      <c r="B650" s="57" t="s">
        <v>3170</v>
      </c>
      <c r="C650" s="57" t="s">
        <v>3154</v>
      </c>
      <c r="D650" s="51" t="str">
        <f t="shared" si="10"/>
        <v>34141</v>
      </c>
      <c r="E650" s="52" t="s">
        <v>3171</v>
      </c>
      <c r="F650" s="54">
        <v>172</v>
      </c>
      <c r="G650" s="55">
        <v>190</v>
      </c>
      <c r="H650" s="98"/>
    </row>
    <row r="651" spans="1:8">
      <c r="A651" s="52" t="s">
        <v>1750</v>
      </c>
      <c r="B651" s="53" t="s">
        <v>3172</v>
      </c>
      <c r="C651" s="53" t="s">
        <v>1773</v>
      </c>
      <c r="D651" s="51" t="str">
        <f t="shared" si="10"/>
        <v>31489</v>
      </c>
      <c r="E651" s="52" t="s">
        <v>3173</v>
      </c>
      <c r="F651" s="54">
        <v>109</v>
      </c>
      <c r="G651" s="55">
        <v>120</v>
      </c>
      <c r="H651" s="98"/>
    </row>
    <row r="652" spans="1:8">
      <c r="A652" s="52" t="s">
        <v>1750</v>
      </c>
      <c r="B652" s="53" t="s">
        <v>3174</v>
      </c>
      <c r="C652" s="53" t="s">
        <v>1799</v>
      </c>
      <c r="D652" s="51" t="str">
        <f t="shared" si="10"/>
        <v>61005</v>
      </c>
      <c r="E652" s="52" t="s">
        <v>3175</v>
      </c>
      <c r="F652" s="54">
        <v>317</v>
      </c>
      <c r="G652" s="55">
        <v>349</v>
      </c>
      <c r="H652" s="98"/>
    </row>
    <row r="653" spans="1:8">
      <c r="A653" s="52" t="s">
        <v>1750</v>
      </c>
      <c r="B653" s="53" t="s">
        <v>3176</v>
      </c>
      <c r="C653" s="53" t="s">
        <v>1799</v>
      </c>
      <c r="D653" s="51" t="str">
        <f t="shared" ref="D653:D716" si="11">RIGHT(B653,5)</f>
        <v>61130</v>
      </c>
      <c r="E653" s="52" t="s">
        <v>3177</v>
      </c>
      <c r="F653" s="54">
        <v>320</v>
      </c>
      <c r="G653" s="55">
        <v>352</v>
      </c>
      <c r="H653" s="98"/>
    </row>
    <row r="654" spans="1:8">
      <c r="A654" s="52" t="s">
        <v>1750</v>
      </c>
      <c r="B654" s="53" t="s">
        <v>3178</v>
      </c>
      <c r="C654" s="53" t="s">
        <v>1799</v>
      </c>
      <c r="D654" s="51" t="str">
        <f t="shared" si="11"/>
        <v>61252</v>
      </c>
      <c r="E654" s="52" t="s">
        <v>3179</v>
      </c>
      <c r="F654" s="54">
        <v>323</v>
      </c>
      <c r="G654" s="55">
        <v>356</v>
      </c>
      <c r="H654" s="98"/>
    </row>
    <row r="655" spans="1:8">
      <c r="A655" s="52" t="s">
        <v>1750</v>
      </c>
      <c r="B655" s="53" t="s">
        <v>3180</v>
      </c>
      <c r="C655" s="53" t="s">
        <v>1810</v>
      </c>
      <c r="D655" s="51" t="str">
        <f t="shared" si="11"/>
        <v>13570</v>
      </c>
      <c r="E655" s="52" t="s">
        <v>3181</v>
      </c>
      <c r="F655" s="54">
        <v>42</v>
      </c>
      <c r="G655" s="55">
        <v>47</v>
      </c>
      <c r="H655" s="98"/>
    </row>
    <row r="656" spans="1:8">
      <c r="A656" s="52" t="s">
        <v>1750</v>
      </c>
      <c r="B656" s="53" t="s">
        <v>3182</v>
      </c>
      <c r="C656" s="53" t="s">
        <v>1911</v>
      </c>
      <c r="D656" s="51" t="str">
        <f t="shared" si="11"/>
        <v>10540</v>
      </c>
      <c r="E656" s="52" t="s">
        <v>3183</v>
      </c>
      <c r="F656" s="54">
        <v>22</v>
      </c>
      <c r="G656" s="55">
        <v>25</v>
      </c>
      <c r="H656" s="98"/>
    </row>
    <row r="657" spans="1:8">
      <c r="A657" s="52" t="s">
        <v>1750</v>
      </c>
      <c r="B657" s="53" t="s">
        <v>3184</v>
      </c>
      <c r="C657" s="53" t="s">
        <v>1930</v>
      </c>
      <c r="D657" s="51" t="str">
        <f t="shared" si="11"/>
        <v>14066</v>
      </c>
      <c r="E657" s="52" t="s">
        <v>3185</v>
      </c>
      <c r="F657" s="54">
        <v>23</v>
      </c>
      <c r="G657" s="55">
        <v>26</v>
      </c>
      <c r="H657" s="98"/>
    </row>
    <row r="658" spans="1:8">
      <c r="A658" s="52" t="s">
        <v>1750</v>
      </c>
      <c r="B658" s="53" t="s">
        <v>3186</v>
      </c>
      <c r="C658" s="53" t="s">
        <v>1975</v>
      </c>
      <c r="D658" s="51" t="str">
        <f t="shared" si="11"/>
        <v>06974</v>
      </c>
      <c r="E658" s="52" t="s">
        <v>3187</v>
      </c>
      <c r="F658" s="54">
        <v>22</v>
      </c>
      <c r="G658" s="55">
        <v>25</v>
      </c>
      <c r="H658" s="98"/>
    </row>
    <row r="659" spans="1:8">
      <c r="A659" s="52" t="s">
        <v>1750</v>
      </c>
      <c r="B659" s="53" t="s">
        <v>3188</v>
      </c>
      <c r="C659" s="53" t="s">
        <v>1975</v>
      </c>
      <c r="D659" s="51" t="str">
        <f t="shared" si="11"/>
        <v>07057</v>
      </c>
      <c r="E659" s="52" t="s">
        <v>3189</v>
      </c>
      <c r="F659" s="54">
        <v>13</v>
      </c>
      <c r="G659" s="55">
        <v>15</v>
      </c>
      <c r="H659" s="98"/>
    </row>
    <row r="660" spans="1:8">
      <c r="A660" s="52" t="s">
        <v>1750</v>
      </c>
      <c r="B660" s="53" t="s">
        <v>3190</v>
      </c>
      <c r="C660" s="53" t="s">
        <v>3191</v>
      </c>
      <c r="D660" s="51" t="str">
        <f t="shared" si="11"/>
        <v>27605</v>
      </c>
      <c r="E660" s="52" t="s">
        <v>3192</v>
      </c>
      <c r="F660" s="54">
        <v>119</v>
      </c>
      <c r="G660" s="55">
        <v>131</v>
      </c>
      <c r="H660" s="98"/>
    </row>
    <row r="661" spans="1:8">
      <c r="A661" s="52" t="s">
        <v>1750</v>
      </c>
      <c r="B661" s="53" t="s">
        <v>3193</v>
      </c>
      <c r="C661" s="53" t="s">
        <v>3191</v>
      </c>
      <c r="D661" s="51" t="str">
        <f t="shared" si="11"/>
        <v>27670</v>
      </c>
      <c r="E661" s="52" t="s">
        <v>3194</v>
      </c>
      <c r="F661" s="54">
        <v>109</v>
      </c>
      <c r="G661" s="55">
        <v>120</v>
      </c>
      <c r="H661" s="98"/>
    </row>
    <row r="662" spans="1:8">
      <c r="A662" s="52" t="s">
        <v>1750</v>
      </c>
      <c r="B662" s="53" t="s">
        <v>3195</v>
      </c>
      <c r="C662" s="53" t="s">
        <v>1992</v>
      </c>
      <c r="D662" s="51" t="str">
        <f t="shared" si="11"/>
        <v>03367</v>
      </c>
      <c r="E662" s="52" t="s">
        <v>3196</v>
      </c>
      <c r="F662" s="54">
        <v>27</v>
      </c>
      <c r="G662" s="55">
        <v>30</v>
      </c>
      <c r="H662" s="98"/>
    </row>
    <row r="663" spans="1:8">
      <c r="A663" s="52" t="s">
        <v>1750</v>
      </c>
      <c r="B663" s="53" t="s">
        <v>3197</v>
      </c>
      <c r="C663" s="53" t="s">
        <v>1992</v>
      </c>
      <c r="D663" s="51" t="str">
        <f t="shared" si="11"/>
        <v>03452</v>
      </c>
      <c r="E663" s="52" t="s">
        <v>3198</v>
      </c>
      <c r="F663" s="54">
        <v>23</v>
      </c>
      <c r="G663" s="55">
        <v>26</v>
      </c>
      <c r="H663" s="98"/>
    </row>
    <row r="664" spans="1:8">
      <c r="A664" s="52" t="s">
        <v>1750</v>
      </c>
      <c r="B664" s="53" t="s">
        <v>3199</v>
      </c>
      <c r="C664" s="53" t="s">
        <v>2017</v>
      </c>
      <c r="D664" s="51" t="str">
        <f t="shared" si="11"/>
        <v>06103</v>
      </c>
      <c r="E664" s="52" t="s">
        <v>3200</v>
      </c>
      <c r="F664" s="54">
        <v>38</v>
      </c>
      <c r="G664" s="55">
        <v>42</v>
      </c>
      <c r="H664" s="98"/>
    </row>
    <row r="665" spans="1:8">
      <c r="A665" s="52" t="s">
        <v>1750</v>
      </c>
      <c r="B665" s="53" t="s">
        <v>3201</v>
      </c>
      <c r="C665" s="53" t="s">
        <v>2017</v>
      </c>
      <c r="D665" s="51" t="str">
        <f t="shared" si="11"/>
        <v>06223</v>
      </c>
      <c r="E665" s="52" t="s">
        <v>3202</v>
      </c>
      <c r="F665" s="54">
        <v>36</v>
      </c>
      <c r="G665" s="55">
        <v>40</v>
      </c>
      <c r="H665" s="98"/>
    </row>
    <row r="666" spans="1:8">
      <c r="A666" s="52" t="s">
        <v>1750</v>
      </c>
      <c r="B666" s="53" t="s">
        <v>3203</v>
      </c>
      <c r="C666" s="53" t="s">
        <v>2017</v>
      </c>
      <c r="D666" s="51" t="str">
        <f t="shared" si="11"/>
        <v>06267</v>
      </c>
      <c r="E666" s="52" t="s">
        <v>3204</v>
      </c>
      <c r="F666" s="54">
        <v>35</v>
      </c>
      <c r="G666" s="55">
        <v>39</v>
      </c>
      <c r="H666" s="98"/>
    </row>
    <row r="667" spans="1:8">
      <c r="A667" s="52" t="s">
        <v>1750</v>
      </c>
      <c r="B667" s="53" t="s">
        <v>3205</v>
      </c>
      <c r="C667" s="53" t="s">
        <v>2125</v>
      </c>
      <c r="D667" s="51" t="str">
        <f t="shared" si="11"/>
        <v>07505</v>
      </c>
      <c r="E667" s="52" t="s">
        <v>3206</v>
      </c>
      <c r="F667" s="54">
        <v>19</v>
      </c>
      <c r="G667" s="55">
        <v>21</v>
      </c>
      <c r="H667" s="98"/>
    </row>
    <row r="668" spans="1:8">
      <c r="A668" s="52" t="s">
        <v>1750</v>
      </c>
      <c r="B668" s="53" t="s">
        <v>3207</v>
      </c>
      <c r="C668" s="53" t="s">
        <v>2172</v>
      </c>
      <c r="D668" s="51" t="str">
        <f t="shared" si="11"/>
        <v>08505</v>
      </c>
      <c r="E668" s="52" t="s">
        <v>3208</v>
      </c>
      <c r="F668" s="54">
        <v>9</v>
      </c>
      <c r="G668" s="55">
        <v>10</v>
      </c>
      <c r="H668" s="98"/>
    </row>
    <row r="669" spans="1:8">
      <c r="A669" s="52" t="s">
        <v>1750</v>
      </c>
      <c r="B669" s="53" t="s">
        <v>3209</v>
      </c>
      <c r="C669" s="53" t="s">
        <v>2172</v>
      </c>
      <c r="D669" s="51" t="str">
        <f t="shared" si="11"/>
        <v>08515</v>
      </c>
      <c r="E669" s="52" t="s">
        <v>3210</v>
      </c>
      <c r="F669" s="54">
        <v>10</v>
      </c>
      <c r="G669" s="55">
        <v>11</v>
      </c>
      <c r="H669" s="98"/>
    </row>
    <row r="670" spans="1:8">
      <c r="A670" s="52" t="s">
        <v>1750</v>
      </c>
      <c r="B670" s="53" t="s">
        <v>3211</v>
      </c>
      <c r="C670" s="53" t="s">
        <v>2205</v>
      </c>
      <c r="D670" s="51" t="str">
        <f t="shared" si="11"/>
        <v>17093</v>
      </c>
      <c r="E670" s="52" t="s">
        <v>3212</v>
      </c>
      <c r="F670" s="54">
        <v>49</v>
      </c>
      <c r="G670" s="55">
        <v>54</v>
      </c>
      <c r="H670" s="98"/>
    </row>
    <row r="671" spans="1:8">
      <c r="A671" s="52" t="s">
        <v>1750</v>
      </c>
      <c r="B671" s="53" t="s">
        <v>3213</v>
      </c>
      <c r="C671" s="53" t="s">
        <v>3214</v>
      </c>
      <c r="D671" s="51" t="str">
        <f t="shared" si="11"/>
        <v>39537</v>
      </c>
      <c r="E671" s="52" t="s">
        <v>3215</v>
      </c>
      <c r="F671" s="54">
        <v>248</v>
      </c>
      <c r="G671" s="55">
        <v>273</v>
      </c>
      <c r="H671" s="98"/>
    </row>
    <row r="672" spans="1:8">
      <c r="A672" s="52" t="s">
        <v>1750</v>
      </c>
      <c r="B672" s="53" t="s">
        <v>3216</v>
      </c>
      <c r="C672" s="53" t="s">
        <v>2240</v>
      </c>
      <c r="D672" s="51" t="str">
        <f t="shared" si="11"/>
        <v>39400</v>
      </c>
      <c r="E672" s="52" t="s">
        <v>3217</v>
      </c>
      <c r="F672" s="54">
        <v>275</v>
      </c>
      <c r="G672" s="55">
        <v>303</v>
      </c>
      <c r="H672" s="98"/>
    </row>
    <row r="673" spans="1:8">
      <c r="A673" s="52" t="s">
        <v>1750</v>
      </c>
      <c r="B673" s="53" t="s">
        <v>3218</v>
      </c>
      <c r="C673" s="53" t="s">
        <v>2293</v>
      </c>
      <c r="D673" s="51" t="str">
        <f t="shared" si="11"/>
        <v>08701</v>
      </c>
      <c r="E673" s="52" t="s">
        <v>3219</v>
      </c>
      <c r="F673" s="54">
        <v>13</v>
      </c>
      <c r="G673" s="55">
        <v>15</v>
      </c>
      <c r="H673" s="98"/>
    </row>
    <row r="674" spans="1:8">
      <c r="A674" s="52" t="s">
        <v>1750</v>
      </c>
      <c r="B674" s="53" t="s">
        <v>3220</v>
      </c>
      <c r="C674" s="53" t="s">
        <v>2293</v>
      </c>
      <c r="D674" s="51" t="str">
        <f t="shared" si="11"/>
        <v>08767</v>
      </c>
      <c r="E674" s="52" t="s">
        <v>3221</v>
      </c>
      <c r="F674" s="54">
        <v>22</v>
      </c>
      <c r="G674" s="55">
        <v>25</v>
      </c>
      <c r="H674" s="98"/>
    </row>
    <row r="675" spans="1:8">
      <c r="A675" s="52" t="s">
        <v>1750</v>
      </c>
      <c r="B675" s="53" t="s">
        <v>3222</v>
      </c>
      <c r="C675" s="53" t="s">
        <v>2293</v>
      </c>
      <c r="D675" s="51" t="str">
        <f t="shared" si="11"/>
        <v>08780</v>
      </c>
      <c r="E675" s="52" t="s">
        <v>3223</v>
      </c>
      <c r="F675" s="54">
        <v>13</v>
      </c>
      <c r="G675" s="55">
        <v>15</v>
      </c>
      <c r="H675" s="98"/>
    </row>
    <row r="676" spans="1:8">
      <c r="A676" s="52" t="s">
        <v>1750</v>
      </c>
      <c r="B676" s="53" t="s">
        <v>3224</v>
      </c>
      <c r="C676" s="53" t="s">
        <v>2302</v>
      </c>
      <c r="D676" s="51" t="str">
        <f t="shared" si="11"/>
        <v>05009</v>
      </c>
      <c r="E676" s="52" t="s">
        <v>3225</v>
      </c>
      <c r="F676" s="54">
        <v>41</v>
      </c>
      <c r="G676" s="55">
        <v>46</v>
      </c>
      <c r="H676" s="98"/>
    </row>
    <row r="677" spans="1:8">
      <c r="A677" s="52" t="s">
        <v>1750</v>
      </c>
      <c r="B677" s="53" t="s">
        <v>3226</v>
      </c>
      <c r="C677" s="53" t="s">
        <v>2311</v>
      </c>
      <c r="D677" s="51" t="str">
        <f t="shared" si="11"/>
        <v>12717</v>
      </c>
      <c r="E677" s="52" t="s">
        <v>3227</v>
      </c>
      <c r="F677" s="54">
        <v>63</v>
      </c>
      <c r="G677" s="55">
        <v>70</v>
      </c>
      <c r="H677" s="98"/>
    </row>
    <row r="678" spans="1:8">
      <c r="A678" s="50" t="s">
        <v>1750</v>
      </c>
      <c r="B678" s="80" t="s">
        <v>3228</v>
      </c>
      <c r="C678" s="80" t="s">
        <v>2319</v>
      </c>
      <c r="D678" s="51" t="str">
        <f t="shared" si="11"/>
        <v>62460</v>
      </c>
      <c r="E678" s="50" t="s">
        <v>3229</v>
      </c>
      <c r="F678" s="78">
        <v>333</v>
      </c>
      <c r="G678" s="79">
        <v>367</v>
      </c>
      <c r="H678" s="98"/>
    </row>
    <row r="679" spans="1:8">
      <c r="A679" s="52" t="s">
        <v>1750</v>
      </c>
      <c r="B679" s="53" t="s">
        <v>3230</v>
      </c>
      <c r="C679" s="53" t="s">
        <v>2329</v>
      </c>
      <c r="D679" s="51" t="str">
        <f t="shared" si="11"/>
        <v>16658</v>
      </c>
      <c r="E679" s="52" t="s">
        <v>3231</v>
      </c>
      <c r="F679" s="54">
        <v>40</v>
      </c>
      <c r="G679" s="55">
        <v>44</v>
      </c>
      <c r="H679" s="98"/>
    </row>
    <row r="680" spans="1:8">
      <c r="A680" s="52" t="s">
        <v>1750</v>
      </c>
      <c r="B680" s="53" t="s">
        <v>3232</v>
      </c>
      <c r="C680" s="53" t="s">
        <v>3233</v>
      </c>
      <c r="D680" s="51" t="str">
        <f t="shared" si="11"/>
        <v>38041</v>
      </c>
      <c r="E680" s="52" t="s">
        <v>3234</v>
      </c>
      <c r="F680" s="54">
        <v>351</v>
      </c>
      <c r="G680" s="55">
        <v>387</v>
      </c>
      <c r="H680" s="98"/>
    </row>
    <row r="681" spans="1:8">
      <c r="A681" s="52" t="s">
        <v>1750</v>
      </c>
      <c r="B681" s="53" t="s">
        <v>3235</v>
      </c>
      <c r="C681" s="53" t="s">
        <v>2332</v>
      </c>
      <c r="D681" s="51" t="str">
        <f t="shared" si="11"/>
        <v>32801</v>
      </c>
      <c r="E681" s="52" t="s">
        <v>3236</v>
      </c>
      <c r="F681" s="54">
        <v>174</v>
      </c>
      <c r="G681" s="55">
        <v>192</v>
      </c>
      <c r="H681" s="98"/>
    </row>
    <row r="682" spans="1:8">
      <c r="A682" s="52" t="s">
        <v>1750</v>
      </c>
      <c r="B682" s="53" t="s">
        <v>3237</v>
      </c>
      <c r="C682" s="53" t="s">
        <v>2342</v>
      </c>
      <c r="D682" s="51" t="str">
        <f t="shared" si="11"/>
        <v>48060</v>
      </c>
      <c r="E682" s="52" t="s">
        <v>3238</v>
      </c>
      <c r="F682" s="54">
        <v>421</v>
      </c>
      <c r="G682" s="55">
        <v>464</v>
      </c>
      <c r="H682" s="98"/>
    </row>
    <row r="683" spans="1:8">
      <c r="A683" s="52" t="s">
        <v>1750</v>
      </c>
      <c r="B683" s="53" t="s">
        <v>3239</v>
      </c>
      <c r="C683" s="53" t="s">
        <v>2348</v>
      </c>
      <c r="D683" s="51" t="str">
        <f t="shared" si="11"/>
        <v>12922</v>
      </c>
      <c r="E683" s="52" t="s">
        <v>3240</v>
      </c>
      <c r="F683" s="54">
        <v>55</v>
      </c>
      <c r="G683" s="55">
        <v>61</v>
      </c>
      <c r="H683" s="98"/>
    </row>
    <row r="684" spans="1:8">
      <c r="A684" s="52" t="s">
        <v>1750</v>
      </c>
      <c r="B684" s="53" t="s">
        <v>3241</v>
      </c>
      <c r="C684" s="53" t="s">
        <v>2355</v>
      </c>
      <c r="D684" s="51" t="str">
        <f t="shared" si="11"/>
        <v>28161</v>
      </c>
      <c r="E684" s="52" t="s">
        <v>3242</v>
      </c>
      <c r="F684" s="54">
        <v>142</v>
      </c>
      <c r="G684" s="55">
        <v>157</v>
      </c>
      <c r="H684" s="98"/>
    </row>
    <row r="685" spans="1:8">
      <c r="A685" s="52" t="s">
        <v>1750</v>
      </c>
      <c r="B685" s="53" t="s">
        <v>3243</v>
      </c>
      <c r="C685" s="53" t="s">
        <v>2374</v>
      </c>
      <c r="D685" s="51" t="str">
        <f t="shared" si="11"/>
        <v>18488</v>
      </c>
      <c r="E685" s="52" t="s">
        <v>3244</v>
      </c>
      <c r="F685" s="54">
        <v>54</v>
      </c>
      <c r="G685" s="55">
        <v>60</v>
      </c>
      <c r="H685" s="98"/>
    </row>
    <row r="686" spans="1:8">
      <c r="A686" s="52" t="s">
        <v>1750</v>
      </c>
      <c r="B686" s="53" t="s">
        <v>3245</v>
      </c>
      <c r="C686" s="53" t="s">
        <v>2452</v>
      </c>
      <c r="D686" s="51" t="str">
        <f t="shared" si="11"/>
        <v>27873</v>
      </c>
      <c r="E686" s="52" t="s">
        <v>3246</v>
      </c>
      <c r="F686" s="54">
        <v>121</v>
      </c>
      <c r="G686" s="55">
        <v>134</v>
      </c>
      <c r="H686" s="98"/>
    </row>
    <row r="687" spans="1:8">
      <c r="A687" s="52" t="s">
        <v>1750</v>
      </c>
      <c r="B687" s="53" t="s">
        <v>3247</v>
      </c>
      <c r="C687" s="53" t="s">
        <v>2501</v>
      </c>
      <c r="D687" s="51" t="str">
        <f t="shared" si="11"/>
        <v>04513</v>
      </c>
      <c r="E687" s="52" t="s">
        <v>3248</v>
      </c>
      <c r="F687" s="54">
        <v>22</v>
      </c>
      <c r="G687" s="55">
        <v>25</v>
      </c>
      <c r="H687" s="98"/>
    </row>
    <row r="688" spans="1:8">
      <c r="A688" s="52" t="s">
        <v>1750</v>
      </c>
      <c r="B688" s="53" t="s">
        <v>3249</v>
      </c>
      <c r="C688" s="53" t="s">
        <v>2501</v>
      </c>
      <c r="D688" s="51" t="str">
        <f t="shared" si="11"/>
        <v>04554</v>
      </c>
      <c r="E688" s="52" t="s">
        <v>3250</v>
      </c>
      <c r="F688" s="54">
        <v>27</v>
      </c>
      <c r="G688" s="55">
        <v>30</v>
      </c>
      <c r="H688" s="98"/>
    </row>
    <row r="689" spans="1:8">
      <c r="A689" s="52" t="s">
        <v>1750</v>
      </c>
      <c r="B689" s="53" t="s">
        <v>3251</v>
      </c>
      <c r="C689" s="53" t="s">
        <v>2501</v>
      </c>
      <c r="D689" s="51" t="str">
        <f t="shared" si="11"/>
        <v>04564</v>
      </c>
      <c r="E689" s="52" t="s">
        <v>3252</v>
      </c>
      <c r="F689" s="54">
        <v>34</v>
      </c>
      <c r="G689" s="55">
        <v>38</v>
      </c>
      <c r="H689" s="98"/>
    </row>
    <row r="690" spans="1:8">
      <c r="A690" s="52" t="s">
        <v>1750</v>
      </c>
      <c r="B690" s="53" t="s">
        <v>3253</v>
      </c>
      <c r="C690" s="53" t="s">
        <v>2634</v>
      </c>
      <c r="D690" s="51" t="str">
        <f t="shared" si="11"/>
        <v>37918</v>
      </c>
      <c r="E690" s="52" t="s">
        <v>3254</v>
      </c>
      <c r="F690" s="54">
        <v>350</v>
      </c>
      <c r="G690" s="55">
        <v>385</v>
      </c>
      <c r="H690" s="98"/>
    </row>
    <row r="691" spans="1:8">
      <c r="A691" s="52" t="s">
        <v>1750</v>
      </c>
      <c r="B691" s="53" t="s">
        <v>3255</v>
      </c>
      <c r="C691" s="53" t="s">
        <v>3256</v>
      </c>
      <c r="D691" s="51" t="str">
        <f t="shared" si="11"/>
        <v>18134</v>
      </c>
      <c r="E691" s="52" t="s">
        <v>3257</v>
      </c>
      <c r="F691" s="54">
        <v>58</v>
      </c>
      <c r="G691" s="55">
        <v>64</v>
      </c>
      <c r="H691" s="98"/>
    </row>
    <row r="692" spans="1:8">
      <c r="A692" s="52" t="s">
        <v>1750</v>
      </c>
      <c r="B692" s="53" t="s">
        <v>3258</v>
      </c>
      <c r="C692" s="53" t="s">
        <v>2669</v>
      </c>
      <c r="D692" s="51" t="str">
        <f t="shared" si="11"/>
        <v>17962</v>
      </c>
      <c r="E692" s="52" t="s">
        <v>3259</v>
      </c>
      <c r="F692" s="54">
        <v>72</v>
      </c>
      <c r="G692" s="55">
        <v>80</v>
      </c>
      <c r="H692" s="98"/>
    </row>
    <row r="693" spans="1:8">
      <c r="A693" s="52" t="s">
        <v>1750</v>
      </c>
      <c r="B693" s="53" t="s">
        <v>3260</v>
      </c>
      <c r="C693" s="53" t="s">
        <v>2718</v>
      </c>
      <c r="D693" s="51" t="str">
        <f t="shared" si="11"/>
        <v>31086</v>
      </c>
      <c r="E693" s="52" t="s">
        <v>3261</v>
      </c>
      <c r="F693" s="54">
        <v>102</v>
      </c>
      <c r="G693" s="55">
        <v>113</v>
      </c>
      <c r="H693" s="98"/>
    </row>
    <row r="694" spans="1:8">
      <c r="A694" s="52" t="s">
        <v>1750</v>
      </c>
      <c r="B694" s="53" t="s">
        <v>3262</v>
      </c>
      <c r="C694" s="53" t="s">
        <v>2721</v>
      </c>
      <c r="D694" s="51" t="str">
        <f t="shared" si="11"/>
        <v>06546</v>
      </c>
      <c r="E694" s="52" t="s">
        <v>3263</v>
      </c>
      <c r="F694" s="54">
        <v>27</v>
      </c>
      <c r="G694" s="55">
        <v>30</v>
      </c>
      <c r="H694" s="98"/>
    </row>
    <row r="695" spans="1:8">
      <c r="A695" s="52" t="s">
        <v>1750</v>
      </c>
      <c r="B695" s="53" t="s">
        <v>3264</v>
      </c>
      <c r="C695" s="53" t="s">
        <v>2721</v>
      </c>
      <c r="D695" s="51" t="str">
        <f t="shared" si="11"/>
        <v>06697</v>
      </c>
      <c r="E695" s="52" t="s">
        <v>3265</v>
      </c>
      <c r="F695" s="54">
        <v>30</v>
      </c>
      <c r="G695" s="55">
        <v>33</v>
      </c>
      <c r="H695" s="98"/>
    </row>
    <row r="696" spans="1:8">
      <c r="A696" s="52" t="s">
        <v>1750</v>
      </c>
      <c r="B696" s="53" t="s">
        <v>3266</v>
      </c>
      <c r="C696" s="53" t="s">
        <v>2813</v>
      </c>
      <c r="D696" s="51" t="str">
        <f t="shared" si="11"/>
        <v>22768</v>
      </c>
      <c r="E696" s="52" t="s">
        <v>3267</v>
      </c>
      <c r="F696" s="54">
        <v>31</v>
      </c>
      <c r="G696" s="55">
        <v>35</v>
      </c>
      <c r="H696" s="98"/>
    </row>
    <row r="697" spans="1:8">
      <c r="A697" s="52" t="s">
        <v>1750</v>
      </c>
      <c r="B697" s="53" t="s">
        <v>3268</v>
      </c>
      <c r="C697" s="53" t="s">
        <v>2813</v>
      </c>
      <c r="D697" s="51" t="str">
        <f t="shared" si="11"/>
        <v>35365</v>
      </c>
      <c r="E697" s="52" t="s">
        <v>3269</v>
      </c>
      <c r="F697" s="54">
        <v>186</v>
      </c>
      <c r="G697" s="55">
        <v>205</v>
      </c>
      <c r="H697" s="98"/>
    </row>
    <row r="698" spans="1:8">
      <c r="A698" s="52" t="s">
        <v>1750</v>
      </c>
      <c r="B698" s="53" t="s">
        <v>3270</v>
      </c>
      <c r="C698" s="53" t="s">
        <v>2839</v>
      </c>
      <c r="D698" s="51" t="str">
        <f t="shared" si="11"/>
        <v>04704</v>
      </c>
      <c r="E698" s="52" t="s">
        <v>3271</v>
      </c>
      <c r="F698" s="54">
        <v>33</v>
      </c>
      <c r="G698" s="55">
        <v>37</v>
      </c>
      <c r="H698" s="98"/>
    </row>
    <row r="699" spans="1:8">
      <c r="A699" s="52" t="s">
        <v>1750</v>
      </c>
      <c r="B699" s="53" t="s">
        <v>3272</v>
      </c>
      <c r="C699" s="53" t="s">
        <v>2839</v>
      </c>
      <c r="D699" s="51" t="str">
        <f t="shared" si="11"/>
        <v>04780</v>
      </c>
      <c r="E699" s="52" t="s">
        <v>3273</v>
      </c>
      <c r="F699" s="54">
        <v>32</v>
      </c>
      <c r="G699" s="55">
        <v>36</v>
      </c>
      <c r="H699" s="98"/>
    </row>
    <row r="700" spans="1:8">
      <c r="A700" s="52" t="s">
        <v>1750</v>
      </c>
      <c r="B700" s="53" t="s">
        <v>3274</v>
      </c>
      <c r="C700" s="53" t="s">
        <v>2862</v>
      </c>
      <c r="D700" s="51" t="str">
        <f t="shared" si="11"/>
        <v>51530</v>
      </c>
      <c r="E700" s="52" t="s">
        <v>3275</v>
      </c>
      <c r="F700" s="54">
        <v>389</v>
      </c>
      <c r="G700" s="55">
        <v>428</v>
      </c>
      <c r="H700" s="98"/>
    </row>
    <row r="701" spans="1:8">
      <c r="A701" s="52" t="s">
        <v>1750</v>
      </c>
      <c r="B701" s="53" t="s">
        <v>3276</v>
      </c>
      <c r="C701" s="53" t="s">
        <v>2862</v>
      </c>
      <c r="D701" s="51" t="str">
        <f t="shared" si="11"/>
        <v>51533</v>
      </c>
      <c r="E701" s="52" t="s">
        <v>3277</v>
      </c>
      <c r="F701" s="54">
        <v>391</v>
      </c>
      <c r="G701" s="55">
        <v>431</v>
      </c>
      <c r="H701" s="98"/>
    </row>
    <row r="702" spans="1:8">
      <c r="A702" s="52" t="s">
        <v>1750</v>
      </c>
      <c r="B702" s="53" t="s">
        <v>3278</v>
      </c>
      <c r="C702" s="53" t="s">
        <v>3279</v>
      </c>
      <c r="D702" s="51" t="str">
        <f t="shared" si="11"/>
        <v>28614</v>
      </c>
      <c r="E702" s="52" t="s">
        <v>3280</v>
      </c>
      <c r="F702" s="54">
        <v>145</v>
      </c>
      <c r="G702" s="55">
        <v>160</v>
      </c>
      <c r="H702" s="98"/>
    </row>
    <row r="703" spans="1:8">
      <c r="A703" s="52" t="s">
        <v>1750</v>
      </c>
      <c r="B703" s="53" t="s">
        <v>3281</v>
      </c>
      <c r="C703" s="53" t="s">
        <v>2876</v>
      </c>
      <c r="D703" s="51" t="str">
        <f t="shared" si="11"/>
        <v>15084</v>
      </c>
      <c r="E703" s="52" t="s">
        <v>3282</v>
      </c>
      <c r="F703" s="54">
        <v>24</v>
      </c>
      <c r="G703" s="55">
        <v>27</v>
      </c>
      <c r="H703" s="98"/>
    </row>
    <row r="704" spans="1:8">
      <c r="A704" s="52" t="s">
        <v>1750</v>
      </c>
      <c r="B704" s="53" t="s">
        <v>3283</v>
      </c>
      <c r="C704" s="53" t="s">
        <v>2930</v>
      </c>
      <c r="D704" s="51" t="str">
        <f t="shared" si="11"/>
        <v>16882</v>
      </c>
      <c r="E704" s="52" t="s">
        <v>3284</v>
      </c>
      <c r="F704" s="54">
        <v>49</v>
      </c>
      <c r="G704" s="55">
        <v>54</v>
      </c>
      <c r="H704" s="98"/>
    </row>
    <row r="705" spans="1:8">
      <c r="A705" s="52" t="s">
        <v>1750</v>
      </c>
      <c r="B705" s="53" t="s">
        <v>3285</v>
      </c>
      <c r="C705" s="53" t="s">
        <v>3286</v>
      </c>
      <c r="D705" s="51" t="str">
        <f t="shared" si="11"/>
        <v>57927</v>
      </c>
      <c r="E705" s="52" t="s">
        <v>3287</v>
      </c>
      <c r="F705" s="54">
        <v>343</v>
      </c>
      <c r="G705" s="55">
        <v>378</v>
      </c>
      <c r="H705" s="98"/>
    </row>
    <row r="706" spans="1:8">
      <c r="A706" s="52" t="s">
        <v>1750</v>
      </c>
      <c r="B706" s="53" t="s">
        <v>3288</v>
      </c>
      <c r="C706" s="53" t="s">
        <v>2957</v>
      </c>
      <c r="D706" s="51" t="str">
        <f t="shared" si="11"/>
        <v>44953</v>
      </c>
      <c r="E706" s="52" t="s">
        <v>3289</v>
      </c>
      <c r="F706" s="54">
        <v>378</v>
      </c>
      <c r="G706" s="55">
        <v>416</v>
      </c>
      <c r="H706" s="98"/>
    </row>
    <row r="707" spans="1:8">
      <c r="A707" s="52" t="s">
        <v>1750</v>
      </c>
      <c r="B707" s="53" t="s">
        <v>3290</v>
      </c>
      <c r="C707" s="53" t="s">
        <v>2970</v>
      </c>
      <c r="D707" s="51" t="str">
        <f t="shared" si="11"/>
        <v>26384</v>
      </c>
      <c r="E707" s="52" t="s">
        <v>3291</v>
      </c>
      <c r="F707" s="54">
        <v>126</v>
      </c>
      <c r="G707" s="55">
        <v>139</v>
      </c>
      <c r="H707" s="98"/>
    </row>
    <row r="708" spans="1:8">
      <c r="A708" s="52" t="s">
        <v>1750</v>
      </c>
      <c r="B708" s="53" t="s">
        <v>3292</v>
      </c>
      <c r="C708" s="53" t="s">
        <v>2970</v>
      </c>
      <c r="D708" s="51" t="str">
        <f t="shared" si="11"/>
        <v>26483</v>
      </c>
      <c r="E708" s="52" t="s">
        <v>3293</v>
      </c>
      <c r="F708" s="54">
        <v>127</v>
      </c>
      <c r="G708" s="55">
        <v>140</v>
      </c>
      <c r="H708" s="98"/>
    </row>
    <row r="709" spans="1:8">
      <c r="A709" s="52" t="s">
        <v>1750</v>
      </c>
      <c r="B709" s="53" t="s">
        <v>3294</v>
      </c>
      <c r="C709" s="53" t="s">
        <v>2979</v>
      </c>
      <c r="D709" s="51" t="str">
        <f t="shared" si="11"/>
        <v>07930</v>
      </c>
      <c r="E709" s="52" t="s">
        <v>3295</v>
      </c>
      <c r="F709" s="54">
        <v>9</v>
      </c>
      <c r="G709" s="55">
        <v>10</v>
      </c>
      <c r="H709" s="98"/>
    </row>
    <row r="710" spans="1:8">
      <c r="A710" s="52" t="s">
        <v>1750</v>
      </c>
      <c r="B710" s="53" t="s">
        <v>3296</v>
      </c>
      <c r="C710" s="53" t="s">
        <v>3111</v>
      </c>
      <c r="D710" s="51" t="str">
        <f t="shared" si="11"/>
        <v>21999</v>
      </c>
      <c r="E710" s="52" t="s">
        <v>3297</v>
      </c>
      <c r="F710" s="54">
        <v>23</v>
      </c>
      <c r="G710" s="55">
        <v>26</v>
      </c>
      <c r="H710" s="98"/>
    </row>
    <row r="711" spans="1:8">
      <c r="A711" s="52" t="s">
        <v>1750</v>
      </c>
      <c r="B711" s="53" t="s">
        <v>3298</v>
      </c>
      <c r="C711" s="53" t="s">
        <v>3111</v>
      </c>
      <c r="D711" s="51" t="str">
        <f t="shared" si="11"/>
        <v>22001</v>
      </c>
      <c r="E711" s="52" t="s">
        <v>3299</v>
      </c>
      <c r="F711" s="54">
        <v>26</v>
      </c>
      <c r="G711" s="55">
        <v>29</v>
      </c>
      <c r="H711" s="98"/>
    </row>
    <row r="712" spans="1:8">
      <c r="A712" s="52" t="s">
        <v>1750</v>
      </c>
      <c r="B712" s="53" t="s">
        <v>3300</v>
      </c>
      <c r="C712" s="53" t="s">
        <v>3154</v>
      </c>
      <c r="D712" s="51" t="str">
        <f t="shared" si="11"/>
        <v>34102</v>
      </c>
      <c r="E712" s="52" t="s">
        <v>3301</v>
      </c>
      <c r="F712" s="54">
        <v>185</v>
      </c>
      <c r="G712" s="55">
        <v>204</v>
      </c>
      <c r="H712" s="98"/>
    </row>
    <row r="713" spans="1:8">
      <c r="A713" s="52" t="s">
        <v>1750</v>
      </c>
      <c r="B713" s="53" t="s">
        <v>3302</v>
      </c>
      <c r="C713" s="53" t="s">
        <v>3154</v>
      </c>
      <c r="D713" s="51" t="str">
        <f t="shared" si="11"/>
        <v>34112</v>
      </c>
      <c r="E713" s="52" t="s">
        <v>3303</v>
      </c>
      <c r="F713" s="54">
        <v>173</v>
      </c>
      <c r="G713" s="55">
        <v>191</v>
      </c>
      <c r="H713" s="98"/>
    </row>
    <row r="714" spans="1:8">
      <c r="A714" s="52" t="s">
        <v>1750</v>
      </c>
      <c r="B714" s="53" t="s">
        <v>3304</v>
      </c>
      <c r="C714" s="53" t="s">
        <v>3154</v>
      </c>
      <c r="D714" s="51" t="str">
        <f t="shared" si="11"/>
        <v>34113</v>
      </c>
      <c r="E714" s="52" t="s">
        <v>3305</v>
      </c>
      <c r="F714" s="54">
        <v>171</v>
      </c>
      <c r="G714" s="55">
        <v>189</v>
      </c>
      <c r="H714" s="98"/>
    </row>
    <row r="715" spans="1:8">
      <c r="A715" s="52" t="s">
        <v>1750</v>
      </c>
      <c r="B715" s="53" t="s">
        <v>3306</v>
      </c>
      <c r="C715" s="53" t="s">
        <v>3154</v>
      </c>
      <c r="D715" s="51" t="str">
        <f t="shared" si="11"/>
        <v>34133</v>
      </c>
      <c r="E715" s="52" t="s">
        <v>3307</v>
      </c>
      <c r="F715" s="54">
        <v>169</v>
      </c>
      <c r="G715" s="55">
        <v>186</v>
      </c>
      <c r="H715" s="98"/>
    </row>
    <row r="716" spans="1:8">
      <c r="A716" s="52" t="s">
        <v>1750</v>
      </c>
      <c r="B716" s="53" t="s">
        <v>3308</v>
      </c>
      <c r="C716" s="53" t="s">
        <v>2355</v>
      </c>
      <c r="D716" s="51" t="str">
        <f t="shared" si="11"/>
        <v>28581</v>
      </c>
      <c r="E716" s="52" t="s">
        <v>3309</v>
      </c>
      <c r="F716" s="54">
        <v>142</v>
      </c>
      <c r="G716" s="55">
        <v>157</v>
      </c>
      <c r="H716" s="98"/>
    </row>
    <row r="717" spans="1:8">
      <c r="A717" s="52" t="s">
        <v>1750</v>
      </c>
      <c r="B717" s="53" t="s">
        <v>3310</v>
      </c>
      <c r="C717" s="53" t="s">
        <v>2634</v>
      </c>
      <c r="D717" s="51" t="str">
        <f t="shared" ref="D717:D780" si="12">RIGHT(B717,5)</f>
        <v>37859</v>
      </c>
      <c r="E717" s="52" t="s">
        <v>3311</v>
      </c>
      <c r="F717" s="54">
        <v>360</v>
      </c>
      <c r="G717" s="55">
        <v>396</v>
      </c>
      <c r="H717" s="98"/>
    </row>
    <row r="718" spans="1:8">
      <c r="A718" s="52" t="s">
        <v>1750</v>
      </c>
      <c r="B718" s="53" t="s">
        <v>3312</v>
      </c>
      <c r="C718" s="53" t="s">
        <v>3154</v>
      </c>
      <c r="D718" s="51" t="str">
        <f t="shared" si="12"/>
        <v>34028</v>
      </c>
      <c r="E718" s="52" t="s">
        <v>3313</v>
      </c>
      <c r="F718" s="54">
        <v>166</v>
      </c>
      <c r="G718" s="55">
        <v>183</v>
      </c>
      <c r="H718" s="98"/>
    </row>
    <row r="719" spans="1:8">
      <c r="A719" s="52" t="s">
        <v>1750</v>
      </c>
      <c r="B719" s="53" t="s">
        <v>3314</v>
      </c>
      <c r="C719" s="53" t="s">
        <v>3315</v>
      </c>
      <c r="D719" s="51" t="str">
        <f t="shared" si="12"/>
        <v>38446</v>
      </c>
      <c r="E719" s="52" t="s">
        <v>3316</v>
      </c>
      <c r="F719" s="54">
        <v>321</v>
      </c>
      <c r="G719" s="55">
        <v>354</v>
      </c>
      <c r="H719" s="98"/>
    </row>
    <row r="720" spans="1:8">
      <c r="A720" s="52" t="s">
        <v>1750</v>
      </c>
      <c r="B720" s="53" t="s">
        <v>3317</v>
      </c>
      <c r="C720" s="53" t="s">
        <v>1902</v>
      </c>
      <c r="D720" s="51" t="str">
        <f t="shared" si="12"/>
        <v>43008</v>
      </c>
      <c r="E720" s="52" t="s">
        <v>3318</v>
      </c>
      <c r="F720" s="54">
        <v>328</v>
      </c>
      <c r="G720" s="55">
        <v>361</v>
      </c>
      <c r="H720" s="98"/>
    </row>
    <row r="721" spans="1:8">
      <c r="A721" s="52" t="s">
        <v>1750</v>
      </c>
      <c r="B721" s="53" t="s">
        <v>3319</v>
      </c>
      <c r="C721" s="53" t="s">
        <v>1810</v>
      </c>
      <c r="D721" s="51" t="str">
        <f t="shared" si="12"/>
        <v>13620</v>
      </c>
      <c r="E721" s="52" t="s">
        <v>3320</v>
      </c>
      <c r="F721" s="54">
        <v>43</v>
      </c>
      <c r="G721" s="55">
        <v>48</v>
      </c>
      <c r="H721" s="98"/>
    </row>
    <row r="722" spans="1:8">
      <c r="A722" s="52" t="s">
        <v>1750</v>
      </c>
      <c r="B722" s="53" t="s">
        <v>3321</v>
      </c>
      <c r="C722" s="53" t="s">
        <v>2637</v>
      </c>
      <c r="D722" s="51" t="str">
        <f t="shared" si="12"/>
        <v>42412</v>
      </c>
      <c r="E722" s="52" t="s">
        <v>3322</v>
      </c>
      <c r="F722" s="54">
        <v>309</v>
      </c>
      <c r="G722" s="55">
        <v>340</v>
      </c>
      <c r="H722" s="98"/>
    </row>
    <row r="723" spans="1:8">
      <c r="A723" s="52" t="s">
        <v>1750</v>
      </c>
      <c r="B723" s="53" t="s">
        <v>3323</v>
      </c>
      <c r="C723" s="53" t="s">
        <v>1782</v>
      </c>
      <c r="D723" s="51" t="str">
        <f t="shared" si="12"/>
        <v>14633</v>
      </c>
      <c r="E723" s="52" t="s">
        <v>3324</v>
      </c>
      <c r="F723" s="54">
        <v>7</v>
      </c>
      <c r="G723" s="55">
        <v>8</v>
      </c>
      <c r="H723" s="98"/>
    </row>
    <row r="724" spans="1:8">
      <c r="A724" s="52" t="s">
        <v>1750</v>
      </c>
      <c r="B724" s="53" t="s">
        <v>3325</v>
      </c>
      <c r="C724" s="53" t="s">
        <v>3326</v>
      </c>
      <c r="D724" s="51" t="str">
        <f t="shared" si="12"/>
        <v>42288</v>
      </c>
      <c r="E724" s="52" t="s">
        <v>3327</v>
      </c>
      <c r="F724" s="54">
        <v>313</v>
      </c>
      <c r="G724" s="55">
        <v>345</v>
      </c>
      <c r="H724" s="98"/>
    </row>
    <row r="725" spans="1:8">
      <c r="A725" s="52" t="s">
        <v>1750</v>
      </c>
      <c r="B725" s="53" t="s">
        <v>3328</v>
      </c>
      <c r="C725" s="53" t="s">
        <v>2017</v>
      </c>
      <c r="D725" s="51" t="str">
        <f t="shared" si="12"/>
        <v>06027</v>
      </c>
      <c r="E725" s="52" t="s">
        <v>3329</v>
      </c>
      <c r="F725" s="54">
        <v>34</v>
      </c>
      <c r="G725" s="55">
        <v>38</v>
      </c>
      <c r="H725" s="98"/>
    </row>
    <row r="726" spans="1:8">
      <c r="A726" s="52" t="s">
        <v>1750</v>
      </c>
      <c r="B726" s="53" t="s">
        <v>3330</v>
      </c>
      <c r="C726" s="53" t="s">
        <v>2461</v>
      </c>
      <c r="D726" s="51" t="str">
        <f t="shared" si="12"/>
        <v>52758</v>
      </c>
      <c r="E726" s="52" t="s">
        <v>3331</v>
      </c>
      <c r="F726" s="54">
        <v>347</v>
      </c>
      <c r="G726" s="55">
        <v>382</v>
      </c>
      <c r="H726" s="98"/>
    </row>
    <row r="727" spans="1:8">
      <c r="A727" s="52" t="s">
        <v>1750</v>
      </c>
      <c r="B727" s="53" t="s">
        <v>3332</v>
      </c>
      <c r="C727" s="53" t="s">
        <v>2571</v>
      </c>
      <c r="D727" s="51" t="str">
        <f t="shared" si="12"/>
        <v>03927</v>
      </c>
      <c r="E727" s="52" t="s">
        <v>3333</v>
      </c>
      <c r="F727" s="54">
        <v>19</v>
      </c>
      <c r="G727" s="55">
        <v>21</v>
      </c>
      <c r="H727" s="98"/>
    </row>
    <row r="728" spans="1:8">
      <c r="A728" s="52" t="s">
        <v>1750</v>
      </c>
      <c r="B728" s="53" t="s">
        <v>3334</v>
      </c>
      <c r="C728" s="53" t="s">
        <v>2125</v>
      </c>
      <c r="D728" s="51" t="str">
        <f t="shared" si="12"/>
        <v>46762</v>
      </c>
      <c r="E728" s="52" t="s">
        <v>3335</v>
      </c>
      <c r="F728" s="54">
        <v>426</v>
      </c>
      <c r="G728" s="55">
        <v>469</v>
      </c>
      <c r="H728" s="98"/>
    </row>
    <row r="729" spans="1:8">
      <c r="A729" s="52" t="s">
        <v>1750</v>
      </c>
      <c r="B729" s="53" t="s">
        <v>3336</v>
      </c>
      <c r="C729" s="53" t="s">
        <v>3132</v>
      </c>
      <c r="D729" s="51" t="str">
        <f t="shared" si="12"/>
        <v>59614</v>
      </c>
      <c r="E729" s="52" t="s">
        <v>3337</v>
      </c>
      <c r="F729" s="54">
        <v>360</v>
      </c>
      <c r="G729" s="55">
        <v>396</v>
      </c>
      <c r="H729" s="98"/>
    </row>
    <row r="730" spans="1:8">
      <c r="A730" s="52" t="s">
        <v>1750</v>
      </c>
      <c r="B730" s="53" t="s">
        <v>3338</v>
      </c>
      <c r="C730" s="53" t="s">
        <v>2000</v>
      </c>
      <c r="D730" s="51" t="str">
        <f t="shared" si="12"/>
        <v>05208</v>
      </c>
      <c r="E730" s="52" t="s">
        <v>3339</v>
      </c>
      <c r="F730" s="54">
        <v>53</v>
      </c>
      <c r="G730" s="55">
        <v>59</v>
      </c>
      <c r="H730" s="98"/>
    </row>
    <row r="731" spans="1:8">
      <c r="A731" s="52" t="s">
        <v>1750</v>
      </c>
      <c r="B731" s="53" t="s">
        <v>3340</v>
      </c>
      <c r="C731" s="53" t="s">
        <v>3341</v>
      </c>
      <c r="D731" s="51" t="str">
        <f t="shared" si="12"/>
        <v>32255</v>
      </c>
      <c r="E731" s="52" t="s">
        <v>3342</v>
      </c>
      <c r="F731" s="54">
        <v>126</v>
      </c>
      <c r="G731" s="55">
        <v>139</v>
      </c>
      <c r="H731" s="98"/>
    </row>
    <row r="732" spans="1:8">
      <c r="A732" s="52" t="s">
        <v>1750</v>
      </c>
      <c r="B732" s="53" t="s">
        <v>3343</v>
      </c>
      <c r="C732" s="53" t="s">
        <v>1799</v>
      </c>
      <c r="D732" s="51" t="str">
        <f t="shared" si="12"/>
        <v>44252</v>
      </c>
      <c r="E732" s="52" t="s">
        <v>3344</v>
      </c>
      <c r="F732" s="54">
        <v>394</v>
      </c>
      <c r="G732" s="55">
        <v>434</v>
      </c>
      <c r="H732" s="98"/>
    </row>
    <row r="733" spans="1:8">
      <c r="A733" s="52" t="s">
        <v>1750</v>
      </c>
      <c r="B733" s="53" t="s">
        <v>3345</v>
      </c>
      <c r="C733" s="53" t="s">
        <v>2721</v>
      </c>
      <c r="D733" s="51" t="str">
        <f t="shared" si="12"/>
        <v>06634</v>
      </c>
      <c r="E733" s="52" t="s">
        <v>3346</v>
      </c>
      <c r="F733" s="54">
        <v>32</v>
      </c>
      <c r="G733" s="55">
        <v>36</v>
      </c>
      <c r="H733" s="98"/>
    </row>
    <row r="734" spans="1:8">
      <c r="A734" s="52" t="s">
        <v>1750</v>
      </c>
      <c r="B734" s="53" t="s">
        <v>3347</v>
      </c>
      <c r="C734" s="53" t="s">
        <v>2718</v>
      </c>
      <c r="D734" s="51" t="str">
        <f t="shared" si="12"/>
        <v>31181</v>
      </c>
      <c r="E734" s="52" t="s">
        <v>3348</v>
      </c>
      <c r="F734" s="54">
        <v>79</v>
      </c>
      <c r="G734" s="55">
        <v>87</v>
      </c>
      <c r="H734" s="98"/>
    </row>
    <row r="735" spans="1:8">
      <c r="A735" s="52" t="s">
        <v>1750</v>
      </c>
      <c r="B735" s="53" t="s">
        <v>3349</v>
      </c>
      <c r="C735" s="53" t="s">
        <v>2222</v>
      </c>
      <c r="D735" s="51" t="str">
        <f t="shared" si="12"/>
        <v>50883</v>
      </c>
      <c r="E735" s="52" t="s">
        <v>3350</v>
      </c>
      <c r="F735" s="54">
        <v>398</v>
      </c>
      <c r="G735" s="55">
        <v>438</v>
      </c>
      <c r="H735" s="98"/>
    </row>
    <row r="736" spans="1:8">
      <c r="A736" s="52" t="s">
        <v>1750</v>
      </c>
      <c r="B736" s="53" t="s">
        <v>3351</v>
      </c>
      <c r="C736" s="53" t="s">
        <v>2434</v>
      </c>
      <c r="D736" s="51" t="str">
        <f t="shared" si="12"/>
        <v>10225</v>
      </c>
      <c r="E736" s="52" t="s">
        <v>3352</v>
      </c>
      <c r="F736" s="54">
        <v>42</v>
      </c>
      <c r="G736" s="55">
        <v>47</v>
      </c>
      <c r="H736" s="98"/>
    </row>
    <row r="737" spans="1:8">
      <c r="A737" s="52" t="s">
        <v>1750</v>
      </c>
      <c r="B737" s="53" t="s">
        <v>3353</v>
      </c>
      <c r="C737" s="53" t="s">
        <v>2017</v>
      </c>
      <c r="D737" s="51" t="str">
        <f t="shared" si="12"/>
        <v>06038</v>
      </c>
      <c r="E737" s="52" t="s">
        <v>3354</v>
      </c>
      <c r="F737" s="54">
        <v>31</v>
      </c>
      <c r="G737" s="55">
        <v>35</v>
      </c>
      <c r="H737" s="98"/>
    </row>
    <row r="738" spans="1:8">
      <c r="A738" s="52" t="s">
        <v>1750</v>
      </c>
      <c r="B738" s="53" t="s">
        <v>3355</v>
      </c>
      <c r="C738" s="53" t="s">
        <v>2561</v>
      </c>
      <c r="D738" s="51" t="str">
        <f t="shared" si="12"/>
        <v>13180</v>
      </c>
      <c r="E738" s="52" t="s">
        <v>3356</v>
      </c>
      <c r="F738" s="54">
        <v>50</v>
      </c>
      <c r="G738" s="55">
        <v>55</v>
      </c>
      <c r="H738" s="98"/>
    </row>
    <row r="739" spans="1:8">
      <c r="A739" s="52" t="s">
        <v>1750</v>
      </c>
      <c r="B739" s="53" t="s">
        <v>3357</v>
      </c>
      <c r="C739" s="53" t="s">
        <v>2669</v>
      </c>
      <c r="D739" s="51" t="str">
        <f t="shared" si="12"/>
        <v>17862</v>
      </c>
      <c r="E739" s="52" t="s">
        <v>3358</v>
      </c>
      <c r="F739" s="54">
        <v>77</v>
      </c>
      <c r="G739" s="55">
        <v>85</v>
      </c>
      <c r="H739" s="98"/>
    </row>
    <row r="740" spans="1:8">
      <c r="A740" s="52" t="s">
        <v>1750</v>
      </c>
      <c r="B740" s="53" t="s">
        <v>3359</v>
      </c>
      <c r="C740" s="53" t="s">
        <v>2656</v>
      </c>
      <c r="D740" s="51" t="str">
        <f t="shared" si="12"/>
        <v>10854</v>
      </c>
      <c r="E740" s="52" t="s">
        <v>3360</v>
      </c>
      <c r="F740" s="54">
        <v>52</v>
      </c>
      <c r="G740" s="55">
        <v>58</v>
      </c>
      <c r="H740" s="98"/>
    </row>
    <row r="741" spans="1:8">
      <c r="A741" s="52" t="s">
        <v>1750</v>
      </c>
      <c r="B741" s="53" t="s">
        <v>3361</v>
      </c>
      <c r="C741" s="53" t="s">
        <v>2571</v>
      </c>
      <c r="D741" s="51" t="str">
        <f t="shared" si="12"/>
        <v>04168</v>
      </c>
      <c r="E741" s="52" t="s">
        <v>3362</v>
      </c>
      <c r="F741" s="54">
        <v>19</v>
      </c>
      <c r="G741" s="55">
        <v>21</v>
      </c>
      <c r="H741" s="98"/>
    </row>
    <row r="742" spans="1:8">
      <c r="A742" s="52" t="s">
        <v>1750</v>
      </c>
      <c r="B742" s="53" t="s">
        <v>3363</v>
      </c>
      <c r="C742" s="53" t="s">
        <v>2566</v>
      </c>
      <c r="D742" s="51" t="str">
        <f t="shared" si="12"/>
        <v>14097</v>
      </c>
      <c r="E742" s="52" t="s">
        <v>3364</v>
      </c>
      <c r="F742" s="54">
        <v>22</v>
      </c>
      <c r="G742" s="55">
        <v>25</v>
      </c>
      <c r="H742" s="98"/>
    </row>
    <row r="743" spans="1:8">
      <c r="A743" s="52" t="s">
        <v>1750</v>
      </c>
      <c r="B743" s="53" t="s">
        <v>3365</v>
      </c>
      <c r="C743" s="53" t="s">
        <v>2240</v>
      </c>
      <c r="D743" s="51" t="str">
        <f t="shared" si="12"/>
        <v>39349</v>
      </c>
      <c r="E743" s="52" t="s">
        <v>3366</v>
      </c>
      <c r="F743" s="54">
        <v>115</v>
      </c>
      <c r="G743" s="55">
        <v>127</v>
      </c>
      <c r="H743" s="98"/>
    </row>
    <row r="744" spans="1:8">
      <c r="A744" s="52" t="s">
        <v>1750</v>
      </c>
      <c r="B744" s="53" t="s">
        <v>3367</v>
      </c>
      <c r="C744" s="53" t="s">
        <v>3368</v>
      </c>
      <c r="D744" s="51" t="str">
        <f t="shared" si="12"/>
        <v>31700</v>
      </c>
      <c r="E744" s="52" t="s">
        <v>3369</v>
      </c>
      <c r="F744" s="54">
        <v>116</v>
      </c>
      <c r="G744" s="55">
        <v>128</v>
      </c>
      <c r="H744" s="98"/>
    </row>
    <row r="745" spans="1:8">
      <c r="A745" s="52" t="s">
        <v>1750</v>
      </c>
      <c r="B745" s="53" t="s">
        <v>3370</v>
      </c>
      <c r="C745" s="53" t="s">
        <v>2813</v>
      </c>
      <c r="D745" s="51" t="str">
        <f t="shared" si="12"/>
        <v>22726</v>
      </c>
      <c r="E745" s="52" t="s">
        <v>3371</v>
      </c>
      <c r="F745" s="54">
        <v>25</v>
      </c>
      <c r="G745" s="55">
        <v>28</v>
      </c>
      <c r="H745" s="98"/>
    </row>
    <row r="746" spans="1:8">
      <c r="A746" s="52" t="s">
        <v>1750</v>
      </c>
      <c r="B746" s="53" t="s">
        <v>3372</v>
      </c>
      <c r="C746" s="53" t="s">
        <v>2374</v>
      </c>
      <c r="D746" s="51" t="str">
        <f t="shared" si="12"/>
        <v>18277</v>
      </c>
      <c r="E746" s="52" t="s">
        <v>3373</v>
      </c>
      <c r="F746" s="54">
        <v>43</v>
      </c>
      <c r="G746" s="55">
        <v>48</v>
      </c>
      <c r="H746" s="98"/>
    </row>
    <row r="747" spans="1:8">
      <c r="A747" s="52" t="s">
        <v>1750</v>
      </c>
      <c r="B747" s="53" t="s">
        <v>3374</v>
      </c>
      <c r="C747" s="53" t="s">
        <v>2890</v>
      </c>
      <c r="D747" s="51" t="str">
        <f t="shared" si="12"/>
        <v>05702</v>
      </c>
      <c r="E747" s="52" t="s">
        <v>3375</v>
      </c>
      <c r="F747" s="54">
        <v>42</v>
      </c>
      <c r="G747" s="55">
        <v>47</v>
      </c>
      <c r="H747" s="98"/>
    </row>
    <row r="748" spans="1:8">
      <c r="A748" s="52" t="s">
        <v>1750</v>
      </c>
      <c r="B748" s="53" t="s">
        <v>3376</v>
      </c>
      <c r="C748" s="53" t="s">
        <v>2890</v>
      </c>
      <c r="D748" s="51" t="str">
        <f t="shared" si="12"/>
        <v>05568</v>
      </c>
      <c r="E748" s="52" t="s">
        <v>3377</v>
      </c>
      <c r="F748" s="54">
        <v>39</v>
      </c>
      <c r="G748" s="55">
        <v>43</v>
      </c>
      <c r="H748" s="98"/>
    </row>
    <row r="749" spans="1:8">
      <c r="A749" s="52" t="s">
        <v>1750</v>
      </c>
      <c r="B749" s="53" t="s">
        <v>3378</v>
      </c>
      <c r="C749" s="53" t="s">
        <v>3379</v>
      </c>
      <c r="D749" s="51" t="str">
        <f t="shared" si="12"/>
        <v>59451</v>
      </c>
      <c r="E749" s="52" t="s">
        <v>3380</v>
      </c>
      <c r="F749" s="54">
        <v>389</v>
      </c>
      <c r="G749" s="55">
        <v>428</v>
      </c>
      <c r="H749" s="98"/>
    </row>
    <row r="750" spans="1:8">
      <c r="A750" s="52" t="s">
        <v>1750</v>
      </c>
      <c r="B750" s="53" t="s">
        <v>3381</v>
      </c>
      <c r="C750" s="53" t="s">
        <v>2619</v>
      </c>
      <c r="D750" s="51" t="str">
        <f t="shared" si="12"/>
        <v>21629</v>
      </c>
      <c r="E750" s="52" t="s">
        <v>3382</v>
      </c>
      <c r="F750" s="54">
        <v>16</v>
      </c>
      <c r="G750" s="55">
        <v>18</v>
      </c>
      <c r="H750" s="98"/>
    </row>
    <row r="751" spans="1:8">
      <c r="A751" s="52" t="s">
        <v>1750</v>
      </c>
      <c r="B751" s="53" t="s">
        <v>3383</v>
      </c>
      <c r="C751" s="53" t="s">
        <v>2017</v>
      </c>
      <c r="D751" s="51" t="str">
        <f t="shared" si="12"/>
        <v>06248</v>
      </c>
      <c r="E751" s="52" t="s">
        <v>3384</v>
      </c>
      <c r="F751" s="54">
        <v>33</v>
      </c>
      <c r="G751" s="55">
        <v>37</v>
      </c>
      <c r="H751" s="98"/>
    </row>
    <row r="752" spans="1:8">
      <c r="A752" s="52" t="s">
        <v>1750</v>
      </c>
      <c r="B752" s="53" t="s">
        <v>3385</v>
      </c>
      <c r="C752" s="53" t="s">
        <v>2890</v>
      </c>
      <c r="D752" s="51" t="str">
        <f t="shared" si="12"/>
        <v>05656</v>
      </c>
      <c r="E752" s="52" t="s">
        <v>3386</v>
      </c>
      <c r="F752" s="54">
        <v>46</v>
      </c>
      <c r="G752" s="55">
        <v>51</v>
      </c>
      <c r="H752" s="98"/>
    </row>
    <row r="753" spans="1:8">
      <c r="A753" s="52" t="s">
        <v>1750</v>
      </c>
      <c r="B753" s="53" t="s">
        <v>3387</v>
      </c>
      <c r="C753" s="53" t="s">
        <v>2501</v>
      </c>
      <c r="D753" s="51" t="str">
        <f t="shared" si="12"/>
        <v>34943</v>
      </c>
      <c r="E753" s="52" t="s">
        <v>3388</v>
      </c>
      <c r="F753" s="54">
        <v>178</v>
      </c>
      <c r="G753" s="55">
        <v>196</v>
      </c>
      <c r="H753" s="98"/>
    </row>
    <row r="754" spans="1:8">
      <c r="A754" s="52" t="s">
        <v>1750</v>
      </c>
      <c r="B754" s="53" t="s">
        <v>3389</v>
      </c>
      <c r="C754" s="53" t="s">
        <v>3005</v>
      </c>
      <c r="D754" s="51" t="str">
        <f t="shared" si="12"/>
        <v>07280</v>
      </c>
      <c r="E754" s="52" t="s">
        <v>3390</v>
      </c>
      <c r="F754" s="54">
        <v>12</v>
      </c>
      <c r="G754" s="55">
        <v>14</v>
      </c>
      <c r="H754" s="98"/>
    </row>
    <row r="755" spans="1:8">
      <c r="A755" s="52" t="s">
        <v>1750</v>
      </c>
      <c r="B755" s="53" t="s">
        <v>3391</v>
      </c>
      <c r="C755" s="53" t="s">
        <v>3111</v>
      </c>
      <c r="D755" s="51" t="str">
        <f t="shared" si="12"/>
        <v>21991</v>
      </c>
      <c r="E755" s="52" t="s">
        <v>3392</v>
      </c>
      <c r="F755" s="54">
        <v>27</v>
      </c>
      <c r="G755" s="55">
        <v>30</v>
      </c>
      <c r="H755" s="98"/>
    </row>
    <row r="756" spans="1:8">
      <c r="A756" s="52" t="s">
        <v>1750</v>
      </c>
      <c r="B756" s="53" t="s">
        <v>3393</v>
      </c>
      <c r="C756" s="53" t="s">
        <v>1764</v>
      </c>
      <c r="D756" s="51" t="str">
        <f t="shared" si="12"/>
        <v>17579</v>
      </c>
      <c r="E756" s="52" t="s">
        <v>3394</v>
      </c>
      <c r="F756" s="54">
        <v>71</v>
      </c>
      <c r="G756" s="55">
        <v>79</v>
      </c>
      <c r="H756" s="98"/>
    </row>
    <row r="757" spans="1:8">
      <c r="A757" s="52" t="s">
        <v>1750</v>
      </c>
      <c r="B757" s="53" t="s">
        <v>3395</v>
      </c>
      <c r="C757" s="53" t="s">
        <v>1862</v>
      </c>
      <c r="D757" s="51" t="str">
        <f t="shared" si="12"/>
        <v>17021</v>
      </c>
      <c r="E757" s="52" t="s">
        <v>3396</v>
      </c>
      <c r="F757" s="54">
        <v>56</v>
      </c>
      <c r="G757" s="55">
        <v>62</v>
      </c>
      <c r="H757" s="98"/>
    </row>
    <row r="758" spans="1:8">
      <c r="A758" s="52" t="s">
        <v>1750</v>
      </c>
      <c r="B758" s="53" t="s">
        <v>3397</v>
      </c>
      <c r="C758" s="53" t="s">
        <v>3005</v>
      </c>
      <c r="D758" s="51" t="str">
        <f t="shared" si="12"/>
        <v>07202</v>
      </c>
      <c r="E758" s="52" t="s">
        <v>3398</v>
      </c>
      <c r="F758" s="54">
        <v>13</v>
      </c>
      <c r="G758" s="55">
        <v>15</v>
      </c>
      <c r="H758" s="98"/>
    </row>
    <row r="759" spans="1:8">
      <c r="A759" s="52" t="s">
        <v>1750</v>
      </c>
      <c r="B759" s="53" t="s">
        <v>3399</v>
      </c>
      <c r="C759" s="53" t="s">
        <v>1773</v>
      </c>
      <c r="D759" s="51" t="str">
        <f t="shared" si="12"/>
        <v>31409</v>
      </c>
      <c r="E759" s="52" t="s">
        <v>3400</v>
      </c>
      <c r="F759" s="54">
        <v>86</v>
      </c>
      <c r="G759" s="55">
        <v>95</v>
      </c>
      <c r="H759" s="98"/>
    </row>
    <row r="760" spans="1:8">
      <c r="A760" s="52" t="s">
        <v>1750</v>
      </c>
      <c r="B760" s="53" t="s">
        <v>3401</v>
      </c>
      <c r="C760" s="53" t="s">
        <v>2663</v>
      </c>
      <c r="D760" s="51" t="str">
        <f t="shared" si="12"/>
        <v>16488</v>
      </c>
      <c r="E760" s="52" t="s">
        <v>3402</v>
      </c>
      <c r="F760" s="54">
        <v>43</v>
      </c>
      <c r="G760" s="55">
        <v>48</v>
      </c>
      <c r="H760" s="98"/>
    </row>
    <row r="761" spans="1:8">
      <c r="A761" s="52" t="s">
        <v>1750</v>
      </c>
      <c r="B761" s="53" t="s">
        <v>3403</v>
      </c>
      <c r="C761" s="53" t="s">
        <v>3005</v>
      </c>
      <c r="D761" s="51" t="str">
        <f t="shared" si="12"/>
        <v>07325</v>
      </c>
      <c r="E761" s="52" t="s">
        <v>3404</v>
      </c>
      <c r="F761" s="54">
        <v>14</v>
      </c>
      <c r="G761" s="55">
        <v>16</v>
      </c>
      <c r="H761" s="98"/>
    </row>
    <row r="762" spans="1:8">
      <c r="A762" s="52" t="s">
        <v>1750</v>
      </c>
      <c r="B762" s="53" t="s">
        <v>3405</v>
      </c>
      <c r="C762" s="53" t="s">
        <v>2813</v>
      </c>
      <c r="D762" s="51" t="str">
        <f t="shared" si="12"/>
        <v>35377</v>
      </c>
      <c r="E762" s="52" t="s">
        <v>3406</v>
      </c>
      <c r="F762" s="54">
        <v>186</v>
      </c>
      <c r="G762" s="55">
        <v>205</v>
      </c>
      <c r="H762" s="98"/>
    </row>
    <row r="763" spans="1:8">
      <c r="A763" s="52" t="s">
        <v>1750</v>
      </c>
      <c r="B763" s="53" t="s">
        <v>3407</v>
      </c>
      <c r="C763" s="53" t="s">
        <v>2293</v>
      </c>
      <c r="D763" s="51" t="str">
        <f t="shared" si="12"/>
        <v>08794</v>
      </c>
      <c r="E763" s="52" t="s">
        <v>3408</v>
      </c>
      <c r="F763" s="54">
        <v>21</v>
      </c>
      <c r="G763" s="55">
        <v>24</v>
      </c>
      <c r="H763" s="98"/>
    </row>
    <row r="764" spans="1:8">
      <c r="A764" s="52" t="s">
        <v>1750</v>
      </c>
      <c r="B764" s="53" t="s">
        <v>3409</v>
      </c>
      <c r="C764" s="53" t="s">
        <v>2468</v>
      </c>
      <c r="D764" s="51" t="str">
        <f t="shared" si="12"/>
        <v>03151</v>
      </c>
      <c r="E764" s="52" t="s">
        <v>3410</v>
      </c>
      <c r="F764" s="54">
        <v>23</v>
      </c>
      <c r="G764" s="55">
        <v>26</v>
      </c>
      <c r="H764" s="98"/>
    </row>
    <row r="765" spans="1:8">
      <c r="A765" s="52" t="s">
        <v>1750</v>
      </c>
      <c r="B765" s="53" t="s">
        <v>3411</v>
      </c>
      <c r="C765" s="53" t="s">
        <v>2890</v>
      </c>
      <c r="D765" s="51" t="str">
        <f t="shared" si="12"/>
        <v>05663</v>
      </c>
      <c r="E765" s="52" t="s">
        <v>3412</v>
      </c>
      <c r="F765" s="54">
        <v>43</v>
      </c>
      <c r="G765" s="55">
        <v>48</v>
      </c>
      <c r="H765" s="98"/>
    </row>
    <row r="766" spans="1:8">
      <c r="A766" s="52" t="s">
        <v>1750</v>
      </c>
      <c r="B766" s="53" t="s">
        <v>3413</v>
      </c>
      <c r="C766" s="53" t="s">
        <v>2798</v>
      </c>
      <c r="D766" s="51" t="str">
        <f t="shared" si="12"/>
        <v>03738</v>
      </c>
      <c r="E766" s="52" t="s">
        <v>3414</v>
      </c>
      <c r="F766" s="54">
        <v>22</v>
      </c>
      <c r="G766" s="55">
        <v>25</v>
      </c>
      <c r="H766" s="98"/>
    </row>
    <row r="767" spans="1:8">
      <c r="A767" s="52" t="s">
        <v>1750</v>
      </c>
      <c r="B767" s="53" t="s">
        <v>3415</v>
      </c>
      <c r="C767" s="53" t="s">
        <v>2172</v>
      </c>
      <c r="D767" s="51" t="str">
        <f t="shared" si="12"/>
        <v>08594</v>
      </c>
      <c r="E767" s="52" t="s">
        <v>3416</v>
      </c>
      <c r="F767" s="54">
        <v>10</v>
      </c>
      <c r="G767" s="55">
        <v>11</v>
      </c>
      <c r="H767" s="98"/>
    </row>
    <row r="768" spans="1:8">
      <c r="A768" s="52" t="s">
        <v>1750</v>
      </c>
      <c r="B768" s="53" t="s">
        <v>3417</v>
      </c>
      <c r="C768" s="53" t="s">
        <v>2979</v>
      </c>
      <c r="D768" s="51" t="str">
        <f t="shared" si="12"/>
        <v>08069</v>
      </c>
      <c r="E768" s="52" t="s">
        <v>3418</v>
      </c>
      <c r="F768" s="54">
        <v>8</v>
      </c>
      <c r="G768" s="55">
        <v>9</v>
      </c>
      <c r="H768" s="98"/>
    </row>
    <row r="769" spans="1:8">
      <c r="A769" s="52" t="s">
        <v>1750</v>
      </c>
      <c r="B769" s="53" t="s">
        <v>3419</v>
      </c>
      <c r="C769" s="53" t="s">
        <v>2832</v>
      </c>
      <c r="D769" s="51" t="str">
        <f t="shared" si="12"/>
        <v>02841</v>
      </c>
      <c r="E769" s="52" t="s">
        <v>3420</v>
      </c>
      <c r="F769" s="54">
        <v>29</v>
      </c>
      <c r="G769" s="55">
        <v>32</v>
      </c>
      <c r="H769" s="98"/>
    </row>
    <row r="770" spans="1:8">
      <c r="A770" s="52" t="s">
        <v>1750</v>
      </c>
      <c r="B770" s="53" t="s">
        <v>3421</v>
      </c>
      <c r="C770" s="53" t="s">
        <v>2017</v>
      </c>
      <c r="D770" s="51" t="str">
        <f t="shared" si="12"/>
        <v>06167</v>
      </c>
      <c r="E770" s="52" t="s">
        <v>3422</v>
      </c>
      <c r="F770" s="54">
        <v>38</v>
      </c>
      <c r="G770" s="55">
        <v>42</v>
      </c>
      <c r="H770" s="98"/>
    </row>
    <row r="771" spans="1:8">
      <c r="A771" s="52" t="s">
        <v>1750</v>
      </c>
      <c r="B771" s="53" t="s">
        <v>3423</v>
      </c>
      <c r="C771" s="53" t="s">
        <v>2839</v>
      </c>
      <c r="D771" s="51" t="str">
        <f t="shared" si="12"/>
        <v>04744</v>
      </c>
      <c r="E771" s="52" t="s">
        <v>3424</v>
      </c>
      <c r="F771" s="54">
        <v>35</v>
      </c>
      <c r="G771" s="55">
        <v>39</v>
      </c>
      <c r="H771" s="98"/>
    </row>
    <row r="772" spans="1:8">
      <c r="A772" s="52" t="s">
        <v>1750</v>
      </c>
      <c r="B772" s="53" t="s">
        <v>3425</v>
      </c>
      <c r="C772" s="53" t="s">
        <v>2205</v>
      </c>
      <c r="D772" s="51" t="str">
        <f t="shared" si="12"/>
        <v>17113</v>
      </c>
      <c r="E772" s="52" t="s">
        <v>3426</v>
      </c>
      <c r="F772" s="54">
        <v>56</v>
      </c>
      <c r="G772" s="55">
        <v>62</v>
      </c>
      <c r="H772" s="98"/>
    </row>
    <row r="773" spans="1:8">
      <c r="A773" s="52" t="s">
        <v>1750</v>
      </c>
      <c r="B773" s="53" t="s">
        <v>3427</v>
      </c>
      <c r="C773" s="53" t="s">
        <v>1764</v>
      </c>
      <c r="D773" s="51" t="str">
        <f t="shared" si="12"/>
        <v>17600</v>
      </c>
      <c r="E773" s="52" t="s">
        <v>3428</v>
      </c>
      <c r="F773" s="54">
        <v>84</v>
      </c>
      <c r="G773" s="55">
        <v>93</v>
      </c>
      <c r="H773" s="98"/>
    </row>
    <row r="774" spans="1:8">
      <c r="A774" s="52" t="s">
        <v>1750</v>
      </c>
      <c r="B774" s="53" t="s">
        <v>3429</v>
      </c>
      <c r="C774" s="53" t="s">
        <v>3005</v>
      </c>
      <c r="D774" s="51" t="str">
        <f t="shared" si="12"/>
        <v>07294</v>
      </c>
      <c r="E774" s="52" t="s">
        <v>3430</v>
      </c>
      <c r="F774" s="54">
        <v>14</v>
      </c>
      <c r="G774" s="55">
        <v>16</v>
      </c>
      <c r="H774" s="98"/>
    </row>
    <row r="775" spans="1:8">
      <c r="A775" s="52" t="s">
        <v>1750</v>
      </c>
      <c r="B775" s="53" t="s">
        <v>3431</v>
      </c>
      <c r="C775" s="53" t="s">
        <v>2017</v>
      </c>
      <c r="D775" s="51" t="str">
        <f t="shared" si="12"/>
        <v>06179</v>
      </c>
      <c r="E775" s="52" t="s">
        <v>3432</v>
      </c>
      <c r="F775" s="54">
        <v>38</v>
      </c>
      <c r="G775" s="55">
        <v>42</v>
      </c>
      <c r="H775" s="98"/>
    </row>
    <row r="776" spans="1:8">
      <c r="A776" s="52" t="s">
        <v>1750</v>
      </c>
      <c r="B776" s="53" t="s">
        <v>3433</v>
      </c>
      <c r="C776" s="53" t="s">
        <v>3137</v>
      </c>
      <c r="D776" s="51" t="str">
        <f t="shared" si="12"/>
        <v>04352</v>
      </c>
      <c r="E776" s="52" t="s">
        <v>3434</v>
      </c>
      <c r="F776" s="54">
        <v>21</v>
      </c>
      <c r="G776" s="55">
        <v>24</v>
      </c>
      <c r="H776" s="98"/>
    </row>
    <row r="777" spans="1:8">
      <c r="A777" s="52" t="s">
        <v>1750</v>
      </c>
      <c r="B777" s="53" t="s">
        <v>3435</v>
      </c>
      <c r="C777" s="53" t="s">
        <v>2225</v>
      </c>
      <c r="D777" s="51" t="str">
        <f t="shared" si="12"/>
        <v>10040</v>
      </c>
      <c r="E777" s="52" t="s">
        <v>3436</v>
      </c>
      <c r="F777" s="54">
        <v>48</v>
      </c>
      <c r="G777" s="55">
        <v>53</v>
      </c>
      <c r="H777" s="98"/>
    </row>
    <row r="778" spans="1:8">
      <c r="A778" s="52" t="s">
        <v>1750</v>
      </c>
      <c r="B778" s="53" t="s">
        <v>3437</v>
      </c>
      <c r="C778" s="53" t="s">
        <v>2405</v>
      </c>
      <c r="D778" s="51" t="str">
        <f t="shared" si="12"/>
        <v>17379</v>
      </c>
      <c r="E778" s="52" t="s">
        <v>3438</v>
      </c>
      <c r="F778" s="54">
        <v>85</v>
      </c>
      <c r="G778" s="55">
        <v>94</v>
      </c>
      <c r="H778" s="98"/>
    </row>
    <row r="779" spans="1:8">
      <c r="A779" s="52" t="s">
        <v>1750</v>
      </c>
      <c r="B779" s="53" t="s">
        <v>3439</v>
      </c>
      <c r="C779" s="53" t="s">
        <v>2566</v>
      </c>
      <c r="D779" s="51" t="str">
        <f t="shared" si="12"/>
        <v>14011</v>
      </c>
      <c r="E779" s="52" t="s">
        <v>3440</v>
      </c>
      <c r="F779" s="54">
        <v>21</v>
      </c>
      <c r="G779" s="55">
        <v>24</v>
      </c>
      <c r="H779" s="98"/>
    </row>
    <row r="780" spans="1:8">
      <c r="A780" s="52" t="s">
        <v>1750</v>
      </c>
      <c r="B780" s="53" t="s">
        <v>3441</v>
      </c>
      <c r="C780" s="53" t="s">
        <v>3442</v>
      </c>
      <c r="D780" s="51" t="str">
        <f t="shared" si="12"/>
        <v>22175</v>
      </c>
      <c r="E780" s="52" t="s">
        <v>3443</v>
      </c>
      <c r="F780" s="54">
        <v>25</v>
      </c>
      <c r="G780" s="55">
        <v>28</v>
      </c>
      <c r="H780" s="98"/>
    </row>
    <row r="781" spans="1:8">
      <c r="A781" s="52" t="s">
        <v>1750</v>
      </c>
      <c r="B781" s="53" t="s">
        <v>3444</v>
      </c>
      <c r="C781" s="53" t="s">
        <v>2711</v>
      </c>
      <c r="D781" s="51" t="str">
        <f t="shared" ref="D781:D844" si="13">RIGHT(B781,5)</f>
        <v>30141</v>
      </c>
      <c r="E781" s="52" t="s">
        <v>3445</v>
      </c>
      <c r="F781" s="54">
        <v>156</v>
      </c>
      <c r="G781" s="55">
        <v>172</v>
      </c>
      <c r="H781" s="98"/>
    </row>
    <row r="782" spans="1:8">
      <c r="A782" s="52" t="s">
        <v>1750</v>
      </c>
      <c r="B782" s="53" t="s">
        <v>3446</v>
      </c>
      <c r="C782" s="53" t="s">
        <v>2017</v>
      </c>
      <c r="D782" s="51" t="str">
        <f t="shared" si="13"/>
        <v>06313</v>
      </c>
      <c r="E782" s="52" t="s">
        <v>3447</v>
      </c>
      <c r="F782" s="54">
        <v>35</v>
      </c>
      <c r="G782" s="55">
        <v>39</v>
      </c>
      <c r="H782" s="98"/>
    </row>
    <row r="783" spans="1:8">
      <c r="A783" s="52" t="s">
        <v>1750</v>
      </c>
      <c r="B783" s="53" t="s">
        <v>3448</v>
      </c>
      <c r="C783" s="53" t="s">
        <v>3449</v>
      </c>
      <c r="D783" s="51" t="str">
        <f t="shared" si="13"/>
        <v>11962</v>
      </c>
      <c r="E783" s="58" t="s">
        <v>3450</v>
      </c>
      <c r="F783" s="59">
        <v>48</v>
      </c>
      <c r="G783" s="55">
        <v>53</v>
      </c>
      <c r="H783" s="98"/>
    </row>
    <row r="784" spans="1:8">
      <c r="A784" s="52" t="s">
        <v>1750</v>
      </c>
      <c r="B784" s="53" t="s">
        <v>3451</v>
      </c>
      <c r="C784" s="53" t="s">
        <v>3452</v>
      </c>
      <c r="D784" s="51" t="str">
        <f t="shared" si="13"/>
        <v>36618</v>
      </c>
      <c r="E784" s="58" t="s">
        <v>3453</v>
      </c>
      <c r="F784" s="59">
        <v>239</v>
      </c>
      <c r="G784" s="55">
        <v>263</v>
      </c>
      <c r="H784" s="98"/>
    </row>
    <row r="785" spans="1:8">
      <c r="A785" s="52" t="s">
        <v>1750</v>
      </c>
      <c r="B785" s="53" t="s">
        <v>3454</v>
      </c>
      <c r="C785" s="53" t="s">
        <v>1810</v>
      </c>
      <c r="D785" s="51" t="str">
        <f t="shared" si="13"/>
        <v>13524</v>
      </c>
      <c r="E785" s="58" t="s">
        <v>3455</v>
      </c>
      <c r="F785" s="59">
        <v>40</v>
      </c>
      <c r="G785" s="55">
        <v>44</v>
      </c>
      <c r="H785" s="98"/>
    </row>
    <row r="786" spans="1:8">
      <c r="A786" s="52" t="s">
        <v>1750</v>
      </c>
      <c r="B786" s="53" t="s">
        <v>3456</v>
      </c>
      <c r="C786" s="53" t="s">
        <v>1911</v>
      </c>
      <c r="D786" s="51" t="str">
        <f t="shared" si="13"/>
        <v>10542</v>
      </c>
      <c r="E786" s="58" t="s">
        <v>3457</v>
      </c>
      <c r="F786" s="59">
        <v>20</v>
      </c>
      <c r="G786" s="55">
        <v>22</v>
      </c>
      <c r="H786" s="98"/>
    </row>
    <row r="787" spans="1:8">
      <c r="A787" s="52" t="s">
        <v>1750</v>
      </c>
      <c r="B787" s="53" t="s">
        <v>3458</v>
      </c>
      <c r="C787" s="53" t="s">
        <v>2798</v>
      </c>
      <c r="D787" s="51" t="str">
        <f t="shared" si="13"/>
        <v>03735</v>
      </c>
      <c r="E787" s="58" t="s">
        <v>3459</v>
      </c>
      <c r="F787" s="59">
        <v>24</v>
      </c>
      <c r="G787" s="55">
        <v>27</v>
      </c>
      <c r="H787" s="98"/>
    </row>
    <row r="788" spans="1:8">
      <c r="A788" s="52" t="s">
        <v>1750</v>
      </c>
      <c r="B788" s="53" t="s">
        <v>3460</v>
      </c>
      <c r="C788" s="53" t="s">
        <v>2561</v>
      </c>
      <c r="D788" s="51" t="str">
        <f t="shared" si="13"/>
        <v>13216</v>
      </c>
      <c r="E788" s="58" t="s">
        <v>3461</v>
      </c>
      <c r="F788" s="59">
        <v>44</v>
      </c>
      <c r="G788" s="55">
        <v>49</v>
      </c>
      <c r="H788" s="98"/>
    </row>
    <row r="789" spans="1:8">
      <c r="A789" s="52" t="s">
        <v>1750</v>
      </c>
      <c r="B789" s="53" t="s">
        <v>3462</v>
      </c>
      <c r="C789" s="53" t="s">
        <v>2669</v>
      </c>
      <c r="D789" s="51" t="str">
        <f t="shared" si="13"/>
        <v>17708</v>
      </c>
      <c r="E789" s="58" t="s">
        <v>3463</v>
      </c>
      <c r="F789" s="59">
        <v>61</v>
      </c>
      <c r="G789" s="55">
        <v>68</v>
      </c>
      <c r="H789" s="98"/>
    </row>
    <row r="790" spans="1:8">
      <c r="A790" s="52" t="s">
        <v>1750</v>
      </c>
      <c r="B790" s="53" t="s">
        <v>3464</v>
      </c>
      <c r="C790" s="53" t="s">
        <v>1773</v>
      </c>
      <c r="D790" s="51" t="str">
        <f t="shared" si="13"/>
        <v>31413</v>
      </c>
      <c r="E790" s="58" t="s">
        <v>3465</v>
      </c>
      <c r="F790" s="59">
        <v>89</v>
      </c>
      <c r="G790" s="55">
        <v>98</v>
      </c>
      <c r="H790" s="98"/>
    </row>
    <row r="791" spans="1:8">
      <c r="A791" s="52" t="s">
        <v>1750</v>
      </c>
      <c r="B791" s="53" t="s">
        <v>3466</v>
      </c>
      <c r="C791" s="53" t="s">
        <v>3154</v>
      </c>
      <c r="D791" s="51" t="str">
        <f t="shared" si="13"/>
        <v>34002</v>
      </c>
      <c r="E791" s="58" t="s">
        <v>3467</v>
      </c>
      <c r="F791" s="59">
        <v>169</v>
      </c>
      <c r="G791" s="55">
        <v>186</v>
      </c>
      <c r="H791" s="98"/>
    </row>
    <row r="792" spans="1:8">
      <c r="A792" s="52" t="s">
        <v>1750</v>
      </c>
      <c r="B792" s="53" t="s">
        <v>3468</v>
      </c>
      <c r="C792" s="53" t="s">
        <v>1752</v>
      </c>
      <c r="D792" s="51" t="str">
        <f t="shared" si="13"/>
        <v>15431</v>
      </c>
      <c r="E792" s="58" t="s">
        <v>3469</v>
      </c>
      <c r="F792" s="59">
        <v>25</v>
      </c>
      <c r="G792" s="55">
        <v>28</v>
      </c>
      <c r="H792" s="98"/>
    </row>
    <row r="793" spans="1:8">
      <c r="A793" s="52" t="s">
        <v>1750</v>
      </c>
      <c r="B793" s="53" t="s">
        <v>3470</v>
      </c>
      <c r="C793" s="53" t="s">
        <v>3279</v>
      </c>
      <c r="D793" s="51" t="str">
        <f t="shared" si="13"/>
        <v>28637</v>
      </c>
      <c r="E793" s="58" t="s">
        <v>3471</v>
      </c>
      <c r="F793" s="59">
        <v>145</v>
      </c>
      <c r="G793" s="55">
        <v>160</v>
      </c>
      <c r="H793" s="98"/>
    </row>
    <row r="794" spans="1:8">
      <c r="A794" s="52" t="s">
        <v>1750</v>
      </c>
      <c r="B794" s="53" t="s">
        <v>3472</v>
      </c>
      <c r="C794" s="53" t="s">
        <v>2867</v>
      </c>
      <c r="D794" s="51" t="str">
        <f t="shared" si="13"/>
        <v>31919</v>
      </c>
      <c r="E794" s="58" t="s">
        <v>3473</v>
      </c>
      <c r="F794" s="59">
        <v>115</v>
      </c>
      <c r="G794" s="55">
        <v>127</v>
      </c>
      <c r="H794" s="98"/>
    </row>
    <row r="795" spans="1:8">
      <c r="A795" s="52" t="s">
        <v>1750</v>
      </c>
      <c r="B795" s="53" t="s">
        <v>3474</v>
      </c>
      <c r="C795" s="53" t="s">
        <v>1851</v>
      </c>
      <c r="D795" s="51" t="str">
        <f t="shared" si="13"/>
        <v>21300</v>
      </c>
      <c r="E795" s="58" t="s">
        <v>3475</v>
      </c>
      <c r="F795" s="59">
        <v>18</v>
      </c>
      <c r="G795" s="55">
        <v>20</v>
      </c>
      <c r="H795" s="98"/>
    </row>
    <row r="796" spans="1:8">
      <c r="A796" s="52" t="s">
        <v>1750</v>
      </c>
      <c r="B796" s="53" t="s">
        <v>3476</v>
      </c>
      <c r="C796" s="53" t="s">
        <v>1810</v>
      </c>
      <c r="D796" s="51" t="str">
        <f t="shared" si="13"/>
        <v>13505</v>
      </c>
      <c r="E796" s="58" t="s">
        <v>3477</v>
      </c>
      <c r="F796" s="59">
        <v>44</v>
      </c>
      <c r="G796" s="55">
        <v>49</v>
      </c>
      <c r="H796" s="98"/>
    </row>
    <row r="797" spans="1:8">
      <c r="A797" s="52" t="s">
        <v>1750</v>
      </c>
      <c r="B797" s="53" t="s">
        <v>3478</v>
      </c>
      <c r="C797" s="53" t="s">
        <v>2930</v>
      </c>
      <c r="D797" s="51" t="str">
        <f t="shared" si="13"/>
        <v>16823</v>
      </c>
      <c r="E797" s="58" t="s">
        <v>3479</v>
      </c>
      <c r="F797" s="59">
        <v>43</v>
      </c>
      <c r="G797" s="55">
        <v>48</v>
      </c>
      <c r="H797" s="98"/>
    </row>
    <row r="798" spans="1:8">
      <c r="A798" s="66" t="s">
        <v>1750</v>
      </c>
      <c r="B798" s="67" t="s">
        <v>3480</v>
      </c>
      <c r="C798" s="67" t="s">
        <v>1862</v>
      </c>
      <c r="D798" s="51" t="str">
        <f t="shared" si="13"/>
        <v>17141</v>
      </c>
      <c r="E798" s="68" t="s">
        <v>3481</v>
      </c>
      <c r="F798" s="69">
        <v>69</v>
      </c>
      <c r="G798" s="71">
        <v>76</v>
      </c>
    </row>
    <row r="799" spans="1:8">
      <c r="A799" s="66" t="s">
        <v>1750</v>
      </c>
      <c r="B799" s="67" t="s">
        <v>3482</v>
      </c>
      <c r="C799" s="67" t="s">
        <v>2619</v>
      </c>
      <c r="D799" s="51" t="str">
        <f t="shared" si="13"/>
        <v>21633</v>
      </c>
      <c r="E799" s="68" t="s">
        <v>3483</v>
      </c>
      <c r="F799" s="69">
        <v>20</v>
      </c>
      <c r="G799" s="71">
        <v>22</v>
      </c>
    </row>
    <row r="800" spans="1:8">
      <c r="A800" s="66" t="s">
        <v>1750</v>
      </c>
      <c r="B800" s="67" t="s">
        <v>3484</v>
      </c>
      <c r="C800" s="67" t="s">
        <v>1975</v>
      </c>
      <c r="D800" s="51" t="str">
        <f t="shared" si="13"/>
        <v>07061</v>
      </c>
      <c r="E800" s="68" t="s">
        <v>3485</v>
      </c>
      <c r="F800" s="69">
        <v>16</v>
      </c>
      <c r="G800" s="71">
        <v>18</v>
      </c>
    </row>
    <row r="801" spans="1:7">
      <c r="A801" s="66" t="s">
        <v>1750</v>
      </c>
      <c r="B801" s="67" t="s">
        <v>3486</v>
      </c>
      <c r="C801" s="67" t="s">
        <v>2125</v>
      </c>
      <c r="D801" s="51" t="str">
        <f t="shared" si="13"/>
        <v>07594</v>
      </c>
      <c r="E801" s="68" t="s">
        <v>3487</v>
      </c>
      <c r="F801" s="69">
        <v>15</v>
      </c>
      <c r="G801" s="71">
        <v>17</v>
      </c>
    </row>
    <row r="802" spans="1:7">
      <c r="A802" s="66" t="s">
        <v>1750</v>
      </c>
      <c r="B802" s="67" t="s">
        <v>3488</v>
      </c>
      <c r="C802" s="67" t="s">
        <v>3154</v>
      </c>
      <c r="D802" s="51" t="str">
        <f t="shared" si="13"/>
        <v>34037</v>
      </c>
      <c r="E802" s="68" t="s">
        <v>3489</v>
      </c>
      <c r="F802" s="69">
        <v>168</v>
      </c>
      <c r="G802" s="71">
        <v>185</v>
      </c>
    </row>
    <row r="803" spans="1:7">
      <c r="A803" s="66" t="s">
        <v>1750</v>
      </c>
      <c r="B803" s="67" t="s">
        <v>3490</v>
      </c>
      <c r="C803" s="67" t="s">
        <v>3491</v>
      </c>
      <c r="D803" s="51" t="str">
        <f t="shared" si="13"/>
        <v>52140</v>
      </c>
      <c r="E803" s="68" t="s">
        <v>3492</v>
      </c>
      <c r="F803" s="69">
        <v>370</v>
      </c>
      <c r="G803" s="71">
        <v>407</v>
      </c>
    </row>
    <row r="804" spans="1:7">
      <c r="A804" s="66" t="s">
        <v>1750</v>
      </c>
      <c r="B804" s="67" t="s">
        <v>3493</v>
      </c>
      <c r="C804" s="67" t="s">
        <v>1911</v>
      </c>
      <c r="D804" s="51" t="str">
        <f t="shared" si="13"/>
        <v>10509</v>
      </c>
      <c r="E804" s="68" t="s">
        <v>3494</v>
      </c>
      <c r="F804" s="69">
        <v>26</v>
      </c>
      <c r="G804" s="71">
        <v>29</v>
      </c>
    </row>
    <row r="805" spans="1:7">
      <c r="A805" s="66" t="s">
        <v>1750</v>
      </c>
      <c r="B805" s="67" t="s">
        <v>3495</v>
      </c>
      <c r="C805" s="67" t="s">
        <v>1878</v>
      </c>
      <c r="D805" s="51" t="str">
        <f t="shared" si="13"/>
        <v>24252</v>
      </c>
      <c r="E805" s="68" t="s">
        <v>3496</v>
      </c>
      <c r="F805" s="69">
        <v>151</v>
      </c>
      <c r="G805" s="71">
        <v>167</v>
      </c>
    </row>
    <row r="806" spans="1:7">
      <c r="A806" s="66" t="s">
        <v>1750</v>
      </c>
      <c r="B806" s="67" t="s">
        <v>3497</v>
      </c>
      <c r="C806" s="67" t="s">
        <v>1862</v>
      </c>
      <c r="D806" s="51" t="str">
        <f t="shared" si="13"/>
        <v>17180</v>
      </c>
      <c r="E806" s="68" t="s">
        <v>3498</v>
      </c>
      <c r="F806" s="69">
        <v>95</v>
      </c>
      <c r="G806" s="71">
        <v>105</v>
      </c>
    </row>
    <row r="807" spans="1:7">
      <c r="A807" s="66" t="s">
        <v>1750</v>
      </c>
      <c r="B807" s="67" t="s">
        <v>3499</v>
      </c>
      <c r="C807" s="67" t="s">
        <v>2890</v>
      </c>
      <c r="D807" s="51" t="str">
        <f t="shared" si="13"/>
        <v>05744</v>
      </c>
      <c r="E807" s="68" t="s">
        <v>3500</v>
      </c>
      <c r="F807" s="69">
        <v>43</v>
      </c>
      <c r="G807" s="71">
        <v>48</v>
      </c>
    </row>
    <row r="808" spans="1:7">
      <c r="A808" s="66" t="s">
        <v>1750</v>
      </c>
      <c r="B808" s="67" t="s">
        <v>3501</v>
      </c>
      <c r="C808" s="67" t="s">
        <v>2656</v>
      </c>
      <c r="D808" s="51" t="str">
        <f t="shared" si="13"/>
        <v>10881</v>
      </c>
      <c r="E808" s="68" t="s">
        <v>3502</v>
      </c>
      <c r="F808" s="69">
        <v>43</v>
      </c>
      <c r="G808" s="71">
        <v>48</v>
      </c>
    </row>
    <row r="809" spans="1:7">
      <c r="A809" s="66" t="s">
        <v>1750</v>
      </c>
      <c r="B809" s="67" t="s">
        <v>3503</v>
      </c>
      <c r="C809" s="67" t="s">
        <v>2017</v>
      </c>
      <c r="D809" s="51" t="str">
        <f t="shared" si="13"/>
        <v>06125</v>
      </c>
      <c r="E809" s="68" t="s">
        <v>3504</v>
      </c>
      <c r="F809" s="69">
        <v>35</v>
      </c>
      <c r="G809" s="71">
        <v>39</v>
      </c>
    </row>
    <row r="810" spans="1:7">
      <c r="A810" s="66" t="s">
        <v>1750</v>
      </c>
      <c r="B810" s="67" t="s">
        <v>3505</v>
      </c>
      <c r="C810" s="67" t="s">
        <v>3132</v>
      </c>
      <c r="D810" s="51" t="str">
        <f t="shared" si="13"/>
        <v>59613</v>
      </c>
      <c r="E810" s="68" t="s">
        <v>3506</v>
      </c>
      <c r="F810" s="69">
        <v>382</v>
      </c>
      <c r="G810" s="71">
        <v>421</v>
      </c>
    </row>
    <row r="811" spans="1:7">
      <c r="A811" s="66" t="s">
        <v>1750</v>
      </c>
      <c r="B811" s="67" t="s">
        <v>3507</v>
      </c>
      <c r="C811" s="67" t="s">
        <v>2839</v>
      </c>
      <c r="D811" s="51" t="str">
        <f t="shared" si="13"/>
        <v>04706</v>
      </c>
      <c r="E811" s="68" t="s">
        <v>3508</v>
      </c>
      <c r="F811" s="69">
        <v>33</v>
      </c>
      <c r="G811" s="71">
        <v>37</v>
      </c>
    </row>
    <row r="812" spans="1:7">
      <c r="A812" s="66" t="s">
        <v>1750</v>
      </c>
      <c r="B812" s="67" t="s">
        <v>3509</v>
      </c>
      <c r="C812" s="67" t="s">
        <v>2813</v>
      </c>
      <c r="D812" s="51" t="str">
        <f t="shared" si="13"/>
        <v>22851</v>
      </c>
      <c r="E812" s="68" t="s">
        <v>3510</v>
      </c>
      <c r="F812" s="69">
        <v>30</v>
      </c>
      <c r="G812" s="71">
        <v>33</v>
      </c>
    </row>
    <row r="813" spans="1:7">
      <c r="A813" s="66" t="s">
        <v>1750</v>
      </c>
      <c r="B813" s="67" t="s">
        <v>3511</v>
      </c>
      <c r="C813" s="67" t="s">
        <v>1799</v>
      </c>
      <c r="D813" s="51" t="str">
        <f t="shared" si="13"/>
        <v>44256</v>
      </c>
      <c r="E813" s="68" t="s">
        <v>3512</v>
      </c>
      <c r="F813" s="69">
        <v>74</v>
      </c>
      <c r="G813" s="71">
        <v>82</v>
      </c>
    </row>
    <row r="814" spans="1:7">
      <c r="A814" s="66" t="s">
        <v>1750</v>
      </c>
      <c r="B814" s="67" t="s">
        <v>3513</v>
      </c>
      <c r="C814" s="67" t="s">
        <v>2302</v>
      </c>
      <c r="D814" s="51" t="str">
        <f t="shared" si="13"/>
        <v>04933</v>
      </c>
      <c r="E814" s="68" t="s">
        <v>3514</v>
      </c>
      <c r="F814" s="69">
        <v>37</v>
      </c>
      <c r="G814" s="71">
        <v>41</v>
      </c>
    </row>
    <row r="815" spans="1:7">
      <c r="A815" s="66" t="s">
        <v>1750</v>
      </c>
      <c r="B815" s="67" t="s">
        <v>3515</v>
      </c>
      <c r="C815" s="67" t="s">
        <v>2890</v>
      </c>
      <c r="D815" s="51" t="str">
        <f t="shared" si="13"/>
        <v>05772</v>
      </c>
      <c r="E815" s="68" t="s">
        <v>3516</v>
      </c>
      <c r="F815" s="69">
        <v>43</v>
      </c>
      <c r="G815" s="71">
        <v>48</v>
      </c>
    </row>
    <row r="816" spans="1:7">
      <c r="A816" s="66" t="s">
        <v>1750</v>
      </c>
      <c r="B816" s="67" t="s">
        <v>3517</v>
      </c>
      <c r="C816" s="67" t="s">
        <v>1958</v>
      </c>
      <c r="D816" s="51" t="str">
        <f t="shared" si="13"/>
        <v>44032</v>
      </c>
      <c r="E816" s="68" t="s">
        <v>3518</v>
      </c>
      <c r="F816" s="69">
        <v>19</v>
      </c>
      <c r="G816" s="71">
        <v>21</v>
      </c>
    </row>
    <row r="817" spans="1:7">
      <c r="A817" s="66" t="s">
        <v>1750</v>
      </c>
      <c r="B817" s="67" t="s">
        <v>3519</v>
      </c>
      <c r="C817" s="67" t="s">
        <v>2501</v>
      </c>
      <c r="D817" s="51" t="str">
        <f t="shared" si="13"/>
        <v>04637</v>
      </c>
      <c r="E817" s="68" t="s">
        <v>3520</v>
      </c>
      <c r="F817" s="69">
        <v>21</v>
      </c>
      <c r="G817" s="71">
        <v>24</v>
      </c>
    </row>
    <row r="818" spans="1:7">
      <c r="A818" s="66" t="s">
        <v>1750</v>
      </c>
      <c r="B818" s="67" t="s">
        <v>3521</v>
      </c>
      <c r="C818" s="67" t="s">
        <v>2374</v>
      </c>
      <c r="D818" s="51" t="str">
        <f t="shared" si="13"/>
        <v>18463</v>
      </c>
      <c r="E818" s="68" t="s">
        <v>3522</v>
      </c>
      <c r="F818" s="69">
        <v>52</v>
      </c>
      <c r="G818" s="71">
        <v>58</v>
      </c>
    </row>
    <row r="819" spans="1:7">
      <c r="A819" s="66" t="s">
        <v>1750</v>
      </c>
      <c r="B819" s="67" t="s">
        <v>3523</v>
      </c>
      <c r="C819" s="67" t="s">
        <v>2501</v>
      </c>
      <c r="D819" s="51" t="str">
        <f t="shared" si="13"/>
        <v>34800</v>
      </c>
      <c r="E819" s="68" t="s">
        <v>3524</v>
      </c>
      <c r="F819" s="69">
        <v>181</v>
      </c>
      <c r="G819" s="71">
        <v>200</v>
      </c>
    </row>
    <row r="820" spans="1:7">
      <c r="A820" s="66" t="s">
        <v>1750</v>
      </c>
      <c r="B820" s="67" t="s">
        <v>3525</v>
      </c>
      <c r="C820" s="67" t="s">
        <v>2282</v>
      </c>
      <c r="D820" s="51" t="str">
        <f t="shared" si="13"/>
        <v>13818</v>
      </c>
      <c r="E820" s="68" t="s">
        <v>3526</v>
      </c>
      <c r="F820" s="69">
        <v>34</v>
      </c>
      <c r="G820" s="71">
        <v>38</v>
      </c>
    </row>
    <row r="821" spans="1:7">
      <c r="A821" s="66" t="s">
        <v>1750</v>
      </c>
      <c r="B821" s="67" t="s">
        <v>3527</v>
      </c>
      <c r="C821" s="67" t="s">
        <v>2663</v>
      </c>
      <c r="D821" s="51" t="str">
        <f t="shared" si="13"/>
        <v>16444</v>
      </c>
      <c r="E821" s="68" t="s">
        <v>3528</v>
      </c>
      <c r="F821" s="69">
        <v>40</v>
      </c>
      <c r="G821" s="71">
        <v>44</v>
      </c>
    </row>
    <row r="822" spans="1:7">
      <c r="A822" s="66" t="s">
        <v>1750</v>
      </c>
      <c r="B822" s="67" t="s">
        <v>3529</v>
      </c>
      <c r="C822" s="67" t="s">
        <v>2571</v>
      </c>
      <c r="D822" s="51" t="str">
        <f t="shared" si="13"/>
        <v>03920</v>
      </c>
      <c r="E822" s="68" t="s">
        <v>3530</v>
      </c>
      <c r="F822" s="69">
        <v>18</v>
      </c>
      <c r="G822" s="71">
        <v>20</v>
      </c>
    </row>
    <row r="823" spans="1:7">
      <c r="A823" s="66" t="s">
        <v>1750</v>
      </c>
      <c r="B823" s="67" t="s">
        <v>3531</v>
      </c>
      <c r="C823" s="67" t="s">
        <v>2711</v>
      </c>
      <c r="D823" s="51" t="str">
        <f t="shared" si="13"/>
        <v>30100</v>
      </c>
      <c r="E823" s="68" t="s">
        <v>3532</v>
      </c>
      <c r="F823" s="69">
        <v>159</v>
      </c>
      <c r="G823" s="71">
        <v>175</v>
      </c>
    </row>
    <row r="824" spans="1:7">
      <c r="A824" s="66" t="s">
        <v>1750</v>
      </c>
      <c r="B824" s="67" t="s">
        <v>3533</v>
      </c>
      <c r="C824" s="67" t="s">
        <v>1949</v>
      </c>
      <c r="D824" s="51" t="str">
        <f t="shared" si="13"/>
        <v>02586</v>
      </c>
      <c r="E824" s="68" t="s">
        <v>3534</v>
      </c>
      <c r="F824" s="69">
        <v>35</v>
      </c>
      <c r="G824" s="71">
        <v>39</v>
      </c>
    </row>
    <row r="825" spans="1:7">
      <c r="A825" s="66" t="s">
        <v>1750</v>
      </c>
      <c r="B825" s="67" t="s">
        <v>3535</v>
      </c>
      <c r="C825" s="67" t="s">
        <v>1851</v>
      </c>
      <c r="D825" s="51" t="str">
        <f t="shared" si="13"/>
        <v>21451</v>
      </c>
      <c r="E825" s="68" t="s">
        <v>3536</v>
      </c>
      <c r="F825" s="69">
        <v>18</v>
      </c>
      <c r="G825" s="71">
        <v>20</v>
      </c>
    </row>
    <row r="826" spans="1:7">
      <c r="A826" s="66" t="s">
        <v>1750</v>
      </c>
      <c r="B826" s="67" t="s">
        <v>3537</v>
      </c>
      <c r="C826" s="67" t="s">
        <v>2646</v>
      </c>
      <c r="D826" s="51" t="str">
        <f t="shared" si="13"/>
        <v>12269</v>
      </c>
      <c r="E826" s="68" t="s">
        <v>3538</v>
      </c>
      <c r="F826" s="69">
        <v>57</v>
      </c>
      <c r="G826" s="71">
        <v>63</v>
      </c>
    </row>
    <row r="827" spans="1:7">
      <c r="A827" s="66" t="s">
        <v>1750</v>
      </c>
      <c r="B827" s="67" t="s">
        <v>3539</v>
      </c>
      <c r="C827" s="67" t="s">
        <v>3137</v>
      </c>
      <c r="D827" s="51" t="str">
        <f t="shared" si="13"/>
        <v>04371</v>
      </c>
      <c r="E827" s="68" t="s">
        <v>3540</v>
      </c>
      <c r="F827" s="69">
        <v>18</v>
      </c>
      <c r="G827" s="71">
        <v>20</v>
      </c>
    </row>
    <row r="828" spans="1:7">
      <c r="A828" s="66" t="s">
        <v>1750</v>
      </c>
      <c r="B828" s="67" t="s">
        <v>3541</v>
      </c>
      <c r="C828" s="67" t="s">
        <v>1799</v>
      </c>
      <c r="D828" s="51" t="str">
        <f t="shared" si="13"/>
        <v>41596</v>
      </c>
      <c r="E828" s="68" t="s">
        <v>3542</v>
      </c>
      <c r="F828" s="69">
        <v>313</v>
      </c>
      <c r="G828" s="71">
        <v>345</v>
      </c>
    </row>
    <row r="829" spans="1:7">
      <c r="A829" s="66" t="s">
        <v>1750</v>
      </c>
      <c r="B829" s="67" t="s">
        <v>3543</v>
      </c>
      <c r="C829" s="67" t="s">
        <v>2663</v>
      </c>
      <c r="D829" s="51" t="str">
        <f t="shared" si="13"/>
        <v>16490</v>
      </c>
      <c r="E829" s="68" t="s">
        <v>3544</v>
      </c>
      <c r="F829" s="69">
        <v>41</v>
      </c>
      <c r="G829" s="71">
        <v>46</v>
      </c>
    </row>
    <row r="830" spans="1:7">
      <c r="A830" s="66" t="s">
        <v>1750</v>
      </c>
      <c r="B830" s="67" t="s">
        <v>3545</v>
      </c>
      <c r="C830" s="67" t="s">
        <v>2616</v>
      </c>
      <c r="D830" s="51" t="str">
        <f t="shared" si="13"/>
        <v>58330</v>
      </c>
      <c r="E830" s="68" t="s">
        <v>3546</v>
      </c>
      <c r="F830" s="69">
        <v>330</v>
      </c>
      <c r="G830" s="71">
        <v>363</v>
      </c>
    </row>
    <row r="831" spans="1:7">
      <c r="A831" s="66" t="s">
        <v>1750</v>
      </c>
      <c r="B831" s="67" t="s">
        <v>3547</v>
      </c>
      <c r="C831" s="67" t="s">
        <v>2017</v>
      </c>
      <c r="D831" s="51" t="str">
        <f t="shared" si="13"/>
        <v>06110</v>
      </c>
      <c r="E831" s="68" t="s">
        <v>3548</v>
      </c>
      <c r="F831" s="69">
        <v>29</v>
      </c>
      <c r="G831" s="71">
        <v>32</v>
      </c>
    </row>
    <row r="832" spans="1:7">
      <c r="A832" s="66" t="s">
        <v>1750</v>
      </c>
      <c r="B832" s="67" t="s">
        <v>3549</v>
      </c>
      <c r="C832" s="67" t="s">
        <v>2125</v>
      </c>
      <c r="D832" s="51" t="str">
        <f t="shared" si="13"/>
        <v>07795</v>
      </c>
      <c r="E832" s="68" t="s">
        <v>3550</v>
      </c>
      <c r="F832" s="69">
        <v>12</v>
      </c>
      <c r="G832" s="71">
        <v>14</v>
      </c>
    </row>
    <row r="833" spans="1:7">
      <c r="A833" s="66" t="s">
        <v>1750</v>
      </c>
      <c r="B833" s="67" t="s">
        <v>3551</v>
      </c>
      <c r="C833" s="67" t="s">
        <v>2711</v>
      </c>
      <c r="D833" s="51" t="str">
        <f t="shared" si="13"/>
        <v>30128</v>
      </c>
      <c r="E833" s="68" t="s">
        <v>3552</v>
      </c>
      <c r="F833" s="69">
        <v>159</v>
      </c>
      <c r="G833" s="71">
        <v>175</v>
      </c>
    </row>
    <row r="834" spans="1:7">
      <c r="A834" s="66" t="s">
        <v>1750</v>
      </c>
      <c r="B834" s="67" t="s">
        <v>3553</v>
      </c>
      <c r="C834" s="67" t="s">
        <v>2205</v>
      </c>
      <c r="D834" s="51" t="str">
        <f t="shared" si="13"/>
        <v>16950</v>
      </c>
      <c r="E834" s="68" t="s">
        <v>3554</v>
      </c>
      <c r="F834" s="69">
        <v>47</v>
      </c>
      <c r="G834" s="71">
        <v>52</v>
      </c>
    </row>
    <row r="835" spans="1:7">
      <c r="A835" s="66" t="s">
        <v>1750</v>
      </c>
      <c r="B835" s="67" t="s">
        <v>3555</v>
      </c>
      <c r="C835" s="67" t="s">
        <v>2979</v>
      </c>
      <c r="D835" s="51" t="str">
        <f t="shared" si="13"/>
        <v>08053</v>
      </c>
      <c r="E835" s="76" t="s">
        <v>3556</v>
      </c>
      <c r="F835" s="77">
        <v>7</v>
      </c>
      <c r="G835" s="71">
        <v>8</v>
      </c>
    </row>
    <row r="836" spans="1:7">
      <c r="A836" s="66" t="s">
        <v>1750</v>
      </c>
      <c r="B836" s="67" t="s">
        <v>3557</v>
      </c>
      <c r="C836" s="67" t="s">
        <v>2125</v>
      </c>
      <c r="D836" s="51" t="str">
        <f t="shared" si="13"/>
        <v>07781</v>
      </c>
      <c r="E836" s="76" t="s">
        <v>3558</v>
      </c>
      <c r="F836" s="77">
        <v>10</v>
      </c>
      <c r="G836" s="71">
        <v>11</v>
      </c>
    </row>
    <row r="837" spans="1:7">
      <c r="A837" s="66" t="s">
        <v>1750</v>
      </c>
      <c r="B837" s="67" t="s">
        <v>3559</v>
      </c>
      <c r="C837" s="67" t="s">
        <v>2721</v>
      </c>
      <c r="D837" s="51" t="str">
        <f t="shared" si="13"/>
        <v>06596</v>
      </c>
      <c r="E837" s="76" t="s">
        <v>3560</v>
      </c>
      <c r="F837" s="77">
        <v>32</v>
      </c>
      <c r="G837" s="71">
        <v>36</v>
      </c>
    </row>
    <row r="838" spans="1:7">
      <c r="A838" s="66" t="s">
        <v>1750</v>
      </c>
      <c r="B838" s="67" t="s">
        <v>3561</v>
      </c>
      <c r="C838" s="67" t="s">
        <v>2813</v>
      </c>
      <c r="D838" s="51" t="str">
        <f t="shared" si="13"/>
        <v>35260</v>
      </c>
      <c r="E838" s="76" t="s">
        <v>3562</v>
      </c>
      <c r="F838" s="77">
        <v>180</v>
      </c>
      <c r="G838" s="71">
        <v>198</v>
      </c>
    </row>
    <row r="839" spans="1:7">
      <c r="A839" s="66" t="s">
        <v>1750</v>
      </c>
      <c r="B839" s="67" t="s">
        <v>3563</v>
      </c>
      <c r="C839" s="67" t="s">
        <v>2711</v>
      </c>
      <c r="D839" s="51" t="str">
        <f t="shared" si="13"/>
        <v>30137</v>
      </c>
      <c r="E839" s="76" t="s">
        <v>3564</v>
      </c>
      <c r="F839" s="77">
        <v>156</v>
      </c>
      <c r="G839" s="71">
        <v>172</v>
      </c>
    </row>
    <row r="840" spans="1:7">
      <c r="A840" s="66" t="s">
        <v>1750</v>
      </c>
      <c r="B840" s="67" t="s">
        <v>3565</v>
      </c>
      <c r="C840" s="67" t="s">
        <v>2374</v>
      </c>
      <c r="D840" s="51" t="str">
        <f t="shared" si="13"/>
        <v>18471</v>
      </c>
      <c r="E840" s="76" t="s">
        <v>3566</v>
      </c>
      <c r="F840" s="77">
        <v>60</v>
      </c>
      <c r="G840" s="71">
        <v>66</v>
      </c>
    </row>
    <row r="841" spans="1:7">
      <c r="A841" s="66" t="s">
        <v>1750</v>
      </c>
      <c r="B841" s="67" t="s">
        <v>3567</v>
      </c>
      <c r="C841" s="67" t="s">
        <v>2125</v>
      </c>
      <c r="D841" s="51" t="str">
        <f t="shared" si="13"/>
        <v>07789</v>
      </c>
      <c r="E841" s="76" t="s">
        <v>3568</v>
      </c>
      <c r="F841" s="77">
        <v>16</v>
      </c>
      <c r="G841" s="71">
        <v>18</v>
      </c>
    </row>
    <row r="842" spans="1:7">
      <c r="A842" s="66" t="s">
        <v>1750</v>
      </c>
      <c r="B842" s="67" t="s">
        <v>3569</v>
      </c>
      <c r="C842" s="67" t="s">
        <v>2832</v>
      </c>
      <c r="D842" s="51" t="str">
        <f t="shared" si="13"/>
        <v>02713</v>
      </c>
      <c r="E842" s="76" t="s">
        <v>3570</v>
      </c>
      <c r="F842" s="77">
        <v>30</v>
      </c>
      <c r="G842" s="71">
        <v>33</v>
      </c>
    </row>
    <row r="843" spans="1:7">
      <c r="A843" s="66" t="s">
        <v>1750</v>
      </c>
      <c r="B843" s="67" t="s">
        <v>3571</v>
      </c>
      <c r="C843" s="67" t="s">
        <v>2669</v>
      </c>
      <c r="D843" s="51" t="str">
        <f t="shared" si="13"/>
        <v>17958</v>
      </c>
      <c r="E843" s="76" t="s">
        <v>3572</v>
      </c>
      <c r="F843" s="77">
        <v>69</v>
      </c>
      <c r="G843" s="71">
        <v>76</v>
      </c>
    </row>
    <row r="844" spans="1:7">
      <c r="A844" s="66" t="s">
        <v>1750</v>
      </c>
      <c r="B844" s="67" t="s">
        <v>3573</v>
      </c>
      <c r="C844" s="67" t="s">
        <v>3005</v>
      </c>
      <c r="D844" s="51" t="str">
        <f t="shared" si="13"/>
        <v>07282</v>
      </c>
      <c r="E844" s="76" t="s">
        <v>3574</v>
      </c>
      <c r="F844" s="77">
        <v>12</v>
      </c>
      <c r="G844" s="71">
        <v>14</v>
      </c>
    </row>
    <row r="845" spans="1:7">
      <c r="A845" s="66" t="s">
        <v>1750</v>
      </c>
      <c r="B845" s="67" t="s">
        <v>3575</v>
      </c>
      <c r="C845" s="67" t="s">
        <v>2930</v>
      </c>
      <c r="D845" s="51" t="str">
        <f t="shared" ref="D845:D908" si="14">RIGHT(B845,5)</f>
        <v>16925</v>
      </c>
      <c r="E845" s="76" t="s">
        <v>3576</v>
      </c>
      <c r="F845" s="77">
        <v>44</v>
      </c>
      <c r="G845" s="71">
        <v>49</v>
      </c>
    </row>
    <row r="846" spans="1:7">
      <c r="A846" s="66" t="s">
        <v>1750</v>
      </c>
      <c r="B846" s="67" t="s">
        <v>3577</v>
      </c>
      <c r="C846" s="67" t="s">
        <v>2172</v>
      </c>
      <c r="D846" s="51" t="str">
        <f t="shared" si="14"/>
        <v>08537</v>
      </c>
      <c r="E846" s="76" t="s">
        <v>3578</v>
      </c>
      <c r="F846" s="77">
        <v>11</v>
      </c>
      <c r="G846" s="71">
        <v>13</v>
      </c>
    </row>
    <row r="847" spans="1:7">
      <c r="A847" s="66" t="s">
        <v>1750</v>
      </c>
      <c r="B847" s="67" t="s">
        <v>3579</v>
      </c>
      <c r="C847" s="67" t="s">
        <v>2225</v>
      </c>
      <c r="D847" s="51" t="str">
        <f t="shared" si="14"/>
        <v>10109</v>
      </c>
      <c r="E847" s="76" t="s">
        <v>3580</v>
      </c>
      <c r="F847" s="77">
        <v>29</v>
      </c>
      <c r="G847" s="71">
        <v>32</v>
      </c>
    </row>
    <row r="848" spans="1:7">
      <c r="A848" s="66" t="s">
        <v>1750</v>
      </c>
      <c r="B848" s="67" t="s">
        <v>3581</v>
      </c>
      <c r="C848" s="67" t="s">
        <v>2501</v>
      </c>
      <c r="D848" s="51" t="str">
        <f t="shared" si="14"/>
        <v>22335</v>
      </c>
      <c r="E848" s="76" t="s">
        <v>3582</v>
      </c>
      <c r="F848" s="77">
        <v>24</v>
      </c>
      <c r="G848" s="71">
        <v>27</v>
      </c>
    </row>
    <row r="849" spans="1:7">
      <c r="A849" s="66" t="s">
        <v>1750</v>
      </c>
      <c r="B849" s="67" t="s">
        <v>3583</v>
      </c>
      <c r="C849" s="67" t="s">
        <v>2571</v>
      </c>
      <c r="D849" s="51" t="str">
        <f t="shared" si="14"/>
        <v>04099</v>
      </c>
      <c r="E849" s="76" t="s">
        <v>3584</v>
      </c>
      <c r="F849" s="77">
        <v>18</v>
      </c>
      <c r="G849" s="71">
        <v>20</v>
      </c>
    </row>
    <row r="850" spans="1:7">
      <c r="A850" s="66" t="s">
        <v>1750</v>
      </c>
      <c r="B850" s="67" t="s">
        <v>3585</v>
      </c>
      <c r="C850" s="67" t="s">
        <v>2554</v>
      </c>
      <c r="D850" s="51" t="str">
        <f t="shared" si="14"/>
        <v>02068</v>
      </c>
      <c r="E850" s="76" t="s">
        <v>3586</v>
      </c>
      <c r="F850" s="77">
        <v>47</v>
      </c>
      <c r="G850" s="71">
        <v>52</v>
      </c>
    </row>
    <row r="851" spans="1:7">
      <c r="A851" s="66" t="s">
        <v>1750</v>
      </c>
      <c r="B851" s="67" t="s">
        <v>3587</v>
      </c>
      <c r="C851" s="67" t="s">
        <v>1922</v>
      </c>
      <c r="D851" s="51" t="str">
        <f t="shared" si="14"/>
        <v>54907</v>
      </c>
      <c r="E851" s="76" t="s">
        <v>3588</v>
      </c>
      <c r="F851" s="77">
        <v>230</v>
      </c>
      <c r="G851" s="71">
        <v>253</v>
      </c>
    </row>
    <row r="852" spans="1:7">
      <c r="A852" s="66" t="s">
        <v>1750</v>
      </c>
      <c r="B852" s="67" t="s">
        <v>3589</v>
      </c>
      <c r="C852" s="67" t="s">
        <v>3214</v>
      </c>
      <c r="D852" s="51" t="str">
        <f t="shared" si="14"/>
        <v>39660</v>
      </c>
      <c r="E852" s="76" t="s">
        <v>3590</v>
      </c>
      <c r="F852" s="77">
        <v>250</v>
      </c>
      <c r="G852" s="71">
        <v>275</v>
      </c>
    </row>
    <row r="853" spans="1:7">
      <c r="A853" s="66" t="s">
        <v>1750</v>
      </c>
      <c r="B853" s="67" t="s">
        <v>3591</v>
      </c>
      <c r="C853" s="67" t="s">
        <v>2711</v>
      </c>
      <c r="D853" s="51" t="str">
        <f t="shared" si="14"/>
        <v>30151</v>
      </c>
      <c r="E853" s="76" t="s">
        <v>3592</v>
      </c>
      <c r="F853" s="77">
        <v>149</v>
      </c>
      <c r="G853" s="71">
        <v>164</v>
      </c>
    </row>
    <row r="854" spans="1:7">
      <c r="A854" s="66" t="s">
        <v>1750</v>
      </c>
      <c r="B854" s="67" t="s">
        <v>3593</v>
      </c>
      <c r="C854" s="67" t="s">
        <v>2979</v>
      </c>
      <c r="D854" s="51" t="str">
        <f t="shared" si="14"/>
        <v>07978</v>
      </c>
      <c r="E854" s="76" t="s">
        <v>3594</v>
      </c>
      <c r="F854" s="77">
        <v>14</v>
      </c>
      <c r="G854" s="71">
        <v>16</v>
      </c>
    </row>
    <row r="855" spans="1:7">
      <c r="A855" s="66" t="s">
        <v>1750</v>
      </c>
      <c r="B855" s="67" t="s">
        <v>3595</v>
      </c>
      <c r="C855" s="67" t="s">
        <v>2329</v>
      </c>
      <c r="D855" s="51" t="str">
        <f t="shared" si="14"/>
        <v>16571</v>
      </c>
      <c r="E855" s="76" t="s">
        <v>3596</v>
      </c>
      <c r="F855" s="77">
        <v>42</v>
      </c>
      <c r="G855" s="71">
        <v>47</v>
      </c>
    </row>
    <row r="856" spans="1:7">
      <c r="A856" s="66" t="s">
        <v>1750</v>
      </c>
      <c r="B856" s="67" t="s">
        <v>3597</v>
      </c>
      <c r="C856" s="67" t="s">
        <v>3598</v>
      </c>
      <c r="D856" s="51" t="str">
        <f t="shared" si="14"/>
        <v>11317</v>
      </c>
      <c r="E856" s="76" t="s">
        <v>3599</v>
      </c>
      <c r="F856" s="77">
        <v>78</v>
      </c>
      <c r="G856" s="71">
        <v>86</v>
      </c>
    </row>
    <row r="857" spans="1:7">
      <c r="A857" s="66" t="s">
        <v>1750</v>
      </c>
      <c r="B857" s="67" t="s">
        <v>3600</v>
      </c>
      <c r="C857" s="67" t="s">
        <v>1799</v>
      </c>
      <c r="D857" s="51" t="str">
        <f t="shared" si="14"/>
        <v>41496</v>
      </c>
      <c r="E857" s="76" t="s">
        <v>3601</v>
      </c>
      <c r="F857" s="77">
        <v>306</v>
      </c>
      <c r="G857" s="71">
        <v>337</v>
      </c>
    </row>
    <row r="858" spans="1:7">
      <c r="A858" s="66" t="s">
        <v>1750</v>
      </c>
      <c r="B858" s="67" t="s">
        <v>3602</v>
      </c>
      <c r="C858" s="67" t="s">
        <v>3603</v>
      </c>
      <c r="D858" s="51" t="str">
        <f t="shared" si="14"/>
        <v>23018</v>
      </c>
      <c r="E858" s="76" t="s">
        <v>3604</v>
      </c>
      <c r="F858" s="77">
        <v>68</v>
      </c>
      <c r="G858" s="71">
        <v>75</v>
      </c>
    </row>
    <row r="859" spans="1:7">
      <c r="A859" s="66" t="s">
        <v>1750</v>
      </c>
      <c r="B859" s="67" t="s">
        <v>3605</v>
      </c>
      <c r="C859" s="67" t="s">
        <v>2125</v>
      </c>
      <c r="D859" s="51" t="str">
        <f t="shared" si="14"/>
        <v>07788</v>
      </c>
      <c r="E859" s="76" t="s">
        <v>3606</v>
      </c>
      <c r="F859" s="77">
        <v>13</v>
      </c>
      <c r="G859" s="71">
        <v>15</v>
      </c>
    </row>
    <row r="860" spans="1:7">
      <c r="A860" s="66" t="s">
        <v>1750</v>
      </c>
      <c r="B860" s="67" t="s">
        <v>3607</v>
      </c>
      <c r="C860" s="67" t="s">
        <v>3154</v>
      </c>
      <c r="D860" s="51" t="str">
        <f t="shared" si="14"/>
        <v>34124</v>
      </c>
      <c r="E860" s="76" t="s">
        <v>3608</v>
      </c>
      <c r="F860" s="77">
        <v>171</v>
      </c>
      <c r="G860" s="71">
        <v>189</v>
      </c>
    </row>
    <row r="861" spans="1:7">
      <c r="A861" s="66" t="s">
        <v>1750</v>
      </c>
      <c r="B861" s="67" t="s">
        <v>3609</v>
      </c>
      <c r="C861" s="67" t="s">
        <v>1922</v>
      </c>
      <c r="D861" s="51" t="str">
        <f t="shared" si="14"/>
        <v>54870</v>
      </c>
      <c r="E861" s="76" t="s">
        <v>3610</v>
      </c>
      <c r="F861" s="77">
        <v>231</v>
      </c>
      <c r="G861" s="71">
        <v>255</v>
      </c>
    </row>
    <row r="862" spans="1:7">
      <c r="A862" s="66" t="s">
        <v>1750</v>
      </c>
      <c r="B862" s="67" t="s">
        <v>3611</v>
      </c>
      <c r="C862" s="67" t="s">
        <v>2417</v>
      </c>
      <c r="D862" s="51" t="str">
        <f t="shared" si="14"/>
        <v>10444</v>
      </c>
      <c r="E862" s="76" t="s">
        <v>3612</v>
      </c>
      <c r="F862" s="77">
        <v>28</v>
      </c>
      <c r="G862" s="71">
        <v>31</v>
      </c>
    </row>
    <row r="863" spans="1:7">
      <c r="A863" s="66" t="s">
        <v>1750</v>
      </c>
      <c r="B863" s="67" t="s">
        <v>3613</v>
      </c>
      <c r="C863" s="67" t="s">
        <v>2711</v>
      </c>
      <c r="D863" s="51" t="str">
        <f t="shared" si="14"/>
        <v>30010</v>
      </c>
      <c r="E863" s="76" t="s">
        <v>3614</v>
      </c>
      <c r="F863" s="77">
        <v>154</v>
      </c>
      <c r="G863" s="71">
        <v>170</v>
      </c>
    </row>
    <row r="864" spans="1:7">
      <c r="A864" s="66" t="s">
        <v>1750</v>
      </c>
      <c r="B864" s="67" t="s">
        <v>3615</v>
      </c>
      <c r="C864" s="67" t="s">
        <v>2017</v>
      </c>
      <c r="D864" s="51" t="str">
        <f t="shared" si="14"/>
        <v>06147</v>
      </c>
      <c r="E864" s="76" t="s">
        <v>3616</v>
      </c>
      <c r="F864" s="77">
        <v>35</v>
      </c>
      <c r="G864" s="71">
        <v>39</v>
      </c>
    </row>
    <row r="865" spans="1:7">
      <c r="A865" s="66" t="s">
        <v>1750</v>
      </c>
      <c r="B865" s="67" t="s">
        <v>3617</v>
      </c>
      <c r="C865" s="67" t="s">
        <v>1878</v>
      </c>
      <c r="D865" s="51" t="str">
        <f t="shared" si="14"/>
        <v>24289</v>
      </c>
      <c r="E865" s="76" t="s">
        <v>3618</v>
      </c>
      <c r="F865" s="77">
        <v>150</v>
      </c>
      <c r="G865" s="71">
        <v>165</v>
      </c>
    </row>
    <row r="866" spans="1:7">
      <c r="A866" s="66" t="s">
        <v>1750</v>
      </c>
      <c r="B866" s="67" t="s">
        <v>3619</v>
      </c>
      <c r="C866" s="67" t="s">
        <v>2890</v>
      </c>
      <c r="D866" s="51" t="str">
        <f t="shared" si="14"/>
        <v>05854</v>
      </c>
      <c r="E866" s="76" t="s">
        <v>3620</v>
      </c>
      <c r="F866" s="77">
        <v>44</v>
      </c>
      <c r="G866" s="71">
        <v>49</v>
      </c>
    </row>
    <row r="867" spans="1:7">
      <c r="A867" s="66" t="s">
        <v>1750</v>
      </c>
      <c r="B867" s="67" t="s">
        <v>3621</v>
      </c>
      <c r="C867" s="67" t="s">
        <v>3005</v>
      </c>
      <c r="D867" s="51" t="str">
        <f t="shared" si="14"/>
        <v>07254</v>
      </c>
      <c r="E867" s="76" t="s">
        <v>3622</v>
      </c>
      <c r="F867" s="77">
        <v>14</v>
      </c>
      <c r="G867" s="71">
        <v>16</v>
      </c>
    </row>
    <row r="868" spans="1:7">
      <c r="A868" s="66" t="s">
        <v>1750</v>
      </c>
      <c r="B868" s="67" t="s">
        <v>3623</v>
      </c>
      <c r="C868" s="67" t="s">
        <v>2405</v>
      </c>
      <c r="D868" s="51" t="str">
        <f t="shared" si="14"/>
        <v>17400</v>
      </c>
      <c r="E868" s="76" t="s">
        <v>3624</v>
      </c>
      <c r="F868" s="77">
        <v>95</v>
      </c>
      <c r="G868" s="71">
        <v>105</v>
      </c>
    </row>
    <row r="869" spans="1:7">
      <c r="A869" s="66" t="s">
        <v>1750</v>
      </c>
      <c r="B869" s="67" t="s">
        <v>3625</v>
      </c>
      <c r="C869" s="67" t="s">
        <v>2711</v>
      </c>
      <c r="D869" s="51" t="str">
        <f t="shared" si="14"/>
        <v>30019</v>
      </c>
      <c r="E869" s="76" t="s">
        <v>3626</v>
      </c>
      <c r="F869" s="77">
        <v>136</v>
      </c>
      <c r="G869" s="71">
        <v>150</v>
      </c>
    </row>
    <row r="870" spans="1:7">
      <c r="A870" s="66" t="s">
        <v>1750</v>
      </c>
      <c r="B870" s="67" t="s">
        <v>3627</v>
      </c>
      <c r="C870" s="67" t="s">
        <v>2501</v>
      </c>
      <c r="D870" s="51" t="str">
        <f t="shared" si="14"/>
        <v>04537</v>
      </c>
      <c r="E870" s="76" t="s">
        <v>3628</v>
      </c>
      <c r="F870" s="77">
        <v>23</v>
      </c>
      <c r="G870" s="71">
        <v>26</v>
      </c>
    </row>
    <row r="871" spans="1:7">
      <c r="A871" s="66" t="s">
        <v>1750</v>
      </c>
      <c r="B871" s="67" t="s">
        <v>3629</v>
      </c>
      <c r="C871" s="67" t="s">
        <v>2329</v>
      </c>
      <c r="D871" s="51" t="str">
        <f t="shared" si="14"/>
        <v>16381</v>
      </c>
      <c r="E871" s="76" t="s">
        <v>3630</v>
      </c>
      <c r="F871" s="77">
        <v>38</v>
      </c>
      <c r="G871" s="71">
        <v>42</v>
      </c>
    </row>
    <row r="872" spans="1:7">
      <c r="A872" s="66" t="s">
        <v>1750</v>
      </c>
      <c r="B872" s="67" t="s">
        <v>3631</v>
      </c>
      <c r="C872" s="67" t="s">
        <v>1810</v>
      </c>
      <c r="D872" s="51" t="str">
        <f t="shared" si="14"/>
        <v>13506</v>
      </c>
      <c r="E872" s="76" t="s">
        <v>3632</v>
      </c>
      <c r="F872" s="77">
        <v>39</v>
      </c>
      <c r="G872" s="71">
        <v>43</v>
      </c>
    </row>
    <row r="873" spans="1:7">
      <c r="A873" s="66" t="s">
        <v>1750</v>
      </c>
      <c r="B873" s="67" t="s">
        <v>3633</v>
      </c>
      <c r="C873" s="67" t="s">
        <v>1878</v>
      </c>
      <c r="D873" s="51" t="str">
        <f t="shared" si="14"/>
        <v>24341</v>
      </c>
      <c r="E873" s="76" t="s">
        <v>3634</v>
      </c>
      <c r="F873" s="77">
        <v>150</v>
      </c>
      <c r="G873" s="71">
        <v>165</v>
      </c>
    </row>
    <row r="874" spans="1:7">
      <c r="A874" s="66" t="s">
        <v>1750</v>
      </c>
      <c r="B874" s="67" t="s">
        <v>3635</v>
      </c>
      <c r="C874" s="67" t="s">
        <v>2930</v>
      </c>
      <c r="D874" s="51" t="str">
        <f t="shared" si="14"/>
        <v>16832</v>
      </c>
      <c r="E874" s="76" t="s">
        <v>3636</v>
      </c>
      <c r="F874" s="77">
        <v>49</v>
      </c>
      <c r="G874" s="71">
        <v>54</v>
      </c>
    </row>
    <row r="875" spans="1:7">
      <c r="A875" s="66" t="s">
        <v>1750</v>
      </c>
      <c r="B875" s="67" t="s">
        <v>3637</v>
      </c>
      <c r="C875" s="67" t="s">
        <v>3379</v>
      </c>
      <c r="D875" s="51" t="str">
        <f t="shared" si="14"/>
        <v>59443</v>
      </c>
      <c r="E875" s="76" t="s">
        <v>3638</v>
      </c>
      <c r="F875" s="77">
        <v>379</v>
      </c>
      <c r="G875" s="71">
        <v>417</v>
      </c>
    </row>
    <row r="876" spans="1:7">
      <c r="A876" s="66" t="s">
        <v>1750</v>
      </c>
      <c r="B876" s="67" t="s">
        <v>3639</v>
      </c>
      <c r="C876" s="67" t="s">
        <v>1810</v>
      </c>
      <c r="D876" s="51" t="str">
        <f t="shared" si="14"/>
        <v>13550</v>
      </c>
      <c r="E876" s="76" t="s">
        <v>3640</v>
      </c>
      <c r="F876" s="77">
        <v>39</v>
      </c>
      <c r="G876" s="71">
        <v>43</v>
      </c>
    </row>
    <row r="877" spans="1:7">
      <c r="A877" s="66" t="s">
        <v>1750</v>
      </c>
      <c r="B877" s="67" t="s">
        <v>3641</v>
      </c>
      <c r="C877" s="67" t="s">
        <v>2669</v>
      </c>
      <c r="D877" s="51" t="str">
        <f t="shared" si="14"/>
        <v>17874</v>
      </c>
      <c r="E877" s="76" t="s">
        <v>3642</v>
      </c>
      <c r="F877" s="77">
        <v>79</v>
      </c>
      <c r="G877" s="71">
        <v>87</v>
      </c>
    </row>
    <row r="878" spans="1:7">
      <c r="A878" s="66" t="s">
        <v>1750</v>
      </c>
      <c r="B878" s="67" t="s">
        <v>3643</v>
      </c>
      <c r="C878" s="67" t="s">
        <v>2169</v>
      </c>
      <c r="D878" s="51" t="str">
        <f t="shared" si="14"/>
        <v>53236</v>
      </c>
      <c r="E878" s="68" t="s">
        <v>3644</v>
      </c>
      <c r="F878" s="69">
        <v>413</v>
      </c>
      <c r="G878" s="71">
        <v>455</v>
      </c>
    </row>
    <row r="879" spans="1:7">
      <c r="A879" s="66" t="s">
        <v>1750</v>
      </c>
      <c r="B879" s="67" t="s">
        <v>3645</v>
      </c>
      <c r="C879" s="67" t="s">
        <v>2718</v>
      </c>
      <c r="D879" s="51" t="str">
        <f t="shared" si="14"/>
        <v>31093</v>
      </c>
      <c r="E879" s="68" t="s">
        <v>3646</v>
      </c>
      <c r="F879" s="69">
        <v>101</v>
      </c>
      <c r="G879" s="71">
        <v>112</v>
      </c>
    </row>
    <row r="880" spans="1:7">
      <c r="A880" s="66" t="s">
        <v>1750</v>
      </c>
      <c r="B880" s="67" t="s">
        <v>3647</v>
      </c>
      <c r="C880" s="67" t="s">
        <v>2813</v>
      </c>
      <c r="D880" s="51" t="str">
        <f t="shared" si="14"/>
        <v>22829</v>
      </c>
      <c r="E880" s="68" t="s">
        <v>3648</v>
      </c>
      <c r="F880" s="69">
        <v>20</v>
      </c>
      <c r="G880" s="71">
        <v>22</v>
      </c>
    </row>
    <row r="881" spans="1:7">
      <c r="A881" s="66" t="s">
        <v>1750</v>
      </c>
      <c r="B881" s="67" t="s">
        <v>3649</v>
      </c>
      <c r="C881" s="67" t="s">
        <v>3154</v>
      </c>
      <c r="D881" s="51" t="str">
        <f t="shared" si="14"/>
        <v>34211</v>
      </c>
      <c r="E881" s="68" t="s">
        <v>3650</v>
      </c>
      <c r="F881" s="69">
        <v>177</v>
      </c>
      <c r="G881" s="71">
        <v>195</v>
      </c>
    </row>
    <row r="882" spans="1:7">
      <c r="A882" s="66" t="s">
        <v>1750</v>
      </c>
      <c r="B882" s="67" t="s">
        <v>3651</v>
      </c>
      <c r="C882" s="67" t="s">
        <v>2876</v>
      </c>
      <c r="D882" s="51" t="str">
        <f t="shared" si="14"/>
        <v>15106</v>
      </c>
      <c r="E882" s="68" t="s">
        <v>3652</v>
      </c>
      <c r="F882" s="69">
        <v>23</v>
      </c>
      <c r="G882" s="71">
        <v>26</v>
      </c>
    </row>
    <row r="883" spans="1:7">
      <c r="A883" s="52" t="s">
        <v>1750</v>
      </c>
      <c r="B883" s="53" t="s">
        <v>3653</v>
      </c>
      <c r="C883" s="53" t="s">
        <v>2169</v>
      </c>
      <c r="D883" s="109" t="str">
        <f t="shared" si="14"/>
        <v>53302</v>
      </c>
      <c r="E883" s="68" t="s">
        <v>3654</v>
      </c>
      <c r="F883" s="69">
        <v>445</v>
      </c>
      <c r="G883" s="71">
        <v>490</v>
      </c>
    </row>
    <row r="884" spans="1:7">
      <c r="A884" s="52" t="s">
        <v>1750</v>
      </c>
      <c r="B884" s="53" t="s">
        <v>3655</v>
      </c>
      <c r="C884" s="53" t="s">
        <v>2017</v>
      </c>
      <c r="D884" s="109" t="str">
        <f t="shared" si="14"/>
        <v>06096</v>
      </c>
      <c r="E884" s="68" t="s">
        <v>3656</v>
      </c>
      <c r="F884" s="69">
        <v>32</v>
      </c>
      <c r="G884" s="71">
        <v>36</v>
      </c>
    </row>
    <row r="885" spans="1:7">
      <c r="A885" s="52" t="s">
        <v>1750</v>
      </c>
      <c r="B885" s="53" t="s">
        <v>3657</v>
      </c>
      <c r="C885" s="53" t="s">
        <v>3154</v>
      </c>
      <c r="D885" s="109" t="str">
        <f t="shared" si="14"/>
        <v>34232</v>
      </c>
      <c r="E885" s="68" t="s">
        <v>3658</v>
      </c>
      <c r="F885" s="69">
        <v>130</v>
      </c>
      <c r="G885" s="71">
        <v>143</v>
      </c>
    </row>
    <row r="886" spans="1:7">
      <c r="A886" s="52" t="s">
        <v>1757</v>
      </c>
      <c r="B886" s="53" t="s">
        <v>1750</v>
      </c>
      <c r="C886" s="53" t="s">
        <v>3659</v>
      </c>
      <c r="D886" s="51" t="str">
        <f t="shared" si="14"/>
        <v>IRSEL</v>
      </c>
      <c r="E886" s="52" t="s">
        <v>3660</v>
      </c>
      <c r="F886" s="54">
        <v>440</v>
      </c>
      <c r="G886" s="55">
        <v>484</v>
      </c>
    </row>
    <row r="887" spans="1:7">
      <c r="A887" s="50" t="s">
        <v>1757</v>
      </c>
      <c r="B887" s="80" t="s">
        <v>3661</v>
      </c>
      <c r="C887" s="80" t="s">
        <v>3662</v>
      </c>
      <c r="D887" s="51" t="str">
        <f t="shared" si="14"/>
        <v>36215</v>
      </c>
      <c r="E887" s="50" t="s">
        <v>3663</v>
      </c>
      <c r="F887" s="78">
        <v>282</v>
      </c>
      <c r="G887" s="79">
        <v>311</v>
      </c>
    </row>
    <row r="888" spans="1:7">
      <c r="A888" s="52" t="s">
        <v>1757</v>
      </c>
      <c r="B888" s="53" t="s">
        <v>3664</v>
      </c>
      <c r="C888" s="53" t="s">
        <v>3665</v>
      </c>
      <c r="D888" s="51" t="str">
        <f t="shared" si="14"/>
        <v>37529</v>
      </c>
      <c r="E888" s="52" t="s">
        <v>3666</v>
      </c>
      <c r="F888" s="54">
        <v>145</v>
      </c>
      <c r="G888" s="55">
        <v>160</v>
      </c>
    </row>
    <row r="889" spans="1:7">
      <c r="A889" s="52" t="s">
        <v>1757</v>
      </c>
      <c r="B889" s="53" t="s">
        <v>3667</v>
      </c>
      <c r="C889" s="53" t="s">
        <v>3665</v>
      </c>
      <c r="D889" s="51" t="str">
        <f t="shared" si="14"/>
        <v>37567</v>
      </c>
      <c r="E889" s="52" t="s">
        <v>3668</v>
      </c>
      <c r="F889" s="54">
        <v>136</v>
      </c>
      <c r="G889" s="55">
        <v>150</v>
      </c>
    </row>
    <row r="890" spans="1:7">
      <c r="A890" s="52" t="s">
        <v>1757</v>
      </c>
      <c r="B890" s="53" t="s">
        <v>3669</v>
      </c>
      <c r="C890" s="53" t="s">
        <v>3665</v>
      </c>
      <c r="D890" s="51" t="str">
        <f t="shared" si="14"/>
        <v>37716</v>
      </c>
      <c r="E890" s="52" t="s">
        <v>3670</v>
      </c>
      <c r="F890" s="54">
        <v>128</v>
      </c>
      <c r="G890" s="55">
        <v>141</v>
      </c>
    </row>
    <row r="891" spans="1:7">
      <c r="A891" s="52" t="s">
        <v>1757</v>
      </c>
      <c r="B891" s="53" t="s">
        <v>3671</v>
      </c>
      <c r="C891" s="53" t="s">
        <v>1799</v>
      </c>
      <c r="D891" s="51" t="str">
        <f t="shared" si="14"/>
        <v>41566</v>
      </c>
      <c r="E891" s="52" t="s">
        <v>3672</v>
      </c>
      <c r="F891" s="54">
        <v>115</v>
      </c>
      <c r="G891" s="55">
        <v>127</v>
      </c>
    </row>
    <row r="892" spans="1:7">
      <c r="A892" s="52" t="s">
        <v>1757</v>
      </c>
      <c r="B892" s="53" t="s">
        <v>3343</v>
      </c>
      <c r="C892" s="53" t="s">
        <v>1799</v>
      </c>
      <c r="D892" s="51" t="str">
        <f t="shared" si="14"/>
        <v>44252</v>
      </c>
      <c r="E892" s="52" t="s">
        <v>3673</v>
      </c>
      <c r="F892" s="54">
        <v>67</v>
      </c>
      <c r="G892" s="55">
        <v>74</v>
      </c>
    </row>
    <row r="893" spans="1:7">
      <c r="A893" s="52" t="s">
        <v>1757</v>
      </c>
      <c r="B893" s="53" t="s">
        <v>3674</v>
      </c>
      <c r="C893" s="53" t="s">
        <v>1799</v>
      </c>
      <c r="D893" s="51" t="str">
        <f t="shared" si="14"/>
        <v>44254</v>
      </c>
      <c r="E893" s="52" t="s">
        <v>3675</v>
      </c>
      <c r="F893" s="54">
        <v>65</v>
      </c>
      <c r="G893" s="55">
        <v>72</v>
      </c>
    </row>
    <row r="894" spans="1:7">
      <c r="A894" s="52" t="s">
        <v>1757</v>
      </c>
      <c r="B894" s="53" t="s">
        <v>3511</v>
      </c>
      <c r="C894" s="53" t="s">
        <v>1799</v>
      </c>
      <c r="D894" s="51" t="str">
        <f t="shared" si="14"/>
        <v>44256</v>
      </c>
      <c r="E894" s="52" t="s">
        <v>3676</v>
      </c>
      <c r="F894" s="54">
        <v>74</v>
      </c>
      <c r="G894" s="55">
        <v>82</v>
      </c>
    </row>
    <row r="895" spans="1:7">
      <c r="A895" s="52" t="s">
        <v>1757</v>
      </c>
      <c r="B895" s="53" t="s">
        <v>1801</v>
      </c>
      <c r="C895" s="53" t="s">
        <v>1799</v>
      </c>
      <c r="D895" s="51" t="str">
        <f t="shared" si="14"/>
        <v>44259</v>
      </c>
      <c r="E895" s="52" t="s">
        <v>3677</v>
      </c>
      <c r="F895" s="54">
        <v>65</v>
      </c>
      <c r="G895" s="55">
        <v>72</v>
      </c>
    </row>
    <row r="896" spans="1:7">
      <c r="A896" s="52" t="s">
        <v>1757</v>
      </c>
      <c r="B896" s="53" t="s">
        <v>3678</v>
      </c>
      <c r="C896" s="53" t="s">
        <v>3679</v>
      </c>
      <c r="D896" s="51" t="str">
        <f t="shared" si="14"/>
        <v>47119</v>
      </c>
      <c r="E896" s="52" t="s">
        <v>3680</v>
      </c>
      <c r="F896" s="54">
        <v>12</v>
      </c>
      <c r="G896" s="55">
        <v>14</v>
      </c>
    </row>
    <row r="897" spans="1:7">
      <c r="A897" s="52" t="s">
        <v>1757</v>
      </c>
      <c r="B897" s="53" t="s">
        <v>3681</v>
      </c>
      <c r="C897" s="53" t="s">
        <v>3682</v>
      </c>
      <c r="D897" s="51" t="str">
        <f t="shared" si="14"/>
        <v>37406</v>
      </c>
      <c r="E897" s="52" t="s">
        <v>3683</v>
      </c>
      <c r="F897" s="54">
        <v>213</v>
      </c>
      <c r="G897" s="55">
        <v>235</v>
      </c>
    </row>
    <row r="898" spans="1:7">
      <c r="A898" s="52" t="s">
        <v>1757</v>
      </c>
      <c r="B898" s="53" t="s">
        <v>3684</v>
      </c>
      <c r="C898" s="53" t="s">
        <v>3682</v>
      </c>
      <c r="D898" s="51" t="str">
        <f t="shared" si="14"/>
        <v>37437</v>
      </c>
      <c r="E898" s="52" t="s">
        <v>3685</v>
      </c>
      <c r="F898" s="54">
        <v>227</v>
      </c>
      <c r="G898" s="55">
        <v>250</v>
      </c>
    </row>
    <row r="899" spans="1:7">
      <c r="A899" s="52" t="s">
        <v>1757</v>
      </c>
      <c r="B899" s="53" t="s">
        <v>3686</v>
      </c>
      <c r="C899" s="53" t="s">
        <v>1902</v>
      </c>
      <c r="D899" s="51" t="str">
        <f t="shared" si="14"/>
        <v>42936</v>
      </c>
      <c r="E899" s="52" t="s">
        <v>3687</v>
      </c>
      <c r="F899" s="54">
        <v>115</v>
      </c>
      <c r="G899" s="55">
        <v>127</v>
      </c>
    </row>
    <row r="900" spans="1:7">
      <c r="A900" s="52" t="s">
        <v>1757</v>
      </c>
      <c r="B900" s="53" t="s">
        <v>3317</v>
      </c>
      <c r="C900" s="53" t="s">
        <v>1902</v>
      </c>
      <c r="D900" s="51" t="str">
        <f t="shared" si="14"/>
        <v>43008</v>
      </c>
      <c r="E900" s="52" t="s">
        <v>3688</v>
      </c>
      <c r="F900" s="54">
        <v>125</v>
      </c>
      <c r="G900" s="55">
        <v>138</v>
      </c>
    </row>
    <row r="901" spans="1:7">
      <c r="A901" s="52" t="s">
        <v>1757</v>
      </c>
      <c r="B901" s="53" t="s">
        <v>3689</v>
      </c>
      <c r="C901" s="53" t="s">
        <v>1902</v>
      </c>
      <c r="D901" s="51" t="str">
        <f t="shared" si="14"/>
        <v>43011</v>
      </c>
      <c r="E901" s="52" t="s">
        <v>3690</v>
      </c>
      <c r="F901" s="54">
        <v>121</v>
      </c>
      <c r="G901" s="55">
        <v>134</v>
      </c>
    </row>
    <row r="902" spans="1:7">
      <c r="A902" s="52" t="s">
        <v>1757</v>
      </c>
      <c r="B902" s="53" t="s">
        <v>3691</v>
      </c>
      <c r="C902" s="53" t="s">
        <v>1958</v>
      </c>
      <c r="D902" s="51" t="str">
        <f t="shared" si="14"/>
        <v>41024</v>
      </c>
      <c r="E902" s="52" t="s">
        <v>3692</v>
      </c>
      <c r="F902" s="54">
        <v>117</v>
      </c>
      <c r="G902" s="55">
        <v>129</v>
      </c>
    </row>
    <row r="903" spans="1:7">
      <c r="A903" s="52" t="s">
        <v>1757</v>
      </c>
      <c r="B903" s="53" t="s">
        <v>3693</v>
      </c>
      <c r="C903" s="53" t="s">
        <v>1958</v>
      </c>
      <c r="D903" s="51" t="str">
        <f t="shared" si="14"/>
        <v>41052</v>
      </c>
      <c r="E903" s="52" t="s">
        <v>3694</v>
      </c>
      <c r="F903" s="54">
        <v>112</v>
      </c>
      <c r="G903" s="55">
        <v>124</v>
      </c>
    </row>
    <row r="904" spans="1:7">
      <c r="A904" s="52" t="s">
        <v>1757</v>
      </c>
      <c r="B904" s="53" t="s">
        <v>1964</v>
      </c>
      <c r="C904" s="53" t="s">
        <v>1958</v>
      </c>
      <c r="D904" s="51" t="str">
        <f t="shared" si="14"/>
        <v>41068</v>
      </c>
      <c r="E904" s="52" t="s">
        <v>3695</v>
      </c>
      <c r="F904" s="54">
        <v>112</v>
      </c>
      <c r="G904" s="55">
        <v>124</v>
      </c>
    </row>
    <row r="905" spans="1:7">
      <c r="A905" s="52" t="s">
        <v>1757</v>
      </c>
      <c r="B905" s="53" t="s">
        <v>3696</v>
      </c>
      <c r="C905" s="53" t="s">
        <v>1958</v>
      </c>
      <c r="D905" s="51" t="str">
        <f t="shared" si="14"/>
        <v>41200</v>
      </c>
      <c r="E905" s="52" t="s">
        <v>3697</v>
      </c>
      <c r="F905" s="54">
        <v>114</v>
      </c>
      <c r="G905" s="55">
        <v>126</v>
      </c>
    </row>
    <row r="906" spans="1:7">
      <c r="A906" s="52" t="s">
        <v>1757</v>
      </c>
      <c r="B906" s="53" t="s">
        <v>3698</v>
      </c>
      <c r="C906" s="53" t="s">
        <v>1958</v>
      </c>
      <c r="D906" s="51" t="str">
        <f t="shared" si="14"/>
        <v>41229</v>
      </c>
      <c r="E906" s="52" t="s">
        <v>3699</v>
      </c>
      <c r="F906" s="54">
        <v>113</v>
      </c>
      <c r="G906" s="55">
        <v>125</v>
      </c>
    </row>
    <row r="907" spans="1:7">
      <c r="A907" s="52" t="s">
        <v>1757</v>
      </c>
      <c r="B907" s="53" t="s">
        <v>3700</v>
      </c>
      <c r="C907" s="53" t="s">
        <v>1958</v>
      </c>
      <c r="D907" s="51" t="str">
        <f t="shared" si="14"/>
        <v>41269</v>
      </c>
      <c r="E907" s="52" t="s">
        <v>3701</v>
      </c>
      <c r="F907" s="54">
        <v>114</v>
      </c>
      <c r="G907" s="55">
        <v>126</v>
      </c>
    </row>
    <row r="908" spans="1:7">
      <c r="A908" s="52" t="s">
        <v>1757</v>
      </c>
      <c r="B908" s="53" t="s">
        <v>1968</v>
      </c>
      <c r="C908" s="53" t="s">
        <v>1958</v>
      </c>
      <c r="D908" s="51" t="str">
        <f t="shared" si="14"/>
        <v>48743</v>
      </c>
      <c r="E908" s="52" t="s">
        <v>3702</v>
      </c>
      <c r="F908" s="54">
        <v>6</v>
      </c>
      <c r="G908" s="55">
        <v>7</v>
      </c>
    </row>
    <row r="909" spans="1:7">
      <c r="A909" s="52" t="s">
        <v>1757</v>
      </c>
      <c r="B909" s="53" t="s">
        <v>3703</v>
      </c>
      <c r="C909" s="53" t="s">
        <v>1958</v>
      </c>
      <c r="D909" s="51" t="str">
        <f t="shared" ref="D909:D972" si="15">RIGHT(B909,5)</f>
        <v>48760</v>
      </c>
      <c r="E909" s="52" t="s">
        <v>3704</v>
      </c>
      <c r="F909" s="54">
        <v>9</v>
      </c>
      <c r="G909" s="55">
        <v>10</v>
      </c>
    </row>
    <row r="910" spans="1:7">
      <c r="A910" s="52" t="s">
        <v>1757</v>
      </c>
      <c r="B910" s="53" t="s">
        <v>3705</v>
      </c>
      <c r="C910" s="53" t="s">
        <v>1958</v>
      </c>
      <c r="D910" s="51" t="str">
        <f t="shared" si="15"/>
        <v>48789</v>
      </c>
      <c r="E910" s="52" t="s">
        <v>3706</v>
      </c>
      <c r="F910" s="54">
        <v>9</v>
      </c>
      <c r="G910" s="55">
        <v>10</v>
      </c>
    </row>
    <row r="911" spans="1:7">
      <c r="A911" s="52" t="s">
        <v>1757</v>
      </c>
      <c r="B911" s="53" t="s">
        <v>1981</v>
      </c>
      <c r="C911" s="53" t="s">
        <v>1982</v>
      </c>
      <c r="D911" s="51" t="str">
        <f t="shared" si="15"/>
        <v>47711</v>
      </c>
      <c r="E911" s="52" t="s">
        <v>3707</v>
      </c>
      <c r="F911" s="54">
        <v>22</v>
      </c>
      <c r="G911" s="55">
        <v>25</v>
      </c>
    </row>
    <row r="912" spans="1:7">
      <c r="A912" s="52" t="s">
        <v>1757</v>
      </c>
      <c r="B912" s="53" t="s">
        <v>3708</v>
      </c>
      <c r="C912" s="53" t="s">
        <v>1982</v>
      </c>
      <c r="D912" s="51" t="str">
        <f t="shared" si="15"/>
        <v>47808</v>
      </c>
      <c r="E912" s="52" t="s">
        <v>3709</v>
      </c>
      <c r="F912" s="54">
        <v>15</v>
      </c>
      <c r="G912" s="55">
        <v>17</v>
      </c>
    </row>
    <row r="913" spans="1:7">
      <c r="A913" s="52" t="s">
        <v>1757</v>
      </c>
      <c r="B913" s="53" t="s">
        <v>2163</v>
      </c>
      <c r="C913" s="53" t="s">
        <v>2125</v>
      </c>
      <c r="D913" s="51" t="str">
        <f t="shared" si="15"/>
        <v>46744</v>
      </c>
      <c r="E913" s="52" t="s">
        <v>3710</v>
      </c>
      <c r="F913" s="54">
        <v>31</v>
      </c>
      <c r="G913" s="55">
        <v>35</v>
      </c>
    </row>
    <row r="914" spans="1:7">
      <c r="A914" s="52" t="s">
        <v>1757</v>
      </c>
      <c r="B914" s="53" t="s">
        <v>3653</v>
      </c>
      <c r="C914" s="53" t="s">
        <v>2169</v>
      </c>
      <c r="D914" s="51" t="str">
        <f t="shared" si="15"/>
        <v>53302</v>
      </c>
      <c r="E914" s="52" t="s">
        <v>3711</v>
      </c>
      <c r="F914" s="54">
        <v>68</v>
      </c>
      <c r="G914" s="55">
        <v>75</v>
      </c>
    </row>
    <row r="915" spans="1:7">
      <c r="A915" s="52" t="s">
        <v>1757</v>
      </c>
      <c r="B915" s="53" t="s">
        <v>3712</v>
      </c>
      <c r="C915" s="53" t="s">
        <v>3713</v>
      </c>
      <c r="D915" s="51" t="str">
        <f t="shared" si="15"/>
        <v>46200</v>
      </c>
      <c r="E915" s="52" t="s">
        <v>3714</v>
      </c>
      <c r="F915" s="54">
        <v>25</v>
      </c>
      <c r="G915" s="55">
        <v>28</v>
      </c>
    </row>
    <row r="916" spans="1:7">
      <c r="A916" s="52" t="s">
        <v>1757</v>
      </c>
      <c r="B916" s="53" t="s">
        <v>3715</v>
      </c>
      <c r="C916" s="53" t="s">
        <v>3713</v>
      </c>
      <c r="D916" s="51" t="str">
        <f t="shared" si="15"/>
        <v>46241</v>
      </c>
      <c r="E916" s="52" t="s">
        <v>3716</v>
      </c>
      <c r="F916" s="54">
        <v>20</v>
      </c>
      <c r="G916" s="55">
        <v>22</v>
      </c>
    </row>
    <row r="917" spans="1:7">
      <c r="A917" s="52" t="s">
        <v>1757</v>
      </c>
      <c r="B917" s="53" t="s">
        <v>3717</v>
      </c>
      <c r="C917" s="53" t="s">
        <v>3713</v>
      </c>
      <c r="D917" s="51" t="str">
        <f t="shared" si="15"/>
        <v>46297</v>
      </c>
      <c r="E917" s="52" t="s">
        <v>3718</v>
      </c>
      <c r="F917" s="54">
        <v>19</v>
      </c>
      <c r="G917" s="55">
        <v>21</v>
      </c>
    </row>
    <row r="918" spans="1:7">
      <c r="A918" s="52" t="s">
        <v>1757</v>
      </c>
      <c r="B918" s="53" t="s">
        <v>3349</v>
      </c>
      <c r="C918" s="53" t="s">
        <v>2222</v>
      </c>
      <c r="D918" s="51" t="str">
        <f t="shared" si="15"/>
        <v>50883</v>
      </c>
      <c r="E918" s="52" t="s">
        <v>3719</v>
      </c>
      <c r="F918" s="54">
        <v>34</v>
      </c>
      <c r="G918" s="55">
        <v>38</v>
      </c>
    </row>
    <row r="919" spans="1:7">
      <c r="A919" s="56" t="s">
        <v>1757</v>
      </c>
      <c r="B919" s="57" t="s">
        <v>3720</v>
      </c>
      <c r="C919" s="57" t="s">
        <v>2222</v>
      </c>
      <c r="D919" s="51" t="str">
        <f t="shared" si="15"/>
        <v>50940</v>
      </c>
      <c r="E919" s="52" t="s">
        <v>3721</v>
      </c>
      <c r="F919" s="54">
        <v>31</v>
      </c>
      <c r="G919" s="55">
        <v>35</v>
      </c>
    </row>
    <row r="920" spans="1:7">
      <c r="A920" s="52" t="s">
        <v>1757</v>
      </c>
      <c r="B920" s="53" t="s">
        <v>2221</v>
      </c>
      <c r="C920" s="53" t="s">
        <v>2222</v>
      </c>
      <c r="D920" s="51" t="str">
        <f t="shared" si="15"/>
        <v>50988</v>
      </c>
      <c r="E920" s="52" t="s">
        <v>3722</v>
      </c>
      <c r="F920" s="54">
        <v>38</v>
      </c>
      <c r="G920" s="55">
        <v>42</v>
      </c>
    </row>
    <row r="921" spans="1:7">
      <c r="A921" s="56" t="s">
        <v>1757</v>
      </c>
      <c r="B921" s="57" t="s">
        <v>3723</v>
      </c>
      <c r="C921" s="57" t="s">
        <v>2222</v>
      </c>
      <c r="D921" s="51" t="str">
        <f t="shared" si="15"/>
        <v>51004</v>
      </c>
      <c r="E921" s="52" t="s">
        <v>3724</v>
      </c>
      <c r="F921" s="54">
        <v>39</v>
      </c>
      <c r="G921" s="55">
        <v>43</v>
      </c>
    </row>
    <row r="922" spans="1:7">
      <c r="A922" s="52" t="s">
        <v>1757</v>
      </c>
      <c r="B922" s="53" t="s">
        <v>3725</v>
      </c>
      <c r="C922" s="53" t="s">
        <v>3233</v>
      </c>
      <c r="D922" s="51" t="str">
        <f t="shared" si="15"/>
        <v>38039</v>
      </c>
      <c r="E922" s="52" t="s">
        <v>3726</v>
      </c>
      <c r="F922" s="54">
        <v>104</v>
      </c>
      <c r="G922" s="55">
        <v>115</v>
      </c>
    </row>
    <row r="923" spans="1:7">
      <c r="A923" s="52" t="s">
        <v>1757</v>
      </c>
      <c r="B923" s="53" t="s">
        <v>3232</v>
      </c>
      <c r="C923" s="53" t="s">
        <v>3233</v>
      </c>
      <c r="D923" s="51" t="str">
        <f t="shared" si="15"/>
        <v>38041</v>
      </c>
      <c r="E923" s="52" t="s">
        <v>3727</v>
      </c>
      <c r="F923" s="54">
        <v>103</v>
      </c>
      <c r="G923" s="55">
        <v>114</v>
      </c>
    </row>
    <row r="924" spans="1:7">
      <c r="A924" s="56" t="s">
        <v>1757</v>
      </c>
      <c r="B924" s="57" t="s">
        <v>3728</v>
      </c>
      <c r="C924" s="57" t="s">
        <v>3233</v>
      </c>
      <c r="D924" s="51" t="str">
        <f t="shared" si="15"/>
        <v>38046</v>
      </c>
      <c r="E924" s="52" t="s">
        <v>3729</v>
      </c>
      <c r="F924" s="54">
        <v>106</v>
      </c>
      <c r="G924" s="55">
        <v>117</v>
      </c>
    </row>
    <row r="925" spans="1:7">
      <c r="A925" s="52" t="s">
        <v>1757</v>
      </c>
      <c r="B925" s="53" t="s">
        <v>3730</v>
      </c>
      <c r="C925" s="53" t="s">
        <v>3233</v>
      </c>
      <c r="D925" s="51" t="str">
        <f t="shared" si="15"/>
        <v>38070</v>
      </c>
      <c r="E925" s="52" t="s">
        <v>3731</v>
      </c>
      <c r="F925" s="54">
        <v>101</v>
      </c>
      <c r="G925" s="55">
        <v>112</v>
      </c>
    </row>
    <row r="926" spans="1:7">
      <c r="A926" s="52" t="s">
        <v>1757</v>
      </c>
      <c r="B926" s="53" t="s">
        <v>3732</v>
      </c>
      <c r="C926" s="53" t="s">
        <v>3233</v>
      </c>
      <c r="D926" s="51" t="str">
        <f t="shared" si="15"/>
        <v>38102</v>
      </c>
      <c r="E926" s="52" t="s">
        <v>3733</v>
      </c>
      <c r="F926" s="54">
        <v>98</v>
      </c>
      <c r="G926" s="55">
        <v>108</v>
      </c>
    </row>
    <row r="927" spans="1:7">
      <c r="A927" s="52" t="s">
        <v>1757</v>
      </c>
      <c r="B927" s="53" t="s">
        <v>3734</v>
      </c>
      <c r="C927" s="53" t="s">
        <v>3233</v>
      </c>
      <c r="D927" s="51" t="str">
        <f t="shared" si="15"/>
        <v>38120</v>
      </c>
      <c r="E927" s="52" t="s">
        <v>3735</v>
      </c>
      <c r="F927" s="54">
        <v>100</v>
      </c>
      <c r="G927" s="55">
        <v>110</v>
      </c>
    </row>
    <row r="928" spans="1:7">
      <c r="A928" s="52" t="s">
        <v>1757</v>
      </c>
      <c r="B928" s="53" t="s">
        <v>3736</v>
      </c>
      <c r="C928" s="53" t="s">
        <v>3315</v>
      </c>
      <c r="D928" s="51" t="str">
        <f t="shared" si="15"/>
        <v>38436</v>
      </c>
      <c r="E928" s="52" t="s">
        <v>3737</v>
      </c>
      <c r="F928" s="54">
        <v>122</v>
      </c>
      <c r="G928" s="55">
        <v>135</v>
      </c>
    </row>
    <row r="929" spans="1:7">
      <c r="A929" s="52" t="s">
        <v>1757</v>
      </c>
      <c r="B929" s="53" t="s">
        <v>3738</v>
      </c>
      <c r="C929" s="53" t="s">
        <v>3315</v>
      </c>
      <c r="D929" s="51" t="str">
        <f t="shared" si="15"/>
        <v>38542</v>
      </c>
      <c r="E929" s="52" t="s">
        <v>3739</v>
      </c>
      <c r="F929" s="54">
        <v>115</v>
      </c>
      <c r="G929" s="55">
        <v>127</v>
      </c>
    </row>
    <row r="930" spans="1:7">
      <c r="A930" s="52" t="s">
        <v>1757</v>
      </c>
      <c r="B930" s="53" t="s">
        <v>3237</v>
      </c>
      <c r="C930" s="53" t="s">
        <v>2342</v>
      </c>
      <c r="D930" s="51" t="str">
        <f t="shared" si="15"/>
        <v>48060</v>
      </c>
      <c r="E930" s="52" t="s">
        <v>3740</v>
      </c>
      <c r="F930" s="54">
        <v>10</v>
      </c>
      <c r="G930" s="55">
        <v>11</v>
      </c>
    </row>
    <row r="931" spans="1:7">
      <c r="A931" s="52" t="s">
        <v>1757</v>
      </c>
      <c r="B931" s="53" t="s">
        <v>2341</v>
      </c>
      <c r="C931" s="53" t="s">
        <v>2342</v>
      </c>
      <c r="D931" s="51" t="str">
        <f t="shared" si="15"/>
        <v>48073</v>
      </c>
      <c r="E931" s="52" t="s">
        <v>3741</v>
      </c>
      <c r="F931" s="54">
        <v>16</v>
      </c>
      <c r="G931" s="55">
        <v>18</v>
      </c>
    </row>
    <row r="932" spans="1:7">
      <c r="A932" s="52" t="s">
        <v>1757</v>
      </c>
      <c r="B932" s="53" t="s">
        <v>3742</v>
      </c>
      <c r="C932" s="53" t="s">
        <v>3743</v>
      </c>
      <c r="D932" s="51" t="str">
        <f t="shared" si="15"/>
        <v>50215</v>
      </c>
      <c r="E932" s="52" t="s">
        <v>3744</v>
      </c>
      <c r="F932" s="54">
        <v>142</v>
      </c>
      <c r="G932" s="55">
        <v>157</v>
      </c>
    </row>
    <row r="933" spans="1:7">
      <c r="A933" s="52" t="s">
        <v>1757</v>
      </c>
      <c r="B933" s="53" t="s">
        <v>3745</v>
      </c>
      <c r="C933" s="53" t="s">
        <v>2461</v>
      </c>
      <c r="D933" s="51" t="str">
        <f t="shared" si="15"/>
        <v>52609</v>
      </c>
      <c r="E933" s="52" t="s">
        <v>3746</v>
      </c>
      <c r="F933" s="54">
        <v>102</v>
      </c>
      <c r="G933" s="55">
        <v>113</v>
      </c>
    </row>
    <row r="934" spans="1:7">
      <c r="A934" s="52" t="s">
        <v>1757</v>
      </c>
      <c r="B934" s="53" t="s">
        <v>2460</v>
      </c>
      <c r="C934" s="53" t="s">
        <v>2461</v>
      </c>
      <c r="D934" s="51" t="str">
        <f t="shared" si="15"/>
        <v>52655</v>
      </c>
      <c r="E934" s="52" t="s">
        <v>3747</v>
      </c>
      <c r="F934" s="54">
        <v>126</v>
      </c>
      <c r="G934" s="55">
        <v>139</v>
      </c>
    </row>
    <row r="935" spans="1:7">
      <c r="A935" s="52" t="s">
        <v>1757</v>
      </c>
      <c r="B935" s="53" t="s">
        <v>3748</v>
      </c>
      <c r="C935" s="53" t="s">
        <v>2461</v>
      </c>
      <c r="D935" s="51" t="str">
        <f t="shared" si="15"/>
        <v>52845</v>
      </c>
      <c r="E935" s="52" t="s">
        <v>3749</v>
      </c>
      <c r="F935" s="54">
        <v>120</v>
      </c>
      <c r="G935" s="55">
        <v>132</v>
      </c>
    </row>
    <row r="936" spans="1:7">
      <c r="A936" s="52" t="s">
        <v>1757</v>
      </c>
      <c r="B936" s="53" t="s">
        <v>3750</v>
      </c>
      <c r="C936" s="53" t="s">
        <v>2461</v>
      </c>
      <c r="D936" s="51" t="str">
        <f t="shared" si="15"/>
        <v>52852</v>
      </c>
      <c r="E936" s="52" t="s">
        <v>3751</v>
      </c>
      <c r="F936" s="54">
        <v>108</v>
      </c>
      <c r="G936" s="55">
        <v>119</v>
      </c>
    </row>
    <row r="937" spans="1:7">
      <c r="A937" s="52" t="s">
        <v>1757</v>
      </c>
      <c r="B937" s="53" t="s">
        <v>3752</v>
      </c>
      <c r="C937" s="53" t="s">
        <v>2501</v>
      </c>
      <c r="D937" s="51" t="str">
        <f t="shared" si="15"/>
        <v>41920</v>
      </c>
      <c r="E937" s="52" t="s">
        <v>3753</v>
      </c>
      <c r="F937" s="54">
        <v>125</v>
      </c>
      <c r="G937" s="55">
        <v>138</v>
      </c>
    </row>
    <row r="938" spans="1:7">
      <c r="A938" s="52" t="s">
        <v>1757</v>
      </c>
      <c r="B938" s="53" t="s">
        <v>2549</v>
      </c>
      <c r="C938" s="53" t="s">
        <v>2501</v>
      </c>
      <c r="D938" s="51" t="str">
        <f t="shared" si="15"/>
        <v>48934</v>
      </c>
      <c r="E938" s="52" t="s">
        <v>3754</v>
      </c>
      <c r="F938" s="54">
        <v>8</v>
      </c>
      <c r="G938" s="55">
        <v>9</v>
      </c>
    </row>
    <row r="939" spans="1:7">
      <c r="A939" s="52" t="s">
        <v>1757</v>
      </c>
      <c r="B939" s="53" t="s">
        <v>3755</v>
      </c>
      <c r="C939" s="53" t="s">
        <v>2501</v>
      </c>
      <c r="D939" s="51" t="str">
        <f t="shared" si="15"/>
        <v>48936</v>
      </c>
      <c r="E939" s="52" t="s">
        <v>3756</v>
      </c>
      <c r="F939" s="54">
        <v>10</v>
      </c>
      <c r="G939" s="55">
        <v>11</v>
      </c>
    </row>
    <row r="940" spans="1:7">
      <c r="A940" s="52" t="s">
        <v>1757</v>
      </c>
      <c r="B940" s="53" t="s">
        <v>3757</v>
      </c>
      <c r="C940" s="53" t="s">
        <v>2634</v>
      </c>
      <c r="D940" s="51" t="str">
        <f t="shared" si="15"/>
        <v>37683</v>
      </c>
      <c r="E940" s="52" t="s">
        <v>3758</v>
      </c>
      <c r="F940" s="54">
        <v>126</v>
      </c>
      <c r="G940" s="55">
        <v>139</v>
      </c>
    </row>
    <row r="941" spans="1:7">
      <c r="A941" s="52" t="s">
        <v>1757</v>
      </c>
      <c r="B941" s="53" t="s">
        <v>3310</v>
      </c>
      <c r="C941" s="53" t="s">
        <v>2634</v>
      </c>
      <c r="D941" s="51" t="str">
        <f t="shared" si="15"/>
        <v>37859</v>
      </c>
      <c r="E941" s="52" t="s">
        <v>3759</v>
      </c>
      <c r="F941" s="54">
        <v>121</v>
      </c>
      <c r="G941" s="55">
        <v>134</v>
      </c>
    </row>
    <row r="942" spans="1:7">
      <c r="A942" s="52" t="s">
        <v>1757</v>
      </c>
      <c r="B942" s="53" t="s">
        <v>2633</v>
      </c>
      <c r="C942" s="53" t="s">
        <v>2634</v>
      </c>
      <c r="D942" s="51" t="str">
        <f t="shared" si="15"/>
        <v>37877</v>
      </c>
      <c r="E942" s="52" t="s">
        <v>3760</v>
      </c>
      <c r="F942" s="54">
        <v>126</v>
      </c>
      <c r="G942" s="55">
        <v>139</v>
      </c>
    </row>
    <row r="943" spans="1:7">
      <c r="A943" s="52" t="s">
        <v>1757</v>
      </c>
      <c r="B943" s="57" t="s">
        <v>3761</v>
      </c>
      <c r="C943" s="57" t="s">
        <v>2634</v>
      </c>
      <c r="D943" s="51" t="str">
        <f t="shared" si="15"/>
        <v>37878</v>
      </c>
      <c r="E943" s="52" t="s">
        <v>3762</v>
      </c>
      <c r="F943" s="54">
        <v>126</v>
      </c>
      <c r="G943" s="55">
        <v>139</v>
      </c>
    </row>
    <row r="944" spans="1:7">
      <c r="A944" s="52" t="s">
        <v>1757</v>
      </c>
      <c r="B944" s="53" t="s">
        <v>3763</v>
      </c>
      <c r="C944" s="53" t="s">
        <v>2637</v>
      </c>
      <c r="D944" s="51" t="str">
        <f t="shared" si="15"/>
        <v>44623</v>
      </c>
      <c r="E944" s="52" t="s">
        <v>3764</v>
      </c>
      <c r="F944" s="54">
        <v>68</v>
      </c>
      <c r="G944" s="55">
        <v>75</v>
      </c>
    </row>
    <row r="945" spans="1:7">
      <c r="A945" s="52" t="s">
        <v>1757</v>
      </c>
      <c r="B945" s="57" t="s">
        <v>2636</v>
      </c>
      <c r="C945" s="57" t="s">
        <v>2637</v>
      </c>
      <c r="D945" s="51" t="str">
        <f t="shared" si="15"/>
        <v>44689</v>
      </c>
      <c r="E945" s="52" t="s">
        <v>3765</v>
      </c>
      <c r="F945" s="54">
        <v>65</v>
      </c>
      <c r="G945" s="55">
        <v>72</v>
      </c>
    </row>
    <row r="946" spans="1:7">
      <c r="A946" s="52" t="s">
        <v>1757</v>
      </c>
      <c r="B946" s="53" t="s">
        <v>3766</v>
      </c>
      <c r="C946" s="53" t="s">
        <v>2637</v>
      </c>
      <c r="D946" s="51" t="str">
        <f t="shared" si="15"/>
        <v>44712</v>
      </c>
      <c r="E946" s="52" t="s">
        <v>3767</v>
      </c>
      <c r="F946" s="54">
        <v>72</v>
      </c>
      <c r="G946" s="55">
        <v>80</v>
      </c>
    </row>
    <row r="947" spans="1:7">
      <c r="A947" s="52" t="s">
        <v>1757</v>
      </c>
      <c r="B947" s="53" t="s">
        <v>2641</v>
      </c>
      <c r="C947" s="53" t="s">
        <v>2637</v>
      </c>
      <c r="D947" s="51" t="str">
        <f t="shared" si="15"/>
        <v>44783</v>
      </c>
      <c r="E947" s="52" t="s">
        <v>3768</v>
      </c>
      <c r="F947" s="54">
        <v>59</v>
      </c>
      <c r="G947" s="55">
        <v>65</v>
      </c>
    </row>
    <row r="948" spans="1:7">
      <c r="A948" s="52" t="s">
        <v>1757</v>
      </c>
      <c r="B948" s="53" t="s">
        <v>3769</v>
      </c>
      <c r="C948" s="53" t="s">
        <v>2637</v>
      </c>
      <c r="D948" s="51" t="str">
        <f t="shared" si="15"/>
        <v>44786</v>
      </c>
      <c r="E948" s="52" t="s">
        <v>3770</v>
      </c>
      <c r="F948" s="54">
        <v>61</v>
      </c>
      <c r="G948" s="55">
        <v>68</v>
      </c>
    </row>
    <row r="949" spans="1:7">
      <c r="A949" s="52" t="s">
        <v>1757</v>
      </c>
      <c r="B949" s="53" t="s">
        <v>3771</v>
      </c>
      <c r="C949" s="53" t="s">
        <v>2637</v>
      </c>
      <c r="D949" s="51" t="str">
        <f t="shared" si="15"/>
        <v>48400</v>
      </c>
      <c r="E949" s="52" t="s">
        <v>3772</v>
      </c>
      <c r="F949" s="54">
        <v>9</v>
      </c>
      <c r="G949" s="55">
        <v>10</v>
      </c>
    </row>
    <row r="950" spans="1:7">
      <c r="A950" s="52" t="s">
        <v>1757</v>
      </c>
      <c r="B950" s="53" t="s">
        <v>2643</v>
      </c>
      <c r="C950" s="53" t="s">
        <v>2637</v>
      </c>
      <c r="D950" s="51" t="str">
        <f t="shared" si="15"/>
        <v>48401</v>
      </c>
      <c r="E950" s="52" t="s">
        <v>3773</v>
      </c>
      <c r="F950" s="54">
        <v>7</v>
      </c>
      <c r="G950" s="55">
        <v>8</v>
      </c>
    </row>
    <row r="951" spans="1:7">
      <c r="A951" s="52" t="s">
        <v>1757</v>
      </c>
      <c r="B951" s="53" t="s">
        <v>3774</v>
      </c>
      <c r="C951" s="53" t="s">
        <v>2637</v>
      </c>
      <c r="D951" s="51" t="str">
        <f t="shared" si="15"/>
        <v>48434</v>
      </c>
      <c r="E951" s="52" t="s">
        <v>3775</v>
      </c>
      <c r="F951" s="54">
        <v>4</v>
      </c>
      <c r="G951" s="55">
        <v>5</v>
      </c>
    </row>
    <row r="952" spans="1:7">
      <c r="A952" s="52" t="s">
        <v>1757</v>
      </c>
      <c r="B952" s="53" t="s">
        <v>3776</v>
      </c>
      <c r="C952" s="53" t="s">
        <v>2637</v>
      </c>
      <c r="D952" s="51" t="str">
        <f t="shared" si="15"/>
        <v>48513</v>
      </c>
      <c r="E952" s="52" t="s">
        <v>3777</v>
      </c>
      <c r="F952" s="54">
        <v>4</v>
      </c>
      <c r="G952" s="55">
        <v>5</v>
      </c>
    </row>
    <row r="953" spans="1:7">
      <c r="A953" s="52" t="s">
        <v>1757</v>
      </c>
      <c r="B953" s="53" t="s">
        <v>3778</v>
      </c>
      <c r="C953" s="53" t="s">
        <v>3779</v>
      </c>
      <c r="D953" s="51" t="str">
        <f t="shared" si="15"/>
        <v>52413</v>
      </c>
      <c r="E953" s="52" t="s">
        <v>3780</v>
      </c>
      <c r="F953" s="54">
        <v>172</v>
      </c>
      <c r="G953" s="55">
        <v>190</v>
      </c>
    </row>
    <row r="954" spans="1:7">
      <c r="A954" s="52" t="s">
        <v>1757</v>
      </c>
      <c r="B954" s="53" t="s">
        <v>3781</v>
      </c>
      <c r="C954" s="53" t="s">
        <v>3782</v>
      </c>
      <c r="D954" s="51" t="str">
        <f t="shared" si="15"/>
        <v>01764</v>
      </c>
      <c r="E954" s="52" t="s">
        <v>3783</v>
      </c>
      <c r="F954" s="54">
        <v>400</v>
      </c>
      <c r="G954" s="55">
        <v>440</v>
      </c>
    </row>
    <row r="955" spans="1:7">
      <c r="A955" s="52" t="s">
        <v>1757</v>
      </c>
      <c r="B955" s="53" t="s">
        <v>3784</v>
      </c>
      <c r="C955" s="53" t="s">
        <v>3785</v>
      </c>
      <c r="D955" s="51" t="str">
        <f t="shared" si="15"/>
        <v>52520</v>
      </c>
      <c r="E955" s="52" t="s">
        <v>3786</v>
      </c>
      <c r="F955" s="54">
        <v>123</v>
      </c>
      <c r="G955" s="55">
        <v>136</v>
      </c>
    </row>
    <row r="956" spans="1:7">
      <c r="A956" s="52" t="s">
        <v>1757</v>
      </c>
      <c r="B956" s="53" t="s">
        <v>3787</v>
      </c>
      <c r="C956" s="53" t="s">
        <v>3785</v>
      </c>
      <c r="D956" s="51" t="str">
        <f t="shared" si="15"/>
        <v>52530</v>
      </c>
      <c r="E956" s="52" t="s">
        <v>3788</v>
      </c>
      <c r="F956" s="54">
        <v>125</v>
      </c>
      <c r="G956" s="55">
        <v>138</v>
      </c>
    </row>
    <row r="957" spans="1:7">
      <c r="A957" s="52" t="s">
        <v>1757</v>
      </c>
      <c r="B957" s="53" t="s">
        <v>3789</v>
      </c>
      <c r="C957" s="53" t="s">
        <v>3785</v>
      </c>
      <c r="D957" s="51" t="str">
        <f t="shared" si="15"/>
        <v>52537</v>
      </c>
      <c r="E957" s="52" t="s">
        <v>3790</v>
      </c>
      <c r="F957" s="54">
        <v>127</v>
      </c>
      <c r="G957" s="55">
        <v>140</v>
      </c>
    </row>
    <row r="958" spans="1:7">
      <c r="A958" s="52" t="s">
        <v>1757</v>
      </c>
      <c r="B958" s="53" t="s">
        <v>3791</v>
      </c>
      <c r="C958" s="53" t="s">
        <v>2694</v>
      </c>
      <c r="D958" s="51" t="str">
        <f t="shared" si="15"/>
        <v>49318</v>
      </c>
      <c r="E958" s="52" t="s">
        <v>3792</v>
      </c>
      <c r="F958" s="54">
        <v>13</v>
      </c>
      <c r="G958" s="55">
        <v>15</v>
      </c>
    </row>
    <row r="959" spans="1:7">
      <c r="A959" s="52" t="s">
        <v>1757</v>
      </c>
      <c r="B959" s="53" t="s">
        <v>3793</v>
      </c>
      <c r="C959" s="53" t="s">
        <v>2694</v>
      </c>
      <c r="D959" s="51" t="str">
        <f t="shared" si="15"/>
        <v>49439</v>
      </c>
      <c r="E959" s="52" t="s">
        <v>3794</v>
      </c>
      <c r="F959" s="54">
        <v>17</v>
      </c>
      <c r="G959" s="55">
        <v>19</v>
      </c>
    </row>
    <row r="960" spans="1:7">
      <c r="A960" s="52" t="s">
        <v>1757</v>
      </c>
      <c r="B960" s="53" t="s">
        <v>3795</v>
      </c>
      <c r="C960" s="53" t="s">
        <v>2862</v>
      </c>
      <c r="D960" s="51" t="str">
        <f t="shared" si="15"/>
        <v>51424</v>
      </c>
      <c r="E960" s="52" t="s">
        <v>3796</v>
      </c>
      <c r="F960" s="54">
        <v>51</v>
      </c>
      <c r="G960" s="55">
        <v>57</v>
      </c>
    </row>
    <row r="961" spans="1:7">
      <c r="A961" s="52" t="s">
        <v>1757</v>
      </c>
      <c r="B961" s="53" t="s">
        <v>3276</v>
      </c>
      <c r="C961" s="53" t="s">
        <v>2862</v>
      </c>
      <c r="D961" s="51" t="str">
        <f t="shared" si="15"/>
        <v>51533</v>
      </c>
      <c r="E961" s="52" t="s">
        <v>3797</v>
      </c>
      <c r="F961" s="54">
        <v>49</v>
      </c>
      <c r="G961" s="55">
        <v>54</v>
      </c>
    </row>
    <row r="962" spans="1:7">
      <c r="A962" s="52" t="s">
        <v>1757</v>
      </c>
      <c r="B962" s="53" t="s">
        <v>3798</v>
      </c>
      <c r="C962" s="53" t="s">
        <v>2862</v>
      </c>
      <c r="D962" s="51" t="str">
        <f t="shared" si="15"/>
        <v>51535</v>
      </c>
      <c r="E962" s="52" t="s">
        <v>3799</v>
      </c>
      <c r="F962" s="54">
        <v>50</v>
      </c>
      <c r="G962" s="55">
        <v>55</v>
      </c>
    </row>
    <row r="963" spans="1:7">
      <c r="A963" s="52" t="s">
        <v>1757</v>
      </c>
      <c r="B963" s="53" t="s">
        <v>3800</v>
      </c>
      <c r="C963" s="53" t="s">
        <v>2862</v>
      </c>
      <c r="D963" s="51" t="str">
        <f t="shared" si="15"/>
        <v>51552</v>
      </c>
      <c r="E963" s="52" t="s">
        <v>3801</v>
      </c>
      <c r="F963" s="54">
        <v>49</v>
      </c>
      <c r="G963" s="55">
        <v>54</v>
      </c>
    </row>
    <row r="964" spans="1:7">
      <c r="A964" s="52" t="s">
        <v>1757</v>
      </c>
      <c r="B964" s="53" t="s">
        <v>2861</v>
      </c>
      <c r="C964" s="53" t="s">
        <v>2862</v>
      </c>
      <c r="D964" s="51" t="str">
        <f t="shared" si="15"/>
        <v>51554</v>
      </c>
      <c r="E964" s="52" t="s">
        <v>3802</v>
      </c>
      <c r="F964" s="54">
        <v>52</v>
      </c>
      <c r="G964" s="55">
        <v>58</v>
      </c>
    </row>
    <row r="965" spans="1:7">
      <c r="A965" s="52" t="s">
        <v>1757</v>
      </c>
      <c r="B965" s="53" t="s">
        <v>3803</v>
      </c>
      <c r="C965" s="53" t="s">
        <v>2862</v>
      </c>
      <c r="D965" s="51" t="str">
        <f t="shared" si="15"/>
        <v>51556</v>
      </c>
      <c r="E965" s="52" t="s">
        <v>3804</v>
      </c>
      <c r="F965" s="54">
        <v>49</v>
      </c>
      <c r="G965" s="55">
        <v>54</v>
      </c>
    </row>
    <row r="966" spans="1:7">
      <c r="A966" s="52" t="s">
        <v>1757</v>
      </c>
      <c r="B966" s="57" t="s">
        <v>3805</v>
      </c>
      <c r="C966" s="53" t="s">
        <v>2862</v>
      </c>
      <c r="D966" s="51" t="str">
        <f t="shared" si="15"/>
        <v>51573</v>
      </c>
      <c r="E966" s="52" t="s">
        <v>3806</v>
      </c>
      <c r="F966" s="54">
        <v>49</v>
      </c>
      <c r="G966" s="55">
        <v>54</v>
      </c>
    </row>
    <row r="967" spans="1:7">
      <c r="A967" s="52" t="s">
        <v>1757</v>
      </c>
      <c r="B967" s="53" t="s">
        <v>3807</v>
      </c>
      <c r="C967" s="53" t="s">
        <v>2862</v>
      </c>
      <c r="D967" s="51" t="str">
        <f t="shared" si="15"/>
        <v>51711</v>
      </c>
      <c r="E967" s="52" t="s">
        <v>3808</v>
      </c>
      <c r="F967" s="54">
        <v>53</v>
      </c>
      <c r="G967" s="55">
        <v>59</v>
      </c>
    </row>
    <row r="968" spans="1:7">
      <c r="A968" s="52" t="s">
        <v>1757</v>
      </c>
      <c r="B968" s="53" t="s">
        <v>3809</v>
      </c>
      <c r="C968" s="53" t="s">
        <v>3326</v>
      </c>
      <c r="D968" s="51" t="str">
        <f t="shared" si="15"/>
        <v>42251</v>
      </c>
      <c r="E968" s="52" t="s">
        <v>3810</v>
      </c>
      <c r="F968" s="54">
        <v>110</v>
      </c>
      <c r="G968" s="55">
        <v>121</v>
      </c>
    </row>
    <row r="969" spans="1:7">
      <c r="A969" s="52" t="s">
        <v>1757</v>
      </c>
      <c r="B969" s="57" t="s">
        <v>3811</v>
      </c>
      <c r="C969" s="57" t="s">
        <v>2957</v>
      </c>
      <c r="D969" s="51" t="str">
        <f t="shared" si="15"/>
        <v>44900</v>
      </c>
      <c r="E969" s="52" t="s">
        <v>3812</v>
      </c>
      <c r="F969" s="54">
        <v>88</v>
      </c>
      <c r="G969" s="55">
        <v>97</v>
      </c>
    </row>
    <row r="970" spans="1:7">
      <c r="A970" s="52" t="s">
        <v>1757</v>
      </c>
      <c r="B970" s="53" t="s">
        <v>3288</v>
      </c>
      <c r="C970" s="53" t="s">
        <v>2957</v>
      </c>
      <c r="D970" s="51" t="str">
        <f t="shared" si="15"/>
        <v>44953</v>
      </c>
      <c r="E970" s="52" t="s">
        <v>3813</v>
      </c>
      <c r="F970" s="54">
        <v>54</v>
      </c>
      <c r="G970" s="55">
        <v>60</v>
      </c>
    </row>
    <row r="971" spans="1:7">
      <c r="A971" s="52" t="s">
        <v>1757</v>
      </c>
      <c r="B971" s="53" t="s">
        <v>3814</v>
      </c>
      <c r="C971" s="53" t="s">
        <v>2957</v>
      </c>
      <c r="D971" s="51" t="str">
        <f t="shared" si="15"/>
        <v>44959</v>
      </c>
      <c r="E971" s="52" t="s">
        <v>3815</v>
      </c>
      <c r="F971" s="54">
        <v>63</v>
      </c>
      <c r="G971" s="55">
        <v>70</v>
      </c>
    </row>
    <row r="972" spans="1:7">
      <c r="A972" s="52" t="s">
        <v>1757</v>
      </c>
      <c r="B972" s="53" t="s">
        <v>3816</v>
      </c>
      <c r="C972" s="53" t="s">
        <v>2957</v>
      </c>
      <c r="D972" s="51" t="str">
        <f t="shared" si="15"/>
        <v>44993</v>
      </c>
      <c r="E972" s="52" t="s">
        <v>3817</v>
      </c>
      <c r="F972" s="54">
        <v>62</v>
      </c>
      <c r="G972" s="55">
        <v>69</v>
      </c>
    </row>
    <row r="973" spans="1:7">
      <c r="A973" s="52" t="s">
        <v>1757</v>
      </c>
      <c r="B973" s="57" t="s">
        <v>2959</v>
      </c>
      <c r="C973" s="53" t="s">
        <v>2957</v>
      </c>
      <c r="D973" s="51" t="str">
        <f t="shared" ref="D973:D1036" si="16">RIGHT(B973,5)</f>
        <v>44995</v>
      </c>
      <c r="E973" s="52" t="s">
        <v>3818</v>
      </c>
      <c r="F973" s="54">
        <v>54</v>
      </c>
      <c r="G973" s="55">
        <v>60</v>
      </c>
    </row>
    <row r="974" spans="1:7">
      <c r="A974" s="52" t="s">
        <v>1757</v>
      </c>
      <c r="B974" s="53" t="s">
        <v>3819</v>
      </c>
      <c r="C974" s="53" t="s">
        <v>3820</v>
      </c>
      <c r="D974" s="51" t="str">
        <f t="shared" si="16"/>
        <v>50592</v>
      </c>
      <c r="E974" s="52" t="s">
        <v>3821</v>
      </c>
      <c r="F974" s="54">
        <v>43</v>
      </c>
      <c r="G974" s="55">
        <v>48</v>
      </c>
    </row>
    <row r="975" spans="1:7">
      <c r="A975" s="52" t="s">
        <v>1757</v>
      </c>
      <c r="B975" s="53" t="s">
        <v>3822</v>
      </c>
      <c r="C975" s="53" t="s">
        <v>3820</v>
      </c>
      <c r="D975" s="51" t="str">
        <f t="shared" si="16"/>
        <v>50635</v>
      </c>
      <c r="E975" s="52" t="s">
        <v>3823</v>
      </c>
      <c r="F975" s="54">
        <v>36</v>
      </c>
      <c r="G975" s="55">
        <v>40</v>
      </c>
    </row>
    <row r="976" spans="1:7">
      <c r="A976" s="52" t="s">
        <v>1757</v>
      </c>
      <c r="B976" s="53" t="s">
        <v>3824</v>
      </c>
      <c r="C976" s="53" t="s">
        <v>3825</v>
      </c>
      <c r="D976" s="51" t="str">
        <f t="shared" si="16"/>
        <v>38899</v>
      </c>
      <c r="E976" s="52" t="s">
        <v>3826</v>
      </c>
      <c r="F976" s="54">
        <v>119</v>
      </c>
      <c r="G976" s="55">
        <v>131</v>
      </c>
    </row>
    <row r="977" spans="1:7">
      <c r="A977" s="52" t="s">
        <v>1757</v>
      </c>
      <c r="B977" s="53" t="s">
        <v>3087</v>
      </c>
      <c r="C977" s="53" t="s">
        <v>3071</v>
      </c>
      <c r="D977" s="51" t="str">
        <f t="shared" si="16"/>
        <v>16675</v>
      </c>
      <c r="E977" s="52" t="s">
        <v>3827</v>
      </c>
      <c r="F977" s="54">
        <v>375</v>
      </c>
      <c r="G977" s="55">
        <v>413</v>
      </c>
    </row>
    <row r="978" spans="1:7">
      <c r="A978" s="52" t="s">
        <v>1757</v>
      </c>
      <c r="B978" s="53" t="s">
        <v>3828</v>
      </c>
      <c r="C978" s="53" t="s">
        <v>2125</v>
      </c>
      <c r="D978" s="51" t="str">
        <f t="shared" si="16"/>
        <v>46747</v>
      </c>
      <c r="E978" s="52" t="s">
        <v>3829</v>
      </c>
      <c r="F978" s="54">
        <v>33</v>
      </c>
      <c r="G978" s="55">
        <v>37</v>
      </c>
    </row>
    <row r="979" spans="1:7">
      <c r="A979" s="52" t="s">
        <v>1757</v>
      </c>
      <c r="B979" s="53" t="s">
        <v>2242</v>
      </c>
      <c r="C979" s="53" t="s">
        <v>2240</v>
      </c>
      <c r="D979" s="51" t="str">
        <f t="shared" si="16"/>
        <v>39419</v>
      </c>
      <c r="E979" s="52" t="s">
        <v>3830</v>
      </c>
      <c r="F979" s="54">
        <v>170</v>
      </c>
      <c r="G979" s="55">
        <v>187</v>
      </c>
    </row>
    <row r="980" spans="1:7">
      <c r="A980" s="52" t="s">
        <v>1757</v>
      </c>
      <c r="B980" s="53" t="s">
        <v>3831</v>
      </c>
      <c r="C980" s="53" t="s">
        <v>2501</v>
      </c>
      <c r="D980" s="51" t="str">
        <f t="shared" si="16"/>
        <v>44429</v>
      </c>
      <c r="E980" s="52" t="s">
        <v>3832</v>
      </c>
      <c r="F980" s="54">
        <v>71</v>
      </c>
      <c r="G980" s="55">
        <v>79</v>
      </c>
    </row>
    <row r="981" spans="1:7">
      <c r="A981" s="52" t="s">
        <v>1757</v>
      </c>
      <c r="B981" s="53" t="s">
        <v>3833</v>
      </c>
      <c r="C981" s="53" t="s">
        <v>2813</v>
      </c>
      <c r="D981" s="51" t="str">
        <f t="shared" si="16"/>
        <v>41728</v>
      </c>
      <c r="E981" s="52" t="s">
        <v>3834</v>
      </c>
      <c r="F981" s="54">
        <v>132</v>
      </c>
      <c r="G981" s="55">
        <v>146</v>
      </c>
    </row>
    <row r="982" spans="1:7">
      <c r="A982" s="52" t="s">
        <v>1757</v>
      </c>
      <c r="B982" s="53" t="s">
        <v>3835</v>
      </c>
      <c r="C982" s="53" t="s">
        <v>3326</v>
      </c>
      <c r="D982" s="51" t="str">
        <f t="shared" si="16"/>
        <v>42250</v>
      </c>
      <c r="E982" s="52" t="s">
        <v>3836</v>
      </c>
      <c r="F982" s="54">
        <v>127</v>
      </c>
      <c r="G982" s="55">
        <v>140</v>
      </c>
    </row>
    <row r="983" spans="1:7">
      <c r="A983" s="52" t="s">
        <v>1757</v>
      </c>
      <c r="B983" s="53" t="s">
        <v>3837</v>
      </c>
      <c r="C983" s="53" t="s">
        <v>2957</v>
      </c>
      <c r="D983" s="51" t="str">
        <f t="shared" si="16"/>
        <v>44992</v>
      </c>
      <c r="E983" s="52" t="s">
        <v>3838</v>
      </c>
      <c r="F983" s="54">
        <v>61</v>
      </c>
      <c r="G983" s="55">
        <v>68</v>
      </c>
    </row>
    <row r="984" spans="1:7">
      <c r="A984" s="52" t="s">
        <v>1757</v>
      </c>
      <c r="B984" s="53" t="s">
        <v>3839</v>
      </c>
      <c r="C984" s="53" t="s">
        <v>2501</v>
      </c>
      <c r="D984" s="51" t="str">
        <f t="shared" si="16"/>
        <v>44538</v>
      </c>
      <c r="E984" s="52" t="s">
        <v>3840</v>
      </c>
      <c r="F984" s="54">
        <v>71</v>
      </c>
      <c r="G984" s="55">
        <v>79</v>
      </c>
    </row>
    <row r="985" spans="1:7">
      <c r="A985" s="52" t="s">
        <v>1757</v>
      </c>
      <c r="B985" s="53" t="s">
        <v>3334</v>
      </c>
      <c r="C985" s="53" t="s">
        <v>2125</v>
      </c>
      <c r="D985" s="51" t="str">
        <f t="shared" si="16"/>
        <v>46762</v>
      </c>
      <c r="E985" s="52" t="s">
        <v>3841</v>
      </c>
      <c r="F985" s="54">
        <v>26</v>
      </c>
      <c r="G985" s="55">
        <v>29</v>
      </c>
    </row>
    <row r="986" spans="1:7">
      <c r="A986" s="52" t="s">
        <v>1757</v>
      </c>
      <c r="B986" s="53" t="s">
        <v>3842</v>
      </c>
      <c r="C986" s="53" t="s">
        <v>2637</v>
      </c>
      <c r="D986" s="51" t="str">
        <f t="shared" si="16"/>
        <v>42505</v>
      </c>
      <c r="E986" s="52" t="s">
        <v>3843</v>
      </c>
      <c r="F986" s="54">
        <v>129</v>
      </c>
      <c r="G986" s="55">
        <v>142</v>
      </c>
    </row>
    <row r="987" spans="1:7">
      <c r="A987" s="52" t="s">
        <v>1757</v>
      </c>
      <c r="B987" s="53" t="s">
        <v>3844</v>
      </c>
      <c r="C987" s="53" t="s">
        <v>3845</v>
      </c>
      <c r="D987" s="51" t="str">
        <f t="shared" si="16"/>
        <v>51396</v>
      </c>
      <c r="E987" s="52" t="s">
        <v>3846</v>
      </c>
      <c r="F987" s="54">
        <v>59</v>
      </c>
      <c r="G987" s="55">
        <v>65</v>
      </c>
    </row>
    <row r="988" spans="1:7">
      <c r="A988" s="52" t="s">
        <v>1757</v>
      </c>
      <c r="B988" s="53" t="s">
        <v>3847</v>
      </c>
      <c r="C988" s="53" t="s">
        <v>2501</v>
      </c>
      <c r="D988" s="51" t="str">
        <f t="shared" si="16"/>
        <v>41968</v>
      </c>
      <c r="E988" s="52" t="s">
        <v>3848</v>
      </c>
      <c r="F988" s="54">
        <v>130</v>
      </c>
      <c r="G988" s="55">
        <v>143</v>
      </c>
    </row>
    <row r="989" spans="1:7">
      <c r="A989" s="52" t="s">
        <v>1757</v>
      </c>
      <c r="B989" s="53" t="s">
        <v>3541</v>
      </c>
      <c r="C989" s="53" t="s">
        <v>1799</v>
      </c>
      <c r="D989" s="51" t="str">
        <f t="shared" si="16"/>
        <v>41596</v>
      </c>
      <c r="E989" s="58" t="s">
        <v>3849</v>
      </c>
      <c r="F989" s="59">
        <v>137</v>
      </c>
      <c r="G989" s="55">
        <v>151</v>
      </c>
    </row>
    <row r="990" spans="1:7">
      <c r="A990" s="52" t="s">
        <v>1757</v>
      </c>
      <c r="B990" s="53" t="s">
        <v>3850</v>
      </c>
      <c r="C990" s="53" t="s">
        <v>2222</v>
      </c>
      <c r="D990" s="51" t="str">
        <f t="shared" si="16"/>
        <v>50932</v>
      </c>
      <c r="E990" s="58" t="s">
        <v>3851</v>
      </c>
      <c r="F990" s="59">
        <v>32</v>
      </c>
      <c r="G990" s="55">
        <v>36</v>
      </c>
    </row>
    <row r="991" spans="1:7">
      <c r="A991" s="66" t="s">
        <v>1757</v>
      </c>
      <c r="B991" s="67" t="s">
        <v>3852</v>
      </c>
      <c r="C991" s="67" t="s">
        <v>2813</v>
      </c>
      <c r="D991" s="51" t="str">
        <f t="shared" si="16"/>
        <v>49241</v>
      </c>
      <c r="E991" s="68" t="s">
        <v>3853</v>
      </c>
      <c r="F991" s="69">
        <v>12</v>
      </c>
      <c r="G991" s="71">
        <v>14</v>
      </c>
    </row>
    <row r="992" spans="1:7">
      <c r="A992" s="66" t="s">
        <v>1757</v>
      </c>
      <c r="B992" s="67" t="s">
        <v>3854</v>
      </c>
      <c r="C992" s="67" t="s">
        <v>2501</v>
      </c>
      <c r="D992" s="51" t="str">
        <f t="shared" si="16"/>
        <v>44413</v>
      </c>
      <c r="E992" s="68" t="s">
        <v>3855</v>
      </c>
      <c r="F992" s="69">
        <v>72</v>
      </c>
      <c r="G992" s="71">
        <v>80</v>
      </c>
    </row>
    <row r="993" spans="1:7">
      <c r="A993" s="66" t="s">
        <v>1757</v>
      </c>
      <c r="B993" s="67" t="s">
        <v>3490</v>
      </c>
      <c r="C993" s="67" t="s">
        <v>3491</v>
      </c>
      <c r="D993" s="51" t="str">
        <f t="shared" si="16"/>
        <v>52140</v>
      </c>
      <c r="E993" s="68" t="s">
        <v>3856</v>
      </c>
      <c r="F993" s="69">
        <v>98</v>
      </c>
      <c r="G993" s="71">
        <v>108</v>
      </c>
    </row>
    <row r="994" spans="1:7">
      <c r="A994" s="66" t="s">
        <v>1757</v>
      </c>
      <c r="B994" s="67" t="s">
        <v>3517</v>
      </c>
      <c r="C994" s="67" t="s">
        <v>1958</v>
      </c>
      <c r="D994" s="51" t="str">
        <f t="shared" si="16"/>
        <v>44032</v>
      </c>
      <c r="E994" s="68" t="s">
        <v>3857</v>
      </c>
      <c r="F994" s="69">
        <v>74</v>
      </c>
      <c r="G994" s="71">
        <v>82</v>
      </c>
    </row>
    <row r="995" spans="1:7">
      <c r="A995" s="66" t="s">
        <v>1757</v>
      </c>
      <c r="B995" s="67" t="s">
        <v>3858</v>
      </c>
      <c r="C995" s="67" t="s">
        <v>1799</v>
      </c>
      <c r="D995" s="51" t="str">
        <f t="shared" si="16"/>
        <v>41404</v>
      </c>
      <c r="E995" s="68" t="s">
        <v>3859</v>
      </c>
      <c r="F995" s="69">
        <v>140</v>
      </c>
      <c r="G995" s="71">
        <v>154</v>
      </c>
    </row>
    <row r="996" spans="1:7">
      <c r="A996" s="66" t="s">
        <v>1757</v>
      </c>
      <c r="B996" s="67" t="s">
        <v>3860</v>
      </c>
      <c r="C996" s="67" t="s">
        <v>3315</v>
      </c>
      <c r="D996" s="51" t="str">
        <f t="shared" si="16"/>
        <v>38618</v>
      </c>
      <c r="E996" s="68" t="s">
        <v>3861</v>
      </c>
      <c r="F996" s="69">
        <v>116</v>
      </c>
      <c r="G996" s="71">
        <v>128</v>
      </c>
    </row>
    <row r="997" spans="1:7">
      <c r="A997" s="66" t="s">
        <v>1757</v>
      </c>
      <c r="B997" s="67" t="s">
        <v>3862</v>
      </c>
      <c r="C997" s="67" t="s">
        <v>2169</v>
      </c>
      <c r="D997" s="51" t="str">
        <f t="shared" si="16"/>
        <v>53260</v>
      </c>
      <c r="E997" s="76" t="s">
        <v>3863</v>
      </c>
      <c r="F997" s="77">
        <v>71</v>
      </c>
      <c r="G997" s="71">
        <v>79</v>
      </c>
    </row>
    <row r="998" spans="1:7">
      <c r="A998" s="66" t="s">
        <v>1757</v>
      </c>
      <c r="B998" s="67" t="s">
        <v>2184</v>
      </c>
      <c r="C998" s="67" t="s">
        <v>2172</v>
      </c>
      <c r="D998" s="51" t="str">
        <f t="shared" si="16"/>
        <v>08507</v>
      </c>
      <c r="E998" s="76" t="s">
        <v>3864</v>
      </c>
      <c r="F998" s="77">
        <v>412</v>
      </c>
      <c r="G998" s="71">
        <v>454</v>
      </c>
    </row>
    <row r="999" spans="1:7">
      <c r="A999" s="66" t="s">
        <v>1757</v>
      </c>
      <c r="B999" s="67" t="s">
        <v>3865</v>
      </c>
      <c r="C999" s="67" t="s">
        <v>2501</v>
      </c>
      <c r="D999" s="51" t="str">
        <f t="shared" si="16"/>
        <v>41964</v>
      </c>
      <c r="E999" s="76" t="s">
        <v>3866</v>
      </c>
      <c r="F999" s="77">
        <v>124</v>
      </c>
      <c r="G999" s="71">
        <v>137</v>
      </c>
    </row>
    <row r="1000" spans="1:7">
      <c r="A1000" s="66" t="s">
        <v>1757</v>
      </c>
      <c r="B1000" s="67" t="s">
        <v>3867</v>
      </c>
      <c r="C1000" s="67" t="s">
        <v>2957</v>
      </c>
      <c r="D1000" s="51" t="str">
        <f t="shared" si="16"/>
        <v>44965</v>
      </c>
      <c r="E1000" s="68" t="s">
        <v>3868</v>
      </c>
      <c r="F1000" s="69">
        <v>59</v>
      </c>
      <c r="G1000" s="71">
        <v>65</v>
      </c>
    </row>
    <row r="1001" spans="1:7">
      <c r="A1001" s="66" t="s">
        <v>1757</v>
      </c>
      <c r="B1001" s="67" t="s">
        <v>3643</v>
      </c>
      <c r="C1001" s="67" t="s">
        <v>2169</v>
      </c>
      <c r="D1001" s="51" t="str">
        <f t="shared" si="16"/>
        <v>53236</v>
      </c>
      <c r="E1001" s="68" t="s">
        <v>3869</v>
      </c>
      <c r="F1001" s="69">
        <v>66</v>
      </c>
      <c r="G1001" s="71">
        <v>73</v>
      </c>
    </row>
    <row r="1002" spans="1:7">
      <c r="A1002" s="52" t="s">
        <v>1754</v>
      </c>
      <c r="B1002" s="53" t="s">
        <v>3870</v>
      </c>
      <c r="C1002" s="53" t="s">
        <v>3871</v>
      </c>
      <c r="D1002" s="51" t="str">
        <f t="shared" si="16"/>
        <v>56340</v>
      </c>
      <c r="E1002" s="52" t="s">
        <v>3872</v>
      </c>
      <c r="F1002" s="54">
        <v>94</v>
      </c>
      <c r="G1002" s="55">
        <v>104</v>
      </c>
    </row>
    <row r="1003" spans="1:7">
      <c r="A1003" s="52" t="s">
        <v>1754</v>
      </c>
      <c r="B1003" s="53" t="s">
        <v>3873</v>
      </c>
      <c r="C1003" s="53" t="s">
        <v>3871</v>
      </c>
      <c r="D1003" s="51" t="str">
        <f t="shared" si="16"/>
        <v>56343</v>
      </c>
      <c r="E1003" s="52" t="s">
        <v>3874</v>
      </c>
      <c r="F1003" s="54">
        <v>105</v>
      </c>
      <c r="G1003" s="55">
        <v>116</v>
      </c>
    </row>
    <row r="1004" spans="1:7">
      <c r="A1004" s="52" t="s">
        <v>1754</v>
      </c>
      <c r="B1004" s="53" t="s">
        <v>3875</v>
      </c>
      <c r="C1004" s="53" t="s">
        <v>1799</v>
      </c>
      <c r="D1004" s="51" t="str">
        <f t="shared" si="16"/>
        <v>61007</v>
      </c>
      <c r="E1004" s="52" t="s">
        <v>3876</v>
      </c>
      <c r="F1004" s="54">
        <v>14</v>
      </c>
      <c r="G1004" s="55">
        <v>16</v>
      </c>
    </row>
    <row r="1005" spans="1:7">
      <c r="A1005" s="52" t="s">
        <v>1754</v>
      </c>
      <c r="B1005" s="53" t="s">
        <v>3877</v>
      </c>
      <c r="C1005" s="53" t="s">
        <v>1799</v>
      </c>
      <c r="D1005" s="51" t="str">
        <f t="shared" si="16"/>
        <v>61186</v>
      </c>
      <c r="E1005" s="52" t="s">
        <v>3878</v>
      </c>
      <c r="F1005" s="54">
        <v>7</v>
      </c>
      <c r="G1005" s="55">
        <v>8</v>
      </c>
    </row>
    <row r="1006" spans="1:7">
      <c r="A1006" s="52" t="s">
        <v>1754</v>
      </c>
      <c r="B1006" s="53" t="s">
        <v>1807</v>
      </c>
      <c r="C1006" s="53" t="s">
        <v>1799</v>
      </c>
      <c r="D1006" s="51" t="str">
        <f t="shared" si="16"/>
        <v>61251</v>
      </c>
      <c r="E1006" s="52" t="s">
        <v>3879</v>
      </c>
      <c r="F1006" s="54">
        <v>4</v>
      </c>
      <c r="G1006" s="55">
        <v>5</v>
      </c>
    </row>
    <row r="1007" spans="1:7">
      <c r="A1007" s="52" t="s">
        <v>1754</v>
      </c>
      <c r="B1007" s="53" t="s">
        <v>3609</v>
      </c>
      <c r="C1007" s="53" t="s">
        <v>1922</v>
      </c>
      <c r="D1007" s="51" t="str">
        <f t="shared" si="16"/>
        <v>54870</v>
      </c>
      <c r="E1007" s="52" t="s">
        <v>3880</v>
      </c>
      <c r="F1007" s="54">
        <v>97</v>
      </c>
      <c r="G1007" s="55">
        <v>107</v>
      </c>
    </row>
    <row r="1008" spans="1:7">
      <c r="A1008" s="52" t="s">
        <v>1754</v>
      </c>
      <c r="B1008" s="53" t="s">
        <v>3881</v>
      </c>
      <c r="C1008" s="53" t="s">
        <v>1958</v>
      </c>
      <c r="D1008" s="51" t="str">
        <f t="shared" si="16"/>
        <v>61452</v>
      </c>
      <c r="E1008" s="52" t="s">
        <v>3882</v>
      </c>
      <c r="F1008" s="54">
        <v>6</v>
      </c>
      <c r="G1008" s="55">
        <v>7</v>
      </c>
    </row>
    <row r="1009" spans="1:7">
      <c r="A1009" s="52" t="s">
        <v>1754</v>
      </c>
      <c r="B1009" s="53" t="s">
        <v>3883</v>
      </c>
      <c r="C1009" s="53" t="s">
        <v>1958</v>
      </c>
      <c r="D1009" s="51" t="str">
        <f t="shared" si="16"/>
        <v>61469</v>
      </c>
      <c r="E1009" s="52" t="s">
        <v>3884</v>
      </c>
      <c r="F1009" s="54">
        <v>6</v>
      </c>
      <c r="G1009" s="55">
        <v>7</v>
      </c>
    </row>
    <row r="1010" spans="1:7">
      <c r="A1010" s="52" t="s">
        <v>1754</v>
      </c>
      <c r="B1010" s="53" t="s">
        <v>3885</v>
      </c>
      <c r="C1010" s="53" t="s">
        <v>2319</v>
      </c>
      <c r="D1010" s="51" t="str">
        <f t="shared" si="16"/>
        <v>62217</v>
      </c>
      <c r="E1010" s="52" t="s">
        <v>3886</v>
      </c>
      <c r="F1010" s="54">
        <v>17</v>
      </c>
      <c r="G1010" s="55">
        <v>19</v>
      </c>
    </row>
    <row r="1011" spans="1:7">
      <c r="A1011" s="52" t="s">
        <v>1754</v>
      </c>
      <c r="B1011" s="53" t="s">
        <v>3887</v>
      </c>
      <c r="C1011" s="53" t="s">
        <v>2319</v>
      </c>
      <c r="D1011" s="51" t="str">
        <f t="shared" si="16"/>
        <v>62229</v>
      </c>
      <c r="E1011" s="52" t="s">
        <v>3888</v>
      </c>
      <c r="F1011" s="54">
        <v>21</v>
      </c>
      <c r="G1011" s="55">
        <v>24</v>
      </c>
    </row>
    <row r="1012" spans="1:7">
      <c r="A1012" s="52" t="s">
        <v>1754</v>
      </c>
      <c r="B1012" s="53" t="s">
        <v>3889</v>
      </c>
      <c r="C1012" s="53" t="s">
        <v>2319</v>
      </c>
      <c r="D1012" s="51" t="str">
        <f t="shared" si="16"/>
        <v>62396</v>
      </c>
      <c r="E1012" s="52" t="s">
        <v>3890</v>
      </c>
      <c r="F1012" s="54">
        <v>11</v>
      </c>
      <c r="G1012" s="55">
        <v>13</v>
      </c>
    </row>
    <row r="1013" spans="1:7">
      <c r="A1013" s="52" t="s">
        <v>1754</v>
      </c>
      <c r="B1013" s="53" t="s">
        <v>2321</v>
      </c>
      <c r="C1013" s="53" t="s">
        <v>2319</v>
      </c>
      <c r="D1013" s="51" t="str">
        <f t="shared" si="16"/>
        <v>62405</v>
      </c>
      <c r="E1013" s="52" t="s">
        <v>3891</v>
      </c>
      <c r="F1013" s="54">
        <v>29</v>
      </c>
      <c r="G1013" s="55">
        <v>32</v>
      </c>
    </row>
    <row r="1014" spans="1:7">
      <c r="A1014" s="52" t="s">
        <v>1754</v>
      </c>
      <c r="B1014" s="53" t="s">
        <v>3892</v>
      </c>
      <c r="C1014" s="53" t="s">
        <v>2319</v>
      </c>
      <c r="D1014" s="51" t="str">
        <f t="shared" si="16"/>
        <v>62453</v>
      </c>
      <c r="E1014" s="52" t="s">
        <v>3893</v>
      </c>
      <c r="F1014" s="54">
        <v>19</v>
      </c>
      <c r="G1014" s="55">
        <v>21</v>
      </c>
    </row>
    <row r="1015" spans="1:7">
      <c r="A1015" s="52" t="s">
        <v>1754</v>
      </c>
      <c r="B1015" s="53" t="s">
        <v>2323</v>
      </c>
      <c r="C1015" s="53" t="s">
        <v>2319</v>
      </c>
      <c r="D1015" s="51" t="str">
        <f t="shared" si="16"/>
        <v>62465</v>
      </c>
      <c r="E1015" s="52" t="s">
        <v>3894</v>
      </c>
      <c r="F1015" s="54">
        <v>18</v>
      </c>
      <c r="G1015" s="55">
        <v>20</v>
      </c>
    </row>
    <row r="1016" spans="1:7">
      <c r="A1016" s="52" t="s">
        <v>1754</v>
      </c>
      <c r="B1016" s="53" t="s">
        <v>2325</v>
      </c>
      <c r="C1016" s="53" t="s">
        <v>2326</v>
      </c>
      <c r="D1016" s="51" t="str">
        <f t="shared" si="16"/>
        <v>57807</v>
      </c>
      <c r="E1016" s="52" t="s">
        <v>3895</v>
      </c>
      <c r="F1016" s="54">
        <v>112</v>
      </c>
      <c r="G1016" s="55">
        <v>124</v>
      </c>
    </row>
    <row r="1017" spans="1:7">
      <c r="A1017" s="52" t="s">
        <v>1754</v>
      </c>
      <c r="B1017" s="53" t="s">
        <v>3896</v>
      </c>
      <c r="C1017" s="53" t="s">
        <v>3897</v>
      </c>
      <c r="D1017" s="51" t="str">
        <f t="shared" si="16"/>
        <v>57228</v>
      </c>
      <c r="E1017" s="52" t="s">
        <v>3898</v>
      </c>
      <c r="F1017" s="54">
        <v>29</v>
      </c>
      <c r="G1017" s="55">
        <v>32</v>
      </c>
    </row>
    <row r="1018" spans="1:7">
      <c r="A1018" s="56" t="s">
        <v>1754</v>
      </c>
      <c r="B1018" s="57" t="s">
        <v>3899</v>
      </c>
      <c r="C1018" s="57" t="s">
        <v>3900</v>
      </c>
      <c r="D1018" s="51" t="str">
        <f t="shared" si="16"/>
        <v>55659</v>
      </c>
      <c r="E1018" s="52" t="s">
        <v>3901</v>
      </c>
      <c r="F1018" s="54">
        <v>93</v>
      </c>
      <c r="G1018" s="55">
        <v>103</v>
      </c>
    </row>
    <row r="1019" spans="1:7">
      <c r="A1019" s="56" t="s">
        <v>1754</v>
      </c>
      <c r="B1019" s="57" t="s">
        <v>2545</v>
      </c>
      <c r="C1019" s="57" t="s">
        <v>2501</v>
      </c>
      <c r="D1019" s="51" t="str">
        <f t="shared" si="16"/>
        <v>34955</v>
      </c>
      <c r="E1019" s="52" t="s">
        <v>3902</v>
      </c>
      <c r="F1019" s="54">
        <v>193</v>
      </c>
      <c r="G1019" s="55">
        <v>213</v>
      </c>
    </row>
    <row r="1020" spans="1:7">
      <c r="A1020" s="52" t="s">
        <v>1754</v>
      </c>
      <c r="B1020" s="57" t="s">
        <v>3903</v>
      </c>
      <c r="C1020" s="57" t="s">
        <v>2616</v>
      </c>
      <c r="D1020" s="51" t="str">
        <f t="shared" si="16"/>
        <v>58217</v>
      </c>
      <c r="E1020" s="52" t="s">
        <v>3904</v>
      </c>
      <c r="F1020" s="54">
        <v>21</v>
      </c>
      <c r="G1020" s="55">
        <v>24</v>
      </c>
    </row>
    <row r="1021" spans="1:7">
      <c r="A1021" s="52" t="s">
        <v>1754</v>
      </c>
      <c r="B1021" s="53" t="s">
        <v>3545</v>
      </c>
      <c r="C1021" s="53" t="s">
        <v>2616</v>
      </c>
      <c r="D1021" s="51" t="str">
        <f t="shared" si="16"/>
        <v>58330</v>
      </c>
      <c r="E1021" s="52" t="s">
        <v>3905</v>
      </c>
      <c r="F1021" s="54">
        <v>22</v>
      </c>
      <c r="G1021" s="55">
        <v>25</v>
      </c>
    </row>
    <row r="1022" spans="1:7">
      <c r="A1022" s="52" t="s">
        <v>1754</v>
      </c>
      <c r="B1022" s="53" t="s">
        <v>3906</v>
      </c>
      <c r="C1022" s="53" t="s">
        <v>3907</v>
      </c>
      <c r="D1022" s="51" t="str">
        <f t="shared" si="16"/>
        <v>55743</v>
      </c>
      <c r="E1022" s="52" t="s">
        <v>3908</v>
      </c>
      <c r="F1022" s="54">
        <v>71</v>
      </c>
      <c r="G1022" s="55">
        <v>79</v>
      </c>
    </row>
    <row r="1023" spans="1:7">
      <c r="A1023" s="52" t="s">
        <v>1754</v>
      </c>
      <c r="B1023" s="53" t="s">
        <v>3909</v>
      </c>
      <c r="C1023" s="53" t="s">
        <v>2813</v>
      </c>
      <c r="D1023" s="51" t="str">
        <f t="shared" si="16"/>
        <v>61939</v>
      </c>
      <c r="E1023" s="52" t="s">
        <v>3910</v>
      </c>
      <c r="F1023" s="54">
        <v>4</v>
      </c>
      <c r="G1023" s="55">
        <v>5</v>
      </c>
    </row>
    <row r="1024" spans="1:7">
      <c r="A1024" s="52" t="s">
        <v>1754</v>
      </c>
      <c r="B1024" s="53" t="s">
        <v>3911</v>
      </c>
      <c r="C1024" s="53" t="s">
        <v>2813</v>
      </c>
      <c r="D1024" s="51" t="str">
        <f t="shared" si="16"/>
        <v>61951</v>
      </c>
      <c r="E1024" s="52" t="s">
        <v>3912</v>
      </c>
      <c r="F1024" s="54">
        <v>7</v>
      </c>
      <c r="G1024" s="55">
        <v>8</v>
      </c>
    </row>
    <row r="1025" spans="1:7">
      <c r="A1025" s="52" t="s">
        <v>1754</v>
      </c>
      <c r="B1025" s="53" t="s">
        <v>3913</v>
      </c>
      <c r="C1025" s="53" t="s">
        <v>2813</v>
      </c>
      <c r="D1025" s="51" t="str">
        <f t="shared" si="16"/>
        <v>61981</v>
      </c>
      <c r="E1025" s="52" t="s">
        <v>3914</v>
      </c>
      <c r="F1025" s="54">
        <v>4</v>
      </c>
      <c r="G1025" s="55">
        <v>5</v>
      </c>
    </row>
    <row r="1026" spans="1:7">
      <c r="A1026" s="52" t="s">
        <v>1754</v>
      </c>
      <c r="B1026" s="53" t="s">
        <v>3915</v>
      </c>
      <c r="C1026" s="53" t="s">
        <v>2813</v>
      </c>
      <c r="D1026" s="51" t="str">
        <f t="shared" si="16"/>
        <v>61993</v>
      </c>
      <c r="E1026" s="52" t="s">
        <v>3916</v>
      </c>
      <c r="F1026" s="54">
        <v>5</v>
      </c>
      <c r="G1026" s="55">
        <v>6</v>
      </c>
    </row>
    <row r="1027" spans="1:7">
      <c r="A1027" s="52" t="s">
        <v>1754</v>
      </c>
      <c r="B1027" s="53" t="s">
        <v>2829</v>
      </c>
      <c r="C1027" s="53" t="s">
        <v>2813</v>
      </c>
      <c r="D1027" s="51" t="str">
        <f t="shared" si="16"/>
        <v>62071</v>
      </c>
      <c r="E1027" s="52" t="s">
        <v>3917</v>
      </c>
      <c r="F1027" s="54">
        <v>8</v>
      </c>
      <c r="G1027" s="55">
        <v>9</v>
      </c>
    </row>
    <row r="1028" spans="1:7">
      <c r="A1028" s="52" t="s">
        <v>1754</v>
      </c>
      <c r="B1028" s="53" t="s">
        <v>3918</v>
      </c>
      <c r="C1028" s="53" t="s">
        <v>2965</v>
      </c>
      <c r="D1028" s="51" t="str">
        <f t="shared" si="16"/>
        <v>54962</v>
      </c>
      <c r="E1028" s="52" t="s">
        <v>3919</v>
      </c>
      <c r="F1028" s="54">
        <v>102</v>
      </c>
      <c r="G1028" s="55">
        <v>113</v>
      </c>
    </row>
    <row r="1029" spans="1:7">
      <c r="A1029" s="52" t="s">
        <v>1754</v>
      </c>
      <c r="B1029" s="53" t="s">
        <v>3920</v>
      </c>
      <c r="C1029" s="53" t="s">
        <v>2965</v>
      </c>
      <c r="D1029" s="51" t="str">
        <f t="shared" si="16"/>
        <v>54966</v>
      </c>
      <c r="E1029" s="52" t="s">
        <v>3921</v>
      </c>
      <c r="F1029" s="54">
        <v>98</v>
      </c>
      <c r="G1029" s="55">
        <v>108</v>
      </c>
    </row>
    <row r="1030" spans="1:7">
      <c r="A1030" s="52" t="s">
        <v>1754</v>
      </c>
      <c r="B1030" s="53" t="s">
        <v>2967</v>
      </c>
      <c r="C1030" s="53" t="s">
        <v>2965</v>
      </c>
      <c r="D1030" s="51" t="str">
        <f t="shared" si="16"/>
        <v>54994</v>
      </c>
      <c r="E1030" s="52" t="s">
        <v>3922</v>
      </c>
      <c r="F1030" s="54">
        <v>111</v>
      </c>
      <c r="G1030" s="55">
        <v>123</v>
      </c>
    </row>
    <row r="1031" spans="1:7">
      <c r="A1031" s="52" t="s">
        <v>1754</v>
      </c>
      <c r="B1031" s="53" t="s">
        <v>3923</v>
      </c>
      <c r="C1031" s="53" t="s">
        <v>3132</v>
      </c>
      <c r="D1031" s="51" t="str">
        <f t="shared" si="16"/>
        <v>59611</v>
      </c>
      <c r="E1031" s="52" t="s">
        <v>3924</v>
      </c>
      <c r="F1031" s="54">
        <v>117</v>
      </c>
      <c r="G1031" s="55">
        <v>129</v>
      </c>
    </row>
    <row r="1032" spans="1:7">
      <c r="A1032" s="52" t="s">
        <v>1754</v>
      </c>
      <c r="B1032" s="53" t="s">
        <v>3505</v>
      </c>
      <c r="C1032" s="53" t="s">
        <v>3132</v>
      </c>
      <c r="D1032" s="51" t="str">
        <f t="shared" si="16"/>
        <v>59613</v>
      </c>
      <c r="E1032" s="52" t="s">
        <v>3925</v>
      </c>
      <c r="F1032" s="54">
        <v>121</v>
      </c>
      <c r="G1032" s="55">
        <v>134</v>
      </c>
    </row>
    <row r="1033" spans="1:7">
      <c r="A1033" s="52" t="s">
        <v>1754</v>
      </c>
      <c r="B1033" s="53" t="s">
        <v>3336</v>
      </c>
      <c r="C1033" s="53" t="s">
        <v>3132</v>
      </c>
      <c r="D1033" s="51" t="str">
        <f t="shared" si="16"/>
        <v>59614</v>
      </c>
      <c r="E1033" s="52" t="s">
        <v>3926</v>
      </c>
      <c r="F1033" s="54">
        <v>123</v>
      </c>
      <c r="G1033" s="55">
        <v>136</v>
      </c>
    </row>
    <row r="1034" spans="1:7">
      <c r="A1034" s="52" t="s">
        <v>1754</v>
      </c>
      <c r="B1034" s="53" t="s">
        <v>3134</v>
      </c>
      <c r="C1034" s="53" t="s">
        <v>3132</v>
      </c>
      <c r="D1034" s="51" t="str">
        <f t="shared" si="16"/>
        <v>59696</v>
      </c>
      <c r="E1034" s="52" t="s">
        <v>3927</v>
      </c>
      <c r="F1034" s="54">
        <v>120</v>
      </c>
      <c r="G1034" s="55">
        <v>132</v>
      </c>
    </row>
    <row r="1035" spans="1:7">
      <c r="A1035" s="52" t="s">
        <v>1754</v>
      </c>
      <c r="B1035" s="53" t="s">
        <v>3928</v>
      </c>
      <c r="C1035" s="53" t="s">
        <v>3929</v>
      </c>
      <c r="D1035" s="51" t="str">
        <f t="shared" si="16"/>
        <v>58915</v>
      </c>
      <c r="E1035" s="52" t="s">
        <v>3930</v>
      </c>
      <c r="F1035" s="54">
        <v>126</v>
      </c>
      <c r="G1035" s="55">
        <v>139</v>
      </c>
    </row>
    <row r="1036" spans="1:7">
      <c r="A1036" s="52" t="s">
        <v>1754</v>
      </c>
      <c r="B1036" s="53" t="s">
        <v>3931</v>
      </c>
      <c r="C1036" s="53" t="s">
        <v>3932</v>
      </c>
      <c r="D1036" s="51" t="str">
        <f t="shared" si="16"/>
        <v>58554</v>
      </c>
      <c r="E1036" s="52" t="s">
        <v>3933</v>
      </c>
      <c r="F1036" s="54">
        <v>69</v>
      </c>
      <c r="G1036" s="55">
        <v>76</v>
      </c>
    </row>
    <row r="1037" spans="1:7">
      <c r="A1037" s="52" t="s">
        <v>1754</v>
      </c>
      <c r="B1037" s="53" t="s">
        <v>3934</v>
      </c>
      <c r="C1037" s="53" t="s">
        <v>2813</v>
      </c>
      <c r="D1037" s="51" t="str">
        <f t="shared" ref="D1037:D1100" si="17">RIGHT(B1037,5)</f>
        <v>62021</v>
      </c>
      <c r="E1037" s="52" t="s">
        <v>3935</v>
      </c>
      <c r="F1037" s="54">
        <v>6</v>
      </c>
      <c r="G1037" s="55">
        <v>7</v>
      </c>
    </row>
    <row r="1038" spans="1:7">
      <c r="A1038" s="52" t="s">
        <v>1754</v>
      </c>
      <c r="B1038" s="53" t="s">
        <v>3936</v>
      </c>
      <c r="C1038" s="53" t="s">
        <v>3937</v>
      </c>
      <c r="D1038" s="51" t="str">
        <f t="shared" si="17"/>
        <v>33140</v>
      </c>
      <c r="E1038" s="52" t="s">
        <v>3938</v>
      </c>
      <c r="F1038" s="54">
        <v>158</v>
      </c>
      <c r="G1038" s="55">
        <v>174</v>
      </c>
    </row>
    <row r="1039" spans="1:7">
      <c r="A1039" s="52" t="s">
        <v>1754</v>
      </c>
      <c r="B1039" s="53" t="s">
        <v>3939</v>
      </c>
      <c r="C1039" s="53" t="s">
        <v>2332</v>
      </c>
      <c r="D1039" s="51" t="str">
        <f t="shared" si="17"/>
        <v>32823</v>
      </c>
      <c r="E1039" s="52" t="s">
        <v>3940</v>
      </c>
      <c r="F1039" s="54">
        <v>162</v>
      </c>
      <c r="G1039" s="55">
        <v>179</v>
      </c>
    </row>
    <row r="1040" spans="1:7">
      <c r="A1040" s="52" t="s">
        <v>1754</v>
      </c>
      <c r="B1040" s="53" t="s">
        <v>2318</v>
      </c>
      <c r="C1040" s="53" t="s">
        <v>2319</v>
      </c>
      <c r="D1040" s="51" t="str">
        <f t="shared" si="17"/>
        <v>62228</v>
      </c>
      <c r="E1040" s="52" t="s">
        <v>3941</v>
      </c>
      <c r="F1040" s="54">
        <v>16</v>
      </c>
      <c r="G1040" s="55">
        <v>18</v>
      </c>
    </row>
    <row r="1041" spans="1:7">
      <c r="A1041" s="52" t="s">
        <v>1754</v>
      </c>
      <c r="B1041" s="53" t="s">
        <v>3174</v>
      </c>
      <c r="C1041" s="53" t="s">
        <v>1799</v>
      </c>
      <c r="D1041" s="51" t="str">
        <f t="shared" si="17"/>
        <v>61005</v>
      </c>
      <c r="E1041" s="52" t="s">
        <v>3942</v>
      </c>
      <c r="F1041" s="54">
        <v>19</v>
      </c>
      <c r="G1041" s="55">
        <v>21</v>
      </c>
    </row>
    <row r="1042" spans="1:7">
      <c r="A1042" s="52" t="s">
        <v>1754</v>
      </c>
      <c r="B1042" s="53" t="s">
        <v>2331</v>
      </c>
      <c r="C1042" s="53" t="s">
        <v>2332</v>
      </c>
      <c r="D1042" s="51" t="str">
        <f t="shared" si="17"/>
        <v>32800</v>
      </c>
      <c r="E1042" s="52" t="s">
        <v>3943</v>
      </c>
      <c r="F1042" s="54">
        <v>161</v>
      </c>
      <c r="G1042" s="55">
        <v>178</v>
      </c>
    </row>
    <row r="1043" spans="1:7">
      <c r="A1043" s="52" t="s">
        <v>1754</v>
      </c>
      <c r="B1043" s="53" t="s">
        <v>1803</v>
      </c>
      <c r="C1043" s="53" t="s">
        <v>1799</v>
      </c>
      <c r="D1043" s="51" t="str">
        <f t="shared" si="17"/>
        <v>61004</v>
      </c>
      <c r="E1043" s="52" t="s">
        <v>3944</v>
      </c>
      <c r="F1043" s="54">
        <v>17</v>
      </c>
      <c r="G1043" s="55">
        <v>19</v>
      </c>
    </row>
    <row r="1044" spans="1:7">
      <c r="A1044" s="52" t="s">
        <v>1754</v>
      </c>
      <c r="B1044" s="53" t="s">
        <v>3945</v>
      </c>
      <c r="C1044" s="53" t="s">
        <v>2319</v>
      </c>
      <c r="D1044" s="51" t="str">
        <f t="shared" si="17"/>
        <v>62430</v>
      </c>
      <c r="E1044" s="52" t="s">
        <v>3946</v>
      </c>
      <c r="F1044" s="54">
        <v>12</v>
      </c>
      <c r="G1044" s="55">
        <v>14</v>
      </c>
    </row>
    <row r="1045" spans="1:7">
      <c r="A1045" s="52" t="s">
        <v>1754</v>
      </c>
      <c r="B1045" s="53" t="s">
        <v>3947</v>
      </c>
      <c r="C1045" s="53" t="s">
        <v>3132</v>
      </c>
      <c r="D1045" s="51" t="str">
        <f t="shared" si="17"/>
        <v>59610</v>
      </c>
      <c r="E1045" s="52" t="s">
        <v>3948</v>
      </c>
      <c r="F1045" s="54">
        <v>115</v>
      </c>
      <c r="G1045" s="55">
        <v>127</v>
      </c>
    </row>
    <row r="1046" spans="1:7">
      <c r="A1046" s="52" t="s">
        <v>1754</v>
      </c>
      <c r="B1046" s="53" t="s">
        <v>2615</v>
      </c>
      <c r="C1046" s="53" t="s">
        <v>2616</v>
      </c>
      <c r="D1046" s="51" t="str">
        <f t="shared" si="17"/>
        <v>58323</v>
      </c>
      <c r="E1046" s="52" t="s">
        <v>3949</v>
      </c>
      <c r="F1046" s="54">
        <v>20</v>
      </c>
      <c r="G1046" s="55">
        <v>22</v>
      </c>
    </row>
    <row r="1047" spans="1:7">
      <c r="A1047" s="66" t="s">
        <v>1754</v>
      </c>
      <c r="B1047" s="67" t="s">
        <v>3950</v>
      </c>
      <c r="C1047" s="67" t="s">
        <v>3132</v>
      </c>
      <c r="D1047" s="51" t="str">
        <f t="shared" si="17"/>
        <v>59706</v>
      </c>
      <c r="E1047" s="68" t="s">
        <v>3951</v>
      </c>
      <c r="F1047" s="69">
        <v>133</v>
      </c>
      <c r="G1047" s="71">
        <v>147</v>
      </c>
    </row>
    <row r="1048" spans="1:7">
      <c r="A1048" s="65" t="s">
        <v>1754</v>
      </c>
      <c r="B1048" s="96" t="s">
        <v>3952</v>
      </c>
      <c r="C1048" s="96" t="s">
        <v>1958</v>
      </c>
      <c r="D1048" s="51" t="str">
        <f t="shared" si="17"/>
        <v>61436</v>
      </c>
      <c r="E1048" s="111" t="s">
        <v>3953</v>
      </c>
      <c r="F1048" s="112">
        <v>5</v>
      </c>
      <c r="G1048" s="97">
        <v>6</v>
      </c>
    </row>
    <row r="1049" spans="1:7">
      <c r="A1049" s="66" t="s">
        <v>1754</v>
      </c>
      <c r="B1049" s="67" t="s">
        <v>3643</v>
      </c>
      <c r="C1049" s="67" t="s">
        <v>2169</v>
      </c>
      <c r="D1049" s="51" t="str">
        <f t="shared" si="17"/>
        <v>53236</v>
      </c>
      <c r="E1049" s="76" t="s">
        <v>3954</v>
      </c>
      <c r="F1049" s="77">
        <v>234</v>
      </c>
      <c r="G1049" s="71">
        <v>258</v>
      </c>
    </row>
    <row r="1050" spans="1:7">
      <c r="A1050" s="93" t="s">
        <v>1754</v>
      </c>
      <c r="B1050" s="94" t="s">
        <v>3955</v>
      </c>
      <c r="C1050" s="94" t="s">
        <v>3956</v>
      </c>
      <c r="D1050" s="51" t="str">
        <f t="shared" si="17"/>
        <v>63091</v>
      </c>
      <c r="E1050" s="93" t="s">
        <v>3957</v>
      </c>
      <c r="F1050" s="94">
        <v>267</v>
      </c>
      <c r="G1050" s="94">
        <v>294</v>
      </c>
    </row>
    <row r="1051" spans="1:7">
      <c r="A1051" s="52" t="s">
        <v>1760</v>
      </c>
      <c r="B1051" s="53" t="s">
        <v>3451</v>
      </c>
      <c r="C1051" s="53" t="s">
        <v>3452</v>
      </c>
      <c r="D1051" s="51" t="str">
        <f t="shared" si="17"/>
        <v>36618</v>
      </c>
      <c r="E1051" s="52" t="s">
        <v>3958</v>
      </c>
      <c r="F1051" s="54">
        <v>183</v>
      </c>
      <c r="G1051" s="55">
        <v>202</v>
      </c>
    </row>
    <row r="1052" spans="1:7">
      <c r="A1052" s="56" t="s">
        <v>1760</v>
      </c>
      <c r="B1052" s="57" t="s">
        <v>3959</v>
      </c>
      <c r="C1052" s="57" t="s">
        <v>3452</v>
      </c>
      <c r="D1052" s="51" t="str">
        <f t="shared" si="17"/>
        <v>36662</v>
      </c>
      <c r="E1052" s="52" t="s">
        <v>3960</v>
      </c>
      <c r="F1052" s="54">
        <v>171</v>
      </c>
      <c r="G1052" s="55">
        <v>189</v>
      </c>
    </row>
    <row r="1053" spans="1:7">
      <c r="A1053" s="52" t="s">
        <v>1760</v>
      </c>
      <c r="B1053" s="53" t="s">
        <v>3961</v>
      </c>
      <c r="C1053" s="53" t="s">
        <v>3452</v>
      </c>
      <c r="D1053" s="51" t="str">
        <f t="shared" si="17"/>
        <v>36728</v>
      </c>
      <c r="E1053" s="52" t="s">
        <v>3962</v>
      </c>
      <c r="F1053" s="54">
        <v>181</v>
      </c>
      <c r="G1053" s="55">
        <v>200</v>
      </c>
    </row>
    <row r="1054" spans="1:7">
      <c r="A1054" s="52" t="s">
        <v>1760</v>
      </c>
      <c r="B1054" s="53" t="s">
        <v>3963</v>
      </c>
      <c r="C1054" s="53" t="s">
        <v>3452</v>
      </c>
      <c r="D1054" s="51" t="str">
        <f t="shared" si="17"/>
        <v>36731</v>
      </c>
      <c r="E1054" s="52" t="s">
        <v>3964</v>
      </c>
      <c r="F1054" s="54">
        <v>165</v>
      </c>
      <c r="G1054" s="55">
        <v>182</v>
      </c>
    </row>
    <row r="1055" spans="1:7">
      <c r="A1055" s="52" t="s">
        <v>1760</v>
      </c>
      <c r="B1055" s="53" t="s">
        <v>3965</v>
      </c>
      <c r="C1055" s="53" t="s">
        <v>1773</v>
      </c>
      <c r="D1055" s="51" t="str">
        <f t="shared" si="17"/>
        <v>31408</v>
      </c>
      <c r="E1055" s="52" t="s">
        <v>3966</v>
      </c>
      <c r="F1055" s="54">
        <v>110</v>
      </c>
      <c r="G1055" s="55">
        <v>121</v>
      </c>
    </row>
    <row r="1056" spans="1:7">
      <c r="A1056" s="52" t="s">
        <v>1760</v>
      </c>
      <c r="B1056" s="53" t="s">
        <v>3464</v>
      </c>
      <c r="C1056" s="53" t="s">
        <v>1773</v>
      </c>
      <c r="D1056" s="51" t="str">
        <f t="shared" si="17"/>
        <v>31413</v>
      </c>
      <c r="E1056" s="52" t="s">
        <v>3967</v>
      </c>
      <c r="F1056" s="54">
        <v>105</v>
      </c>
      <c r="G1056" s="55">
        <v>116</v>
      </c>
    </row>
    <row r="1057" spans="1:7">
      <c r="A1057" s="56" t="s">
        <v>1760</v>
      </c>
      <c r="B1057" s="57" t="s">
        <v>1772</v>
      </c>
      <c r="C1057" s="57" t="s">
        <v>1773</v>
      </c>
      <c r="D1057" s="51" t="str">
        <f t="shared" si="17"/>
        <v>31418</v>
      </c>
      <c r="E1057" s="52" t="s">
        <v>3968</v>
      </c>
      <c r="F1057" s="54">
        <v>92</v>
      </c>
      <c r="G1057" s="55">
        <v>102</v>
      </c>
    </row>
    <row r="1058" spans="1:7">
      <c r="A1058" s="52" t="s">
        <v>1760</v>
      </c>
      <c r="B1058" s="53" t="s">
        <v>3969</v>
      </c>
      <c r="C1058" s="53" t="s">
        <v>1773</v>
      </c>
      <c r="D1058" s="51" t="str">
        <f t="shared" si="17"/>
        <v>31419</v>
      </c>
      <c r="E1058" s="52" t="s">
        <v>3970</v>
      </c>
      <c r="F1058" s="54">
        <v>84</v>
      </c>
      <c r="G1058" s="55">
        <v>93</v>
      </c>
    </row>
    <row r="1059" spans="1:7">
      <c r="A1059" s="52" t="s">
        <v>1760</v>
      </c>
      <c r="B1059" s="53" t="s">
        <v>3971</v>
      </c>
      <c r="C1059" s="53" t="s">
        <v>1773</v>
      </c>
      <c r="D1059" s="51" t="str">
        <f t="shared" si="17"/>
        <v>31420</v>
      </c>
      <c r="E1059" s="52" t="s">
        <v>3972</v>
      </c>
      <c r="F1059" s="54">
        <v>98</v>
      </c>
      <c r="G1059" s="55">
        <v>108</v>
      </c>
    </row>
    <row r="1060" spans="1:7">
      <c r="A1060" s="52" t="s">
        <v>1760</v>
      </c>
      <c r="B1060" s="53" t="s">
        <v>1775</v>
      </c>
      <c r="C1060" s="53" t="s">
        <v>1773</v>
      </c>
      <c r="D1060" s="51" t="str">
        <f t="shared" si="17"/>
        <v>31454</v>
      </c>
      <c r="E1060" s="52" t="s">
        <v>3973</v>
      </c>
      <c r="F1060" s="54">
        <v>92</v>
      </c>
      <c r="G1060" s="55">
        <v>102</v>
      </c>
    </row>
    <row r="1061" spans="1:7">
      <c r="A1061" s="52" t="s">
        <v>1760</v>
      </c>
      <c r="B1061" s="53" t="s">
        <v>3974</v>
      </c>
      <c r="C1061" s="53" t="s">
        <v>1778</v>
      </c>
      <c r="D1061" s="51" t="str">
        <f t="shared" si="17"/>
        <v>33439</v>
      </c>
      <c r="E1061" s="52" t="s">
        <v>3975</v>
      </c>
      <c r="F1061" s="54">
        <v>110</v>
      </c>
      <c r="G1061" s="55">
        <v>121</v>
      </c>
    </row>
    <row r="1062" spans="1:7">
      <c r="A1062" s="52" t="s">
        <v>1760</v>
      </c>
      <c r="B1062" s="57" t="s">
        <v>1777</v>
      </c>
      <c r="C1062" s="57" t="s">
        <v>1778</v>
      </c>
      <c r="D1062" s="51" t="str">
        <f t="shared" si="17"/>
        <v>33504</v>
      </c>
      <c r="E1062" s="52" t="s">
        <v>3976</v>
      </c>
      <c r="F1062" s="54">
        <v>115</v>
      </c>
      <c r="G1062" s="55">
        <v>127</v>
      </c>
    </row>
    <row r="1063" spans="1:7">
      <c r="A1063" s="52" t="s">
        <v>1760</v>
      </c>
      <c r="B1063" s="57" t="s">
        <v>1822</v>
      </c>
      <c r="C1063" s="57" t="s">
        <v>1810</v>
      </c>
      <c r="D1063" s="51" t="str">
        <f t="shared" si="17"/>
        <v>13496</v>
      </c>
      <c r="E1063" s="52" t="s">
        <v>3977</v>
      </c>
      <c r="F1063" s="54">
        <v>155</v>
      </c>
      <c r="G1063" s="55">
        <v>171</v>
      </c>
    </row>
    <row r="1064" spans="1:7">
      <c r="A1064" s="56" t="s">
        <v>1760</v>
      </c>
      <c r="B1064" s="57" t="s">
        <v>3681</v>
      </c>
      <c r="C1064" s="57" t="s">
        <v>3682</v>
      </c>
      <c r="D1064" s="51" t="str">
        <f t="shared" si="17"/>
        <v>37406</v>
      </c>
      <c r="E1064" s="52" t="s">
        <v>3978</v>
      </c>
      <c r="F1064" s="54">
        <v>204</v>
      </c>
      <c r="G1064" s="55">
        <v>225</v>
      </c>
    </row>
    <row r="1065" spans="1:7">
      <c r="A1065" s="52" t="s">
        <v>1760</v>
      </c>
      <c r="B1065" s="53" t="s">
        <v>1870</v>
      </c>
      <c r="C1065" s="53" t="s">
        <v>1871</v>
      </c>
      <c r="D1065" s="51" t="str">
        <f t="shared" si="17"/>
        <v>28117</v>
      </c>
      <c r="E1065" s="52" t="s">
        <v>3979</v>
      </c>
      <c r="F1065" s="54">
        <v>59</v>
      </c>
      <c r="G1065" s="55">
        <v>65</v>
      </c>
    </row>
    <row r="1066" spans="1:7">
      <c r="A1066" s="52" t="s">
        <v>1760</v>
      </c>
      <c r="B1066" s="53" t="s">
        <v>1873</v>
      </c>
      <c r="C1066" s="53" t="s">
        <v>1871</v>
      </c>
      <c r="D1066" s="51" t="str">
        <f t="shared" si="17"/>
        <v>28119</v>
      </c>
      <c r="E1066" s="52" t="s">
        <v>3980</v>
      </c>
      <c r="F1066" s="54">
        <v>55</v>
      </c>
      <c r="G1066" s="55">
        <v>61</v>
      </c>
    </row>
    <row r="1067" spans="1:7">
      <c r="A1067" s="52" t="s">
        <v>1760</v>
      </c>
      <c r="B1067" s="53" t="s">
        <v>3981</v>
      </c>
      <c r="C1067" s="53" t="s">
        <v>1871</v>
      </c>
      <c r="D1067" s="51" t="str">
        <f t="shared" si="17"/>
        <v>28122</v>
      </c>
      <c r="E1067" s="52" t="s">
        <v>3982</v>
      </c>
      <c r="F1067" s="54">
        <v>58</v>
      </c>
      <c r="G1067" s="55">
        <v>64</v>
      </c>
    </row>
    <row r="1068" spans="1:7">
      <c r="A1068" s="52" t="s">
        <v>1760</v>
      </c>
      <c r="B1068" s="53" t="s">
        <v>3983</v>
      </c>
      <c r="C1068" s="53" t="s">
        <v>3984</v>
      </c>
      <c r="D1068" s="51" t="str">
        <f t="shared" si="17"/>
        <v>33303</v>
      </c>
      <c r="E1068" s="52" t="s">
        <v>3985</v>
      </c>
      <c r="F1068" s="54">
        <v>87</v>
      </c>
      <c r="G1068" s="55">
        <v>96</v>
      </c>
    </row>
    <row r="1069" spans="1:7">
      <c r="A1069" s="52" t="s">
        <v>1760</v>
      </c>
      <c r="B1069" s="53" t="s">
        <v>3986</v>
      </c>
      <c r="C1069" s="53" t="s">
        <v>3987</v>
      </c>
      <c r="D1069" s="51" t="str">
        <f t="shared" si="17"/>
        <v>39868</v>
      </c>
      <c r="E1069" s="52" t="s">
        <v>3988</v>
      </c>
      <c r="F1069" s="54">
        <v>129</v>
      </c>
      <c r="G1069" s="55">
        <v>142</v>
      </c>
    </row>
    <row r="1070" spans="1:7">
      <c r="A1070" s="52" t="s">
        <v>1760</v>
      </c>
      <c r="B1070" s="53" t="s">
        <v>3989</v>
      </c>
      <c r="C1070" s="53" t="s">
        <v>1893</v>
      </c>
      <c r="D1070" s="51" t="str">
        <f t="shared" si="17"/>
        <v>27351</v>
      </c>
      <c r="E1070" s="52" t="s">
        <v>3990</v>
      </c>
      <c r="F1070" s="54">
        <v>132</v>
      </c>
      <c r="G1070" s="55">
        <v>146</v>
      </c>
    </row>
    <row r="1071" spans="1:7">
      <c r="A1071" s="52" t="s">
        <v>1760</v>
      </c>
      <c r="B1071" s="53" t="s">
        <v>3991</v>
      </c>
      <c r="C1071" s="53" t="s">
        <v>1893</v>
      </c>
      <c r="D1071" s="51" t="str">
        <f t="shared" si="17"/>
        <v>27360</v>
      </c>
      <c r="E1071" s="52" t="s">
        <v>3992</v>
      </c>
      <c r="F1071" s="54">
        <v>129</v>
      </c>
      <c r="G1071" s="55">
        <v>142</v>
      </c>
    </row>
    <row r="1072" spans="1:7">
      <c r="A1072" s="52" t="s">
        <v>1760</v>
      </c>
      <c r="B1072" s="53" t="s">
        <v>1892</v>
      </c>
      <c r="C1072" s="53" t="s">
        <v>1893</v>
      </c>
      <c r="D1072" s="51" t="str">
        <f t="shared" si="17"/>
        <v>27465</v>
      </c>
      <c r="E1072" s="52" t="s">
        <v>3993</v>
      </c>
      <c r="F1072" s="54">
        <v>114</v>
      </c>
      <c r="G1072" s="55">
        <v>126</v>
      </c>
    </row>
    <row r="1073" spans="1:7">
      <c r="A1073" s="52" t="s">
        <v>1760</v>
      </c>
      <c r="B1073" s="53" t="s">
        <v>3994</v>
      </c>
      <c r="C1073" s="53" t="s">
        <v>1896</v>
      </c>
      <c r="D1073" s="51" t="str">
        <f t="shared" si="17"/>
        <v>34350</v>
      </c>
      <c r="E1073" s="52" t="s">
        <v>3995</v>
      </c>
      <c r="F1073" s="54">
        <v>11</v>
      </c>
      <c r="G1073" s="55">
        <v>13</v>
      </c>
    </row>
    <row r="1074" spans="1:7">
      <c r="A1074" s="56" t="s">
        <v>1760</v>
      </c>
      <c r="B1074" s="57" t="s">
        <v>1895</v>
      </c>
      <c r="C1074" s="57" t="s">
        <v>1896</v>
      </c>
      <c r="D1074" s="51" t="str">
        <f t="shared" si="17"/>
        <v>34366</v>
      </c>
      <c r="E1074" s="52" t="s">
        <v>3996</v>
      </c>
      <c r="F1074" s="54">
        <v>9</v>
      </c>
      <c r="G1074" s="55">
        <v>10</v>
      </c>
    </row>
    <row r="1075" spans="1:7">
      <c r="A1075" s="52" t="s">
        <v>1760</v>
      </c>
      <c r="B1075" s="53" t="s">
        <v>3997</v>
      </c>
      <c r="C1075" s="53" t="s">
        <v>1896</v>
      </c>
      <c r="D1075" s="51" t="str">
        <f t="shared" si="17"/>
        <v>34394</v>
      </c>
      <c r="E1075" s="52" t="s">
        <v>3998</v>
      </c>
      <c r="F1075" s="54">
        <v>6</v>
      </c>
      <c r="G1075" s="55">
        <v>7</v>
      </c>
    </row>
    <row r="1076" spans="1:7">
      <c r="A1076" s="52" t="s">
        <v>1760</v>
      </c>
      <c r="B1076" s="53" t="s">
        <v>3999</v>
      </c>
      <c r="C1076" s="53" t="s">
        <v>1896</v>
      </c>
      <c r="D1076" s="51" t="str">
        <f t="shared" si="17"/>
        <v>34416</v>
      </c>
      <c r="E1076" s="52" t="s">
        <v>4000</v>
      </c>
      <c r="F1076" s="54">
        <v>5</v>
      </c>
      <c r="G1076" s="55">
        <v>6</v>
      </c>
    </row>
    <row r="1077" spans="1:7">
      <c r="A1077" s="52" t="s">
        <v>1760</v>
      </c>
      <c r="B1077" s="53" t="s">
        <v>4001</v>
      </c>
      <c r="C1077" s="53" t="s">
        <v>1958</v>
      </c>
      <c r="D1077" s="51" t="str">
        <f t="shared" si="17"/>
        <v>34546</v>
      </c>
      <c r="E1077" s="52" t="s">
        <v>4002</v>
      </c>
      <c r="F1077" s="54">
        <v>6</v>
      </c>
      <c r="G1077" s="55">
        <v>7</v>
      </c>
    </row>
    <row r="1078" spans="1:7">
      <c r="A1078" s="52" t="s">
        <v>1760</v>
      </c>
      <c r="B1078" s="53" t="s">
        <v>1960</v>
      </c>
      <c r="C1078" s="53" t="s">
        <v>1958</v>
      </c>
      <c r="D1078" s="51" t="str">
        <f t="shared" si="17"/>
        <v>34618</v>
      </c>
      <c r="E1078" s="52" t="s">
        <v>4003</v>
      </c>
      <c r="F1078" s="54">
        <v>2</v>
      </c>
      <c r="G1078" s="55">
        <v>3</v>
      </c>
    </row>
    <row r="1079" spans="1:7">
      <c r="A1079" s="52" t="s">
        <v>1760</v>
      </c>
      <c r="B1079" s="53" t="s">
        <v>4004</v>
      </c>
      <c r="C1079" s="53" t="s">
        <v>1958</v>
      </c>
      <c r="D1079" s="51" t="str">
        <f t="shared" si="17"/>
        <v>34711</v>
      </c>
      <c r="E1079" s="52" t="s">
        <v>4005</v>
      </c>
      <c r="F1079" s="54">
        <v>7</v>
      </c>
      <c r="G1079" s="55">
        <v>8</v>
      </c>
    </row>
    <row r="1080" spans="1:7">
      <c r="A1080" s="52" t="s">
        <v>1760</v>
      </c>
      <c r="B1080" s="53" t="s">
        <v>4006</v>
      </c>
      <c r="C1080" s="53" t="s">
        <v>1989</v>
      </c>
      <c r="D1080" s="51" t="str">
        <f t="shared" si="17"/>
        <v>31144</v>
      </c>
      <c r="E1080" s="52" t="s">
        <v>4007</v>
      </c>
      <c r="F1080" s="54">
        <v>80</v>
      </c>
      <c r="G1080" s="55">
        <v>88</v>
      </c>
    </row>
    <row r="1081" spans="1:7">
      <c r="A1081" s="52" t="s">
        <v>1760</v>
      </c>
      <c r="B1081" s="53" t="s">
        <v>1988</v>
      </c>
      <c r="C1081" s="53" t="s">
        <v>1989</v>
      </c>
      <c r="D1081" s="51" t="str">
        <f t="shared" si="17"/>
        <v>31248</v>
      </c>
      <c r="E1081" s="52" t="s">
        <v>4008</v>
      </c>
      <c r="F1081" s="54">
        <v>74</v>
      </c>
      <c r="G1081" s="55">
        <v>82</v>
      </c>
    </row>
    <row r="1082" spans="1:7">
      <c r="A1082" s="56" t="s">
        <v>1760</v>
      </c>
      <c r="B1082" s="57" t="s">
        <v>4009</v>
      </c>
      <c r="C1082" s="57" t="s">
        <v>3191</v>
      </c>
      <c r="D1082" s="51" t="str">
        <f t="shared" si="17"/>
        <v>27669</v>
      </c>
      <c r="E1082" s="52" t="s">
        <v>4010</v>
      </c>
      <c r="F1082" s="54">
        <v>90</v>
      </c>
      <c r="G1082" s="55">
        <v>99</v>
      </c>
    </row>
    <row r="1083" spans="1:7">
      <c r="A1083" s="56" t="s">
        <v>1760</v>
      </c>
      <c r="B1083" s="57" t="s">
        <v>2004</v>
      </c>
      <c r="C1083" s="57" t="s">
        <v>2000</v>
      </c>
      <c r="D1083" s="51" t="str">
        <f t="shared" si="17"/>
        <v>05288</v>
      </c>
      <c r="E1083" s="52" t="s">
        <v>4011</v>
      </c>
      <c r="F1083" s="54">
        <v>161</v>
      </c>
      <c r="G1083" s="55">
        <v>178</v>
      </c>
    </row>
    <row r="1084" spans="1:7">
      <c r="A1084" s="56" t="s">
        <v>1760</v>
      </c>
      <c r="B1084" s="57" t="s">
        <v>2107</v>
      </c>
      <c r="C1084" s="57" t="s">
        <v>2017</v>
      </c>
      <c r="D1084" s="51" t="str">
        <f t="shared" si="17"/>
        <v>06236</v>
      </c>
      <c r="E1084" s="52" t="s">
        <v>4012</v>
      </c>
      <c r="F1084" s="54">
        <v>174</v>
      </c>
      <c r="G1084" s="55">
        <v>192</v>
      </c>
    </row>
    <row r="1085" spans="1:7">
      <c r="A1085" s="52" t="s">
        <v>1760</v>
      </c>
      <c r="B1085" s="53" t="s">
        <v>4013</v>
      </c>
      <c r="C1085" s="53" t="s">
        <v>4014</v>
      </c>
      <c r="D1085" s="51" t="str">
        <f t="shared" si="17"/>
        <v>50147</v>
      </c>
      <c r="E1085" s="52" t="s">
        <v>4015</v>
      </c>
      <c r="F1085" s="54">
        <v>125</v>
      </c>
      <c r="G1085" s="55">
        <v>138</v>
      </c>
    </row>
    <row r="1086" spans="1:7">
      <c r="A1086" s="52" t="s">
        <v>1760</v>
      </c>
      <c r="B1086" s="53" t="s">
        <v>4016</v>
      </c>
      <c r="C1086" s="53" t="s">
        <v>3214</v>
      </c>
      <c r="D1086" s="51" t="str">
        <f t="shared" si="17"/>
        <v>39667</v>
      </c>
      <c r="E1086" s="52" t="s">
        <v>4017</v>
      </c>
      <c r="F1086" s="54">
        <v>100</v>
      </c>
      <c r="G1086" s="55">
        <v>110</v>
      </c>
    </row>
    <row r="1087" spans="1:7">
      <c r="A1087" s="52" t="s">
        <v>1760</v>
      </c>
      <c r="B1087" s="53" t="s">
        <v>4018</v>
      </c>
      <c r="C1087" s="53" t="s">
        <v>2237</v>
      </c>
      <c r="D1087" s="51" t="str">
        <f t="shared" si="17"/>
        <v>32588</v>
      </c>
      <c r="E1087" s="52" t="s">
        <v>4019</v>
      </c>
      <c r="F1087" s="54">
        <v>54</v>
      </c>
      <c r="G1087" s="55">
        <v>60</v>
      </c>
    </row>
    <row r="1088" spans="1:7">
      <c r="A1088" s="52" t="s">
        <v>1760</v>
      </c>
      <c r="B1088" s="53" t="s">
        <v>2236</v>
      </c>
      <c r="C1088" s="53" t="s">
        <v>2237</v>
      </c>
      <c r="D1088" s="51" t="str">
        <f t="shared" si="17"/>
        <v>32593</v>
      </c>
      <c r="E1088" s="52" t="s">
        <v>4020</v>
      </c>
      <c r="F1088" s="54">
        <v>49</v>
      </c>
      <c r="G1088" s="55">
        <v>54</v>
      </c>
    </row>
    <row r="1089" spans="1:7">
      <c r="A1089" s="52" t="s">
        <v>1760</v>
      </c>
      <c r="B1089" s="53" t="s">
        <v>4021</v>
      </c>
      <c r="C1089" s="53" t="s">
        <v>2240</v>
      </c>
      <c r="D1089" s="51" t="str">
        <f t="shared" si="17"/>
        <v>39168</v>
      </c>
      <c r="E1089" s="52" t="s">
        <v>4022</v>
      </c>
      <c r="F1089" s="54">
        <v>117</v>
      </c>
      <c r="G1089" s="55">
        <v>129</v>
      </c>
    </row>
    <row r="1090" spans="1:7">
      <c r="A1090" s="52" t="s">
        <v>1760</v>
      </c>
      <c r="B1090" s="53" t="s">
        <v>4023</v>
      </c>
      <c r="C1090" s="53" t="s">
        <v>2240</v>
      </c>
      <c r="D1090" s="51" t="str">
        <f t="shared" si="17"/>
        <v>39268</v>
      </c>
      <c r="E1090" s="52" t="s">
        <v>4024</v>
      </c>
      <c r="F1090" s="54">
        <v>108</v>
      </c>
      <c r="G1090" s="55">
        <v>119</v>
      </c>
    </row>
    <row r="1091" spans="1:7">
      <c r="A1091" s="52" t="s">
        <v>1760</v>
      </c>
      <c r="B1091" s="57" t="s">
        <v>3365</v>
      </c>
      <c r="C1091" s="57" t="s">
        <v>2240</v>
      </c>
      <c r="D1091" s="51" t="str">
        <f t="shared" si="17"/>
        <v>39349</v>
      </c>
      <c r="E1091" s="52" t="s">
        <v>4025</v>
      </c>
      <c r="F1091" s="54">
        <v>115</v>
      </c>
      <c r="G1091" s="55">
        <v>127</v>
      </c>
    </row>
    <row r="1092" spans="1:7">
      <c r="A1092" s="52" t="s">
        <v>1760</v>
      </c>
      <c r="B1092" s="53" t="s">
        <v>4026</v>
      </c>
      <c r="C1092" s="53" t="s">
        <v>2240</v>
      </c>
      <c r="D1092" s="51" t="str">
        <f t="shared" si="17"/>
        <v>39388</v>
      </c>
      <c r="E1092" s="52" t="s">
        <v>4027</v>
      </c>
      <c r="F1092" s="54">
        <v>154</v>
      </c>
      <c r="G1092" s="55">
        <v>170</v>
      </c>
    </row>
    <row r="1093" spans="1:7">
      <c r="A1093" s="52" t="s">
        <v>1760</v>
      </c>
      <c r="B1093" s="53" t="s">
        <v>3216</v>
      </c>
      <c r="C1093" s="53" t="s">
        <v>2240</v>
      </c>
      <c r="D1093" s="51" t="str">
        <f t="shared" si="17"/>
        <v>39400</v>
      </c>
      <c r="E1093" s="52" t="s">
        <v>4028</v>
      </c>
      <c r="F1093" s="54">
        <v>117</v>
      </c>
      <c r="G1093" s="55">
        <v>129</v>
      </c>
    </row>
    <row r="1094" spans="1:7">
      <c r="A1094" s="52" t="s">
        <v>1760</v>
      </c>
      <c r="B1094" s="53" t="s">
        <v>2242</v>
      </c>
      <c r="C1094" s="53" t="s">
        <v>2240</v>
      </c>
      <c r="D1094" s="51" t="str">
        <f t="shared" si="17"/>
        <v>39419</v>
      </c>
      <c r="E1094" s="52" t="s">
        <v>4029</v>
      </c>
      <c r="F1094" s="54">
        <v>115</v>
      </c>
      <c r="G1094" s="55">
        <v>127</v>
      </c>
    </row>
    <row r="1095" spans="1:7">
      <c r="A1095" s="52" t="s">
        <v>1760</v>
      </c>
      <c r="B1095" s="53" t="s">
        <v>4030</v>
      </c>
      <c r="C1095" s="53" t="s">
        <v>2250</v>
      </c>
      <c r="D1095" s="51" t="str">
        <f t="shared" si="17"/>
        <v>54007</v>
      </c>
      <c r="E1095" s="52" t="s">
        <v>4031</v>
      </c>
      <c r="F1095" s="54">
        <v>128</v>
      </c>
      <c r="G1095" s="55">
        <v>141</v>
      </c>
    </row>
    <row r="1096" spans="1:7">
      <c r="A1096" s="52" t="s">
        <v>1760</v>
      </c>
      <c r="B1096" s="57" t="s">
        <v>2273</v>
      </c>
      <c r="C1096" s="57" t="s">
        <v>2255</v>
      </c>
      <c r="D1096" s="51" t="str">
        <f t="shared" si="17"/>
        <v>08389</v>
      </c>
      <c r="E1096" s="52" t="s">
        <v>4032</v>
      </c>
      <c r="F1096" s="54">
        <v>179</v>
      </c>
      <c r="G1096" s="55">
        <v>197</v>
      </c>
    </row>
    <row r="1097" spans="1:7">
      <c r="A1097" s="56" t="s">
        <v>1760</v>
      </c>
      <c r="B1097" s="57" t="s">
        <v>2323</v>
      </c>
      <c r="C1097" s="57" t="s">
        <v>2319</v>
      </c>
      <c r="D1097" s="51" t="str">
        <f t="shared" si="17"/>
        <v>62465</v>
      </c>
      <c r="E1097" s="52" t="s">
        <v>4033</v>
      </c>
      <c r="F1097" s="54">
        <v>161</v>
      </c>
      <c r="G1097" s="55">
        <v>178</v>
      </c>
    </row>
    <row r="1098" spans="1:7">
      <c r="A1098" s="56" t="s">
        <v>1760</v>
      </c>
      <c r="B1098" s="53" t="s">
        <v>4034</v>
      </c>
      <c r="C1098" s="57" t="s">
        <v>3315</v>
      </c>
      <c r="D1098" s="51" t="str">
        <f t="shared" si="17"/>
        <v>38617</v>
      </c>
      <c r="E1098" s="52" t="s">
        <v>4035</v>
      </c>
      <c r="F1098" s="54">
        <v>165</v>
      </c>
      <c r="G1098" s="55">
        <v>182</v>
      </c>
    </row>
    <row r="1099" spans="1:7">
      <c r="A1099" s="52" t="s">
        <v>1760</v>
      </c>
      <c r="B1099" s="53" t="s">
        <v>2331</v>
      </c>
      <c r="C1099" s="53" t="s">
        <v>2332</v>
      </c>
      <c r="D1099" s="51" t="str">
        <f t="shared" si="17"/>
        <v>32800</v>
      </c>
      <c r="E1099" s="52" t="s">
        <v>4036</v>
      </c>
      <c r="F1099" s="54">
        <v>33</v>
      </c>
      <c r="G1099" s="55">
        <v>37</v>
      </c>
    </row>
    <row r="1100" spans="1:7">
      <c r="A1100" s="52" t="s">
        <v>1760</v>
      </c>
      <c r="B1100" s="53" t="s">
        <v>2354</v>
      </c>
      <c r="C1100" s="53" t="s">
        <v>2355</v>
      </c>
      <c r="D1100" s="51" t="str">
        <f t="shared" si="17"/>
        <v>28122</v>
      </c>
      <c r="E1100" s="52" t="s">
        <v>4037</v>
      </c>
      <c r="F1100" s="54">
        <v>58</v>
      </c>
      <c r="G1100" s="55">
        <v>64</v>
      </c>
    </row>
    <row r="1101" spans="1:7">
      <c r="A1101" s="52" t="s">
        <v>1760</v>
      </c>
      <c r="B1101" s="57" t="s">
        <v>2357</v>
      </c>
      <c r="C1101" s="57" t="s">
        <v>2355</v>
      </c>
      <c r="D1101" s="51" t="str">
        <f t="shared" ref="D1101:D1106" si="18">RIGHT(B1101,5)</f>
        <v>28159</v>
      </c>
      <c r="E1101" s="52" t="s">
        <v>4038</v>
      </c>
      <c r="F1101" s="54">
        <v>49</v>
      </c>
      <c r="G1101" s="55">
        <v>54</v>
      </c>
    </row>
    <row r="1102" spans="1:7">
      <c r="A1102" s="52" t="s">
        <v>1760</v>
      </c>
      <c r="B1102" s="53" t="s">
        <v>2361</v>
      </c>
      <c r="C1102" s="53" t="s">
        <v>2355</v>
      </c>
      <c r="D1102" s="51" t="str">
        <f t="shared" si="18"/>
        <v>28356</v>
      </c>
      <c r="E1102" s="52" t="s">
        <v>4039</v>
      </c>
      <c r="F1102" s="54">
        <v>44</v>
      </c>
      <c r="G1102" s="55">
        <v>49</v>
      </c>
    </row>
    <row r="1103" spans="1:7">
      <c r="A1103" s="52" t="s">
        <v>1760</v>
      </c>
      <c r="B1103" s="53" t="s">
        <v>4040</v>
      </c>
      <c r="C1103" s="53" t="s">
        <v>2355</v>
      </c>
      <c r="D1103" s="51" t="str">
        <f t="shared" si="18"/>
        <v>28389</v>
      </c>
      <c r="E1103" s="52" t="s">
        <v>4041</v>
      </c>
      <c r="F1103" s="54">
        <v>50</v>
      </c>
      <c r="G1103" s="55">
        <v>55</v>
      </c>
    </row>
    <row r="1104" spans="1:7">
      <c r="A1104" s="52" t="s">
        <v>1760</v>
      </c>
      <c r="B1104" s="53" t="s">
        <v>4042</v>
      </c>
      <c r="C1104" s="53" t="s">
        <v>2355</v>
      </c>
      <c r="D1104" s="51" t="str">
        <f t="shared" si="18"/>
        <v>28426</v>
      </c>
      <c r="E1104" s="52" t="s">
        <v>4043</v>
      </c>
      <c r="F1104" s="54">
        <v>45</v>
      </c>
      <c r="G1104" s="55">
        <v>50</v>
      </c>
    </row>
    <row r="1105" spans="1:7">
      <c r="A1105" s="52" t="s">
        <v>1760</v>
      </c>
      <c r="B1105" s="53" t="s">
        <v>4044</v>
      </c>
      <c r="C1105" s="53" t="s">
        <v>2355</v>
      </c>
      <c r="D1105" s="51" t="str">
        <f t="shared" si="18"/>
        <v>28429</v>
      </c>
      <c r="E1105" s="52" t="s">
        <v>4045</v>
      </c>
      <c r="F1105" s="54">
        <v>47</v>
      </c>
      <c r="G1105" s="55">
        <v>52</v>
      </c>
    </row>
    <row r="1106" spans="1:7">
      <c r="A1106" s="52" t="s">
        <v>1760</v>
      </c>
      <c r="B1106" s="53" t="s">
        <v>2363</v>
      </c>
      <c r="C1106" s="53" t="s">
        <v>2355</v>
      </c>
      <c r="D1106" s="51" t="str">
        <f t="shared" si="18"/>
        <v>28436</v>
      </c>
      <c r="E1106" s="52" t="s">
        <v>4046</v>
      </c>
      <c r="F1106" s="54">
        <v>44</v>
      </c>
      <c r="G1106" s="55">
        <v>49</v>
      </c>
    </row>
    <row r="1107" spans="1:7">
      <c r="A1107" s="52" t="s">
        <v>1760</v>
      </c>
      <c r="B1107" s="53" t="s">
        <v>4047</v>
      </c>
      <c r="C1107" s="53" t="s">
        <v>3341</v>
      </c>
      <c r="D1107" s="51">
        <v>50940</v>
      </c>
      <c r="E1107" s="52" t="s">
        <v>4048</v>
      </c>
      <c r="F1107" s="54">
        <v>108</v>
      </c>
      <c r="G1107" s="55">
        <v>119</v>
      </c>
    </row>
    <row r="1108" spans="1:7">
      <c r="A1108" s="52" t="s">
        <v>1760</v>
      </c>
      <c r="B1108" s="53" t="s">
        <v>4049</v>
      </c>
      <c r="C1108" s="53" t="s">
        <v>2414</v>
      </c>
      <c r="D1108" s="51" t="str">
        <f t="shared" ref="D1108:D1139" si="19">RIGHT(B1108,5)</f>
        <v>54538</v>
      </c>
      <c r="E1108" s="52" t="s">
        <v>4050</v>
      </c>
      <c r="F1108" s="54">
        <v>80</v>
      </c>
      <c r="G1108" s="55">
        <v>88</v>
      </c>
    </row>
    <row r="1109" spans="1:7">
      <c r="A1109" s="52" t="s">
        <v>1760</v>
      </c>
      <c r="B1109" s="53" t="s">
        <v>4051</v>
      </c>
      <c r="C1109" s="53" t="s">
        <v>2414</v>
      </c>
      <c r="D1109" s="51" t="str">
        <f t="shared" si="19"/>
        <v>54576</v>
      </c>
      <c r="E1109" s="52" t="s">
        <v>4052</v>
      </c>
      <c r="F1109" s="54">
        <v>71</v>
      </c>
      <c r="G1109" s="55">
        <v>79</v>
      </c>
    </row>
    <row r="1110" spans="1:7">
      <c r="A1110" s="52" t="s">
        <v>1760</v>
      </c>
      <c r="B1110" s="53" t="s">
        <v>2413</v>
      </c>
      <c r="C1110" s="53" t="s">
        <v>2414</v>
      </c>
      <c r="D1110" s="51" t="str">
        <f t="shared" si="19"/>
        <v>54619</v>
      </c>
      <c r="E1110" s="52" t="s">
        <v>4053</v>
      </c>
      <c r="F1110" s="54">
        <v>99</v>
      </c>
      <c r="G1110" s="55">
        <v>109</v>
      </c>
    </row>
    <row r="1111" spans="1:7">
      <c r="A1111" s="52" t="s">
        <v>1760</v>
      </c>
      <c r="B1111" s="53" t="s">
        <v>4054</v>
      </c>
      <c r="C1111" s="53" t="s">
        <v>4055</v>
      </c>
      <c r="D1111" s="51" t="str">
        <f t="shared" si="19"/>
        <v>27195</v>
      </c>
      <c r="E1111" s="52" t="s">
        <v>4056</v>
      </c>
      <c r="F1111" s="54">
        <v>154</v>
      </c>
      <c r="G1111" s="55">
        <v>170</v>
      </c>
    </row>
    <row r="1112" spans="1:7">
      <c r="A1112" s="52" t="s">
        <v>1760</v>
      </c>
      <c r="B1112" s="53" t="s">
        <v>4057</v>
      </c>
      <c r="C1112" s="53" t="s">
        <v>2501</v>
      </c>
      <c r="D1112" s="51" t="str">
        <f t="shared" si="19"/>
        <v>34873</v>
      </c>
      <c r="E1112" s="52" t="s">
        <v>4058</v>
      </c>
      <c r="F1112" s="54">
        <v>4</v>
      </c>
      <c r="G1112" s="55">
        <v>5</v>
      </c>
    </row>
    <row r="1113" spans="1:7">
      <c r="A1113" s="52" t="s">
        <v>1760</v>
      </c>
      <c r="B1113" s="57" t="s">
        <v>2579</v>
      </c>
      <c r="C1113" s="57" t="s">
        <v>2571</v>
      </c>
      <c r="D1113" s="51" t="str">
        <f t="shared" si="19"/>
        <v>03923</v>
      </c>
      <c r="E1113" s="52" t="s">
        <v>4059</v>
      </c>
      <c r="F1113" s="54">
        <v>194</v>
      </c>
      <c r="G1113" s="55">
        <v>214</v>
      </c>
    </row>
    <row r="1114" spans="1:7">
      <c r="A1114" s="52" t="s">
        <v>1760</v>
      </c>
      <c r="B1114" s="53" t="s">
        <v>4060</v>
      </c>
      <c r="C1114" s="53" t="s">
        <v>4061</v>
      </c>
      <c r="D1114" s="51" t="str">
        <f t="shared" si="19"/>
        <v>28314</v>
      </c>
      <c r="E1114" s="52" t="s">
        <v>4062</v>
      </c>
      <c r="F1114" s="54">
        <v>51</v>
      </c>
      <c r="G1114" s="55">
        <v>57</v>
      </c>
    </row>
    <row r="1115" spans="1:7">
      <c r="A1115" s="52" t="s">
        <v>1760</v>
      </c>
      <c r="B1115" s="53" t="s">
        <v>4063</v>
      </c>
      <c r="C1115" s="53" t="s">
        <v>4061</v>
      </c>
      <c r="D1115" s="51" t="str">
        <f t="shared" si="19"/>
        <v>28762</v>
      </c>
      <c r="E1115" s="52" t="s">
        <v>4064</v>
      </c>
      <c r="F1115" s="54">
        <v>46</v>
      </c>
      <c r="G1115" s="55">
        <v>51</v>
      </c>
    </row>
    <row r="1116" spans="1:7">
      <c r="A1116" s="52" t="s">
        <v>1760</v>
      </c>
      <c r="B1116" s="53" t="s">
        <v>3625</v>
      </c>
      <c r="C1116" s="53" t="s">
        <v>2711</v>
      </c>
      <c r="D1116" s="51" t="str">
        <f t="shared" si="19"/>
        <v>30019</v>
      </c>
      <c r="E1116" s="52" t="s">
        <v>4065</v>
      </c>
      <c r="F1116" s="54">
        <v>51</v>
      </c>
      <c r="G1116" s="55">
        <v>57</v>
      </c>
    </row>
    <row r="1117" spans="1:7">
      <c r="A1117" s="52" t="s">
        <v>1760</v>
      </c>
      <c r="B1117" s="53" t="s">
        <v>3531</v>
      </c>
      <c r="C1117" s="53" t="s">
        <v>2711</v>
      </c>
      <c r="D1117" s="51" t="str">
        <f t="shared" si="19"/>
        <v>30100</v>
      </c>
      <c r="E1117" s="52" t="s">
        <v>4066</v>
      </c>
      <c r="F1117" s="54">
        <v>35</v>
      </c>
      <c r="G1117" s="55">
        <v>39</v>
      </c>
    </row>
    <row r="1118" spans="1:7">
      <c r="A1118" s="52" t="s">
        <v>1760</v>
      </c>
      <c r="B1118" s="57" t="s">
        <v>4067</v>
      </c>
      <c r="C1118" s="57" t="s">
        <v>2711</v>
      </c>
      <c r="D1118" s="51" t="str">
        <f t="shared" si="19"/>
        <v>30110</v>
      </c>
      <c r="E1118" s="52" t="s">
        <v>4068</v>
      </c>
      <c r="F1118" s="54">
        <v>34</v>
      </c>
      <c r="G1118" s="55">
        <v>38</v>
      </c>
    </row>
    <row r="1119" spans="1:7">
      <c r="A1119" s="52" t="s">
        <v>1760</v>
      </c>
      <c r="B1119" s="53" t="s">
        <v>3444</v>
      </c>
      <c r="C1119" s="53" t="s">
        <v>2711</v>
      </c>
      <c r="D1119" s="51" t="str">
        <f t="shared" si="19"/>
        <v>30141</v>
      </c>
      <c r="E1119" s="52" t="s">
        <v>4069</v>
      </c>
      <c r="F1119" s="54">
        <v>30</v>
      </c>
      <c r="G1119" s="55">
        <v>33</v>
      </c>
    </row>
    <row r="1120" spans="1:7">
      <c r="A1120" s="52" t="s">
        <v>1760</v>
      </c>
      <c r="B1120" s="53" t="s">
        <v>3591</v>
      </c>
      <c r="C1120" s="53" t="s">
        <v>2711</v>
      </c>
      <c r="D1120" s="51" t="str">
        <f t="shared" si="19"/>
        <v>30151</v>
      </c>
      <c r="E1120" s="52" t="s">
        <v>4070</v>
      </c>
      <c r="F1120" s="54">
        <v>30</v>
      </c>
      <c r="G1120" s="55">
        <v>33</v>
      </c>
    </row>
    <row r="1121" spans="1:7">
      <c r="A1121" s="52" t="s">
        <v>1760</v>
      </c>
      <c r="B1121" s="57" t="s">
        <v>2717</v>
      </c>
      <c r="C1121" s="57" t="s">
        <v>2718</v>
      </c>
      <c r="D1121" s="51" t="str">
        <f t="shared" si="19"/>
        <v>31000</v>
      </c>
      <c r="E1121" s="52" t="s">
        <v>4071</v>
      </c>
      <c r="F1121" s="54">
        <v>112</v>
      </c>
      <c r="G1121" s="55">
        <v>124</v>
      </c>
    </row>
    <row r="1122" spans="1:7">
      <c r="A1122" s="52" t="s">
        <v>1760</v>
      </c>
      <c r="B1122" s="53" t="s">
        <v>4072</v>
      </c>
      <c r="C1122" s="53" t="s">
        <v>2718</v>
      </c>
      <c r="D1122" s="51" t="str">
        <f t="shared" si="19"/>
        <v>31044</v>
      </c>
      <c r="E1122" s="52" t="s">
        <v>4073</v>
      </c>
      <c r="F1122" s="54">
        <v>83</v>
      </c>
      <c r="G1122" s="55">
        <v>92</v>
      </c>
    </row>
    <row r="1123" spans="1:7">
      <c r="A1123" s="52" t="s">
        <v>1760</v>
      </c>
      <c r="B1123" s="53" t="s">
        <v>4074</v>
      </c>
      <c r="C1123" s="53" t="s">
        <v>2718</v>
      </c>
      <c r="D1123" s="51" t="str">
        <f t="shared" si="19"/>
        <v>31085</v>
      </c>
      <c r="E1123" s="52" t="s">
        <v>4075</v>
      </c>
      <c r="F1123" s="54">
        <v>93</v>
      </c>
      <c r="G1123" s="55">
        <v>103</v>
      </c>
    </row>
    <row r="1124" spans="1:7">
      <c r="A1124" s="52" t="s">
        <v>1760</v>
      </c>
      <c r="B1124" s="53" t="s">
        <v>3260</v>
      </c>
      <c r="C1124" s="53" t="s">
        <v>2718</v>
      </c>
      <c r="D1124" s="51" t="str">
        <f t="shared" si="19"/>
        <v>31086</v>
      </c>
      <c r="E1124" s="52" t="s">
        <v>4076</v>
      </c>
      <c r="F1124" s="54">
        <v>94</v>
      </c>
      <c r="G1124" s="55">
        <v>104</v>
      </c>
    </row>
    <row r="1125" spans="1:7">
      <c r="A1125" s="56" t="s">
        <v>1760</v>
      </c>
      <c r="B1125" s="57" t="s">
        <v>3645</v>
      </c>
      <c r="C1125" s="57" t="s">
        <v>2718</v>
      </c>
      <c r="D1125" s="51" t="str">
        <f t="shared" si="19"/>
        <v>31093</v>
      </c>
      <c r="E1125" s="52" t="s">
        <v>4077</v>
      </c>
      <c r="F1125" s="54">
        <v>81</v>
      </c>
      <c r="G1125" s="55">
        <v>90</v>
      </c>
    </row>
    <row r="1126" spans="1:7">
      <c r="A1126" s="52" t="s">
        <v>1760</v>
      </c>
      <c r="B1126" s="53" t="s">
        <v>4078</v>
      </c>
      <c r="C1126" s="53" t="s">
        <v>2718</v>
      </c>
      <c r="D1126" s="51" t="str">
        <f t="shared" si="19"/>
        <v>31168</v>
      </c>
      <c r="E1126" s="52" t="s">
        <v>4079</v>
      </c>
      <c r="F1126" s="54">
        <v>80</v>
      </c>
      <c r="G1126" s="55">
        <v>88</v>
      </c>
    </row>
    <row r="1127" spans="1:7">
      <c r="A1127" s="52" t="s">
        <v>1760</v>
      </c>
      <c r="B1127" s="53" t="s">
        <v>3347</v>
      </c>
      <c r="C1127" s="53" t="s">
        <v>2718</v>
      </c>
      <c r="D1127" s="51" t="str">
        <f t="shared" si="19"/>
        <v>31181</v>
      </c>
      <c r="E1127" s="52" t="s">
        <v>4080</v>
      </c>
      <c r="F1127" s="54">
        <v>79</v>
      </c>
      <c r="G1127" s="55">
        <v>87</v>
      </c>
    </row>
    <row r="1128" spans="1:7">
      <c r="A1128" s="52" t="s">
        <v>1760</v>
      </c>
      <c r="B1128" s="57" t="s">
        <v>2781</v>
      </c>
      <c r="C1128" s="57" t="s">
        <v>2721</v>
      </c>
      <c r="D1128" s="51" t="str">
        <f t="shared" si="19"/>
        <v>06763</v>
      </c>
      <c r="E1128" s="52" t="s">
        <v>4081</v>
      </c>
      <c r="F1128" s="54">
        <v>165</v>
      </c>
      <c r="G1128" s="55">
        <v>182</v>
      </c>
    </row>
    <row r="1129" spans="1:7">
      <c r="A1129" s="52" t="s">
        <v>1760</v>
      </c>
      <c r="B1129" s="53" t="s">
        <v>4082</v>
      </c>
      <c r="C1129" s="53" t="s">
        <v>2813</v>
      </c>
      <c r="D1129" s="51" t="str">
        <f t="shared" si="19"/>
        <v>35203</v>
      </c>
      <c r="E1129" s="52" t="s">
        <v>4083</v>
      </c>
      <c r="F1129" s="54">
        <v>9</v>
      </c>
      <c r="G1129" s="55">
        <v>10</v>
      </c>
    </row>
    <row r="1130" spans="1:7">
      <c r="A1130" s="52" t="s">
        <v>1760</v>
      </c>
      <c r="B1130" s="53" t="s">
        <v>2821</v>
      </c>
      <c r="C1130" s="53" t="s">
        <v>2813</v>
      </c>
      <c r="D1130" s="51" t="str">
        <f t="shared" si="19"/>
        <v>35206</v>
      </c>
      <c r="E1130" s="52" t="s">
        <v>4084</v>
      </c>
      <c r="F1130" s="54">
        <v>7</v>
      </c>
      <c r="G1130" s="55">
        <v>8</v>
      </c>
    </row>
    <row r="1131" spans="1:7">
      <c r="A1131" s="52" t="s">
        <v>1760</v>
      </c>
      <c r="B1131" s="53" t="s">
        <v>4085</v>
      </c>
      <c r="C1131" s="53" t="s">
        <v>2813</v>
      </c>
      <c r="D1131" s="51" t="str">
        <f t="shared" si="19"/>
        <v>35209</v>
      </c>
      <c r="E1131" s="52" t="s">
        <v>4086</v>
      </c>
      <c r="F1131" s="54">
        <v>8</v>
      </c>
      <c r="G1131" s="55">
        <v>9</v>
      </c>
    </row>
    <row r="1132" spans="1:7">
      <c r="A1132" s="52" t="s">
        <v>1760</v>
      </c>
      <c r="B1132" s="53" t="s">
        <v>4087</v>
      </c>
      <c r="C1132" s="53" t="s">
        <v>2813</v>
      </c>
      <c r="D1132" s="51" t="str">
        <f t="shared" si="19"/>
        <v>35220</v>
      </c>
      <c r="E1132" s="52" t="s">
        <v>4088</v>
      </c>
      <c r="F1132" s="54">
        <v>9</v>
      </c>
      <c r="G1132" s="55">
        <v>10</v>
      </c>
    </row>
    <row r="1133" spans="1:7">
      <c r="A1133" s="52" t="s">
        <v>1760</v>
      </c>
      <c r="B1133" s="53" t="s">
        <v>2823</v>
      </c>
      <c r="C1133" s="53" t="s">
        <v>2813</v>
      </c>
      <c r="D1133" s="51" t="str">
        <f t="shared" si="19"/>
        <v>35259</v>
      </c>
      <c r="E1133" s="52" t="s">
        <v>4089</v>
      </c>
      <c r="F1133" s="54">
        <v>8</v>
      </c>
      <c r="G1133" s="55">
        <v>9</v>
      </c>
    </row>
    <row r="1134" spans="1:7">
      <c r="A1134" s="52" t="s">
        <v>1760</v>
      </c>
      <c r="B1134" s="53" t="s">
        <v>2825</v>
      </c>
      <c r="C1134" s="53" t="s">
        <v>2813</v>
      </c>
      <c r="D1134" s="51" t="str">
        <f t="shared" si="19"/>
        <v>35262</v>
      </c>
      <c r="E1134" s="52" t="s">
        <v>4090</v>
      </c>
      <c r="F1134" s="54">
        <v>6</v>
      </c>
      <c r="G1134" s="55">
        <v>7</v>
      </c>
    </row>
    <row r="1135" spans="1:7">
      <c r="A1135" s="52" t="s">
        <v>1760</v>
      </c>
      <c r="B1135" s="53" t="s">
        <v>4091</v>
      </c>
      <c r="C1135" s="53" t="s">
        <v>2813</v>
      </c>
      <c r="D1135" s="51" t="str">
        <f t="shared" si="19"/>
        <v>35279</v>
      </c>
      <c r="E1135" s="52" t="s">
        <v>4092</v>
      </c>
      <c r="F1135" s="54">
        <v>12</v>
      </c>
      <c r="G1135" s="55">
        <v>14</v>
      </c>
    </row>
    <row r="1136" spans="1:7">
      <c r="A1136" s="56" t="s">
        <v>1760</v>
      </c>
      <c r="B1136" s="57" t="s">
        <v>2829</v>
      </c>
      <c r="C1136" s="57" t="s">
        <v>2813</v>
      </c>
      <c r="D1136" s="51" t="str">
        <f t="shared" si="19"/>
        <v>62071</v>
      </c>
      <c r="E1136" s="52" t="s">
        <v>4093</v>
      </c>
      <c r="F1136" s="54">
        <v>206</v>
      </c>
      <c r="G1136" s="55">
        <v>227</v>
      </c>
    </row>
    <row r="1137" spans="1:7">
      <c r="A1137" s="52" t="s">
        <v>1760</v>
      </c>
      <c r="B1137" s="53" t="s">
        <v>4094</v>
      </c>
      <c r="C1137" s="53" t="s">
        <v>3279</v>
      </c>
      <c r="D1137" s="51" t="str">
        <f t="shared" si="19"/>
        <v>28216</v>
      </c>
      <c r="E1137" s="52" t="s">
        <v>4095</v>
      </c>
      <c r="F1137" s="54">
        <v>24</v>
      </c>
      <c r="G1137" s="55">
        <v>27</v>
      </c>
    </row>
    <row r="1138" spans="1:7">
      <c r="A1138" s="52" t="s">
        <v>1760</v>
      </c>
      <c r="B1138" s="53" t="s">
        <v>4096</v>
      </c>
      <c r="C1138" s="53" t="s">
        <v>3279</v>
      </c>
      <c r="D1138" s="51" t="str">
        <f t="shared" si="19"/>
        <v>28547</v>
      </c>
      <c r="E1138" s="52" t="s">
        <v>4097</v>
      </c>
      <c r="F1138" s="54">
        <v>50</v>
      </c>
      <c r="G1138" s="55">
        <v>55</v>
      </c>
    </row>
    <row r="1139" spans="1:7">
      <c r="A1139" s="52" t="s">
        <v>1760</v>
      </c>
      <c r="B1139" s="53" t="s">
        <v>4098</v>
      </c>
      <c r="C1139" s="53" t="s">
        <v>3279</v>
      </c>
      <c r="D1139" s="51" t="str">
        <f t="shared" si="19"/>
        <v>28612</v>
      </c>
      <c r="E1139" s="52" t="s">
        <v>4099</v>
      </c>
      <c r="F1139" s="54">
        <v>47</v>
      </c>
      <c r="G1139" s="55">
        <v>52</v>
      </c>
    </row>
    <row r="1140" spans="1:7">
      <c r="A1140" s="52" t="s">
        <v>1760</v>
      </c>
      <c r="B1140" s="53" t="s">
        <v>3278</v>
      </c>
      <c r="C1140" s="53" t="s">
        <v>3279</v>
      </c>
      <c r="D1140" s="51" t="str">
        <f t="shared" ref="D1140:D1171" si="20">RIGHT(B1140,5)</f>
        <v>28614</v>
      </c>
      <c r="E1140" s="52" t="s">
        <v>4100</v>
      </c>
      <c r="F1140" s="54">
        <v>44</v>
      </c>
      <c r="G1140" s="55">
        <v>49</v>
      </c>
    </row>
    <row r="1141" spans="1:7">
      <c r="A1141" s="52" t="s">
        <v>1760</v>
      </c>
      <c r="B1141" s="53" t="s">
        <v>4101</v>
      </c>
      <c r="C1141" s="53" t="s">
        <v>3279</v>
      </c>
      <c r="D1141" s="51" t="str">
        <f t="shared" si="20"/>
        <v>28653</v>
      </c>
      <c r="E1141" s="52" t="s">
        <v>4102</v>
      </c>
      <c r="F1141" s="54">
        <v>49</v>
      </c>
      <c r="G1141" s="55">
        <v>54</v>
      </c>
    </row>
    <row r="1142" spans="1:7">
      <c r="A1142" s="56" t="s">
        <v>1760</v>
      </c>
      <c r="B1142" s="57" t="s">
        <v>2961</v>
      </c>
      <c r="C1142" s="57" t="s">
        <v>2962</v>
      </c>
      <c r="D1142" s="51" t="str">
        <f t="shared" si="20"/>
        <v>55365</v>
      </c>
      <c r="E1142" s="52" t="s">
        <v>4103</v>
      </c>
      <c r="F1142" s="54">
        <v>95</v>
      </c>
      <c r="G1142" s="55">
        <v>105</v>
      </c>
    </row>
    <row r="1143" spans="1:7">
      <c r="A1143" s="56" t="s">
        <v>1760</v>
      </c>
      <c r="B1143" s="57" t="s">
        <v>4104</v>
      </c>
      <c r="C1143" s="57" t="s">
        <v>3154</v>
      </c>
      <c r="D1143" s="51" t="str">
        <f t="shared" si="20"/>
        <v>34014</v>
      </c>
      <c r="E1143" s="52" t="s">
        <v>4105</v>
      </c>
      <c r="F1143" s="54">
        <v>16</v>
      </c>
      <c r="G1143" s="55">
        <v>18</v>
      </c>
    </row>
    <row r="1144" spans="1:7">
      <c r="A1144" s="52" t="s">
        <v>1760</v>
      </c>
      <c r="B1144" s="53" t="s">
        <v>4106</v>
      </c>
      <c r="C1144" s="53" t="s">
        <v>3154</v>
      </c>
      <c r="D1144" s="51" t="str">
        <f t="shared" si="20"/>
        <v>34025</v>
      </c>
      <c r="E1144" s="52" t="s">
        <v>4107</v>
      </c>
      <c r="F1144" s="54">
        <v>15</v>
      </c>
      <c r="G1144" s="55">
        <v>17</v>
      </c>
    </row>
    <row r="1145" spans="1:7">
      <c r="A1145" s="52" t="s">
        <v>1760</v>
      </c>
      <c r="B1145" s="57" t="s">
        <v>3312</v>
      </c>
      <c r="C1145" s="57" t="s">
        <v>3154</v>
      </c>
      <c r="D1145" s="51" t="str">
        <f t="shared" si="20"/>
        <v>34028</v>
      </c>
      <c r="E1145" s="52" t="s">
        <v>4108</v>
      </c>
      <c r="F1145" s="54">
        <v>16</v>
      </c>
      <c r="G1145" s="55">
        <v>18</v>
      </c>
    </row>
    <row r="1146" spans="1:7">
      <c r="A1146" s="52" t="s">
        <v>1760</v>
      </c>
      <c r="B1146" s="53" t="s">
        <v>3488</v>
      </c>
      <c r="C1146" s="53" t="s">
        <v>3154</v>
      </c>
      <c r="D1146" s="51" t="str">
        <f t="shared" si="20"/>
        <v>34037</v>
      </c>
      <c r="E1146" s="52" t="s">
        <v>4109</v>
      </c>
      <c r="F1146" s="54">
        <v>14</v>
      </c>
      <c r="G1146" s="55">
        <v>16</v>
      </c>
    </row>
    <row r="1147" spans="1:7">
      <c r="A1147" s="52" t="s">
        <v>1760</v>
      </c>
      <c r="B1147" s="53" t="s">
        <v>3156</v>
      </c>
      <c r="C1147" s="53" t="s">
        <v>3154</v>
      </c>
      <c r="D1147" s="51" t="str">
        <f t="shared" si="20"/>
        <v>34047</v>
      </c>
      <c r="E1147" s="52" t="s">
        <v>4110</v>
      </c>
      <c r="F1147" s="54">
        <v>14</v>
      </c>
      <c r="G1147" s="55">
        <v>16</v>
      </c>
    </row>
    <row r="1148" spans="1:7">
      <c r="A1148" s="52" t="s">
        <v>1760</v>
      </c>
      <c r="B1148" s="53" t="s">
        <v>4111</v>
      </c>
      <c r="C1148" s="53" t="s">
        <v>3154</v>
      </c>
      <c r="D1148" s="51" t="str">
        <f t="shared" si="20"/>
        <v>34057</v>
      </c>
      <c r="E1148" s="52" t="s">
        <v>4112</v>
      </c>
      <c r="F1148" s="54">
        <v>18</v>
      </c>
      <c r="G1148" s="55">
        <v>20</v>
      </c>
    </row>
    <row r="1149" spans="1:7">
      <c r="A1149" s="52" t="s">
        <v>1760</v>
      </c>
      <c r="B1149" s="53" t="s">
        <v>4113</v>
      </c>
      <c r="C1149" s="53" t="s">
        <v>3154</v>
      </c>
      <c r="D1149" s="51" t="str">
        <f t="shared" si="20"/>
        <v>34087</v>
      </c>
      <c r="E1149" s="52" t="s">
        <v>4114</v>
      </c>
      <c r="F1149" s="54">
        <v>15</v>
      </c>
      <c r="G1149" s="55">
        <v>17</v>
      </c>
    </row>
    <row r="1150" spans="1:7">
      <c r="A1150" s="52" t="s">
        <v>1760</v>
      </c>
      <c r="B1150" s="53" t="s">
        <v>3300</v>
      </c>
      <c r="C1150" s="53" t="s">
        <v>3154</v>
      </c>
      <c r="D1150" s="51" t="str">
        <f t="shared" si="20"/>
        <v>34102</v>
      </c>
      <c r="E1150" s="52" t="s">
        <v>4115</v>
      </c>
      <c r="F1150" s="54">
        <v>12</v>
      </c>
      <c r="G1150" s="55">
        <v>14</v>
      </c>
    </row>
    <row r="1151" spans="1:7">
      <c r="A1151" s="52" t="s">
        <v>1760</v>
      </c>
      <c r="B1151" s="53" t="s">
        <v>4116</v>
      </c>
      <c r="C1151" s="53" t="s">
        <v>3154</v>
      </c>
      <c r="D1151" s="51" t="str">
        <f t="shared" si="20"/>
        <v>34122</v>
      </c>
      <c r="E1151" s="52" t="s">
        <v>4117</v>
      </c>
      <c r="F1151" s="54">
        <v>8</v>
      </c>
      <c r="G1151" s="55">
        <v>9</v>
      </c>
    </row>
    <row r="1152" spans="1:7">
      <c r="A1152" s="52" t="s">
        <v>1760</v>
      </c>
      <c r="B1152" s="53" t="s">
        <v>3607</v>
      </c>
      <c r="C1152" s="53" t="s">
        <v>3154</v>
      </c>
      <c r="D1152" s="51" t="str">
        <f t="shared" si="20"/>
        <v>34124</v>
      </c>
      <c r="E1152" s="52" t="s">
        <v>4118</v>
      </c>
      <c r="F1152" s="54">
        <v>9</v>
      </c>
      <c r="G1152" s="55">
        <v>10</v>
      </c>
    </row>
    <row r="1153" spans="1:7">
      <c r="A1153" s="52" t="s">
        <v>1760</v>
      </c>
      <c r="B1153" s="53" t="s">
        <v>3162</v>
      </c>
      <c r="C1153" s="53" t="s">
        <v>3154</v>
      </c>
      <c r="D1153" s="51" t="str">
        <f t="shared" si="20"/>
        <v>34125</v>
      </c>
      <c r="E1153" s="52" t="s">
        <v>4119</v>
      </c>
      <c r="F1153" s="54">
        <v>9</v>
      </c>
      <c r="G1153" s="55">
        <v>10</v>
      </c>
    </row>
    <row r="1154" spans="1:7">
      <c r="A1154" s="52" t="s">
        <v>1760</v>
      </c>
      <c r="B1154" s="53" t="s">
        <v>3164</v>
      </c>
      <c r="C1154" s="53" t="s">
        <v>3154</v>
      </c>
      <c r="D1154" s="51" t="str">
        <f t="shared" si="20"/>
        <v>34127</v>
      </c>
      <c r="E1154" s="52" t="s">
        <v>4120</v>
      </c>
      <c r="F1154" s="54">
        <v>13</v>
      </c>
      <c r="G1154" s="55">
        <v>15</v>
      </c>
    </row>
    <row r="1155" spans="1:7">
      <c r="A1155" s="52" t="s">
        <v>1760</v>
      </c>
      <c r="B1155" s="53" t="s">
        <v>3166</v>
      </c>
      <c r="C1155" s="53" t="s">
        <v>3154</v>
      </c>
      <c r="D1155" s="51" t="str">
        <f t="shared" si="20"/>
        <v>34129</v>
      </c>
      <c r="E1155" s="52" t="s">
        <v>4121</v>
      </c>
      <c r="F1155" s="54">
        <v>12</v>
      </c>
      <c r="G1155" s="55">
        <v>14</v>
      </c>
    </row>
    <row r="1156" spans="1:7">
      <c r="A1156" s="52" t="s">
        <v>1760</v>
      </c>
      <c r="B1156" s="53" t="s">
        <v>3306</v>
      </c>
      <c r="C1156" s="53" t="s">
        <v>3154</v>
      </c>
      <c r="D1156" s="51" t="str">
        <f t="shared" si="20"/>
        <v>34133</v>
      </c>
      <c r="E1156" s="52" t="s">
        <v>4122</v>
      </c>
      <c r="F1156" s="54">
        <v>12</v>
      </c>
      <c r="G1156" s="55">
        <v>14</v>
      </c>
    </row>
    <row r="1157" spans="1:7">
      <c r="A1157" s="52" t="s">
        <v>1760</v>
      </c>
      <c r="B1157" s="53" t="s">
        <v>4123</v>
      </c>
      <c r="C1157" s="53" t="s">
        <v>3154</v>
      </c>
      <c r="D1157" s="51" t="str">
        <f t="shared" si="20"/>
        <v>34134</v>
      </c>
      <c r="E1157" s="52" t="s">
        <v>4124</v>
      </c>
      <c r="F1157" s="54">
        <v>13</v>
      </c>
      <c r="G1157" s="55">
        <v>15</v>
      </c>
    </row>
    <row r="1158" spans="1:7">
      <c r="A1158" s="52" t="s">
        <v>1760</v>
      </c>
      <c r="B1158" s="53" t="s">
        <v>3170</v>
      </c>
      <c r="C1158" s="53" t="s">
        <v>3154</v>
      </c>
      <c r="D1158" s="51" t="str">
        <f t="shared" si="20"/>
        <v>34141</v>
      </c>
      <c r="E1158" s="52" t="s">
        <v>4125</v>
      </c>
      <c r="F1158" s="54">
        <v>11</v>
      </c>
      <c r="G1158" s="55">
        <v>13</v>
      </c>
    </row>
    <row r="1159" spans="1:7">
      <c r="A1159" s="52" t="s">
        <v>1760</v>
      </c>
      <c r="B1159" s="53" t="s">
        <v>2456</v>
      </c>
      <c r="C1159" s="53" t="s">
        <v>2452</v>
      </c>
      <c r="D1159" s="51" t="str">
        <f t="shared" si="20"/>
        <v>27850</v>
      </c>
      <c r="E1159" s="52" t="s">
        <v>4126</v>
      </c>
      <c r="F1159" s="54">
        <v>85</v>
      </c>
      <c r="G1159" s="55">
        <v>94</v>
      </c>
    </row>
    <row r="1160" spans="1:7">
      <c r="A1160" s="52" t="s">
        <v>1760</v>
      </c>
      <c r="B1160" s="53" t="s">
        <v>1936</v>
      </c>
      <c r="C1160" s="53" t="s">
        <v>1930</v>
      </c>
      <c r="D1160" s="51" t="str">
        <f t="shared" si="20"/>
        <v>14056</v>
      </c>
      <c r="E1160" s="52" t="s">
        <v>4127</v>
      </c>
      <c r="F1160" s="54">
        <v>176</v>
      </c>
      <c r="G1160" s="55">
        <v>194</v>
      </c>
    </row>
    <row r="1161" spans="1:7">
      <c r="A1161" s="52" t="s">
        <v>1760</v>
      </c>
      <c r="B1161" s="53" t="s">
        <v>4128</v>
      </c>
      <c r="C1161" s="53" t="s">
        <v>1871</v>
      </c>
      <c r="D1161" s="51" t="str">
        <f t="shared" si="20"/>
        <v>28125</v>
      </c>
      <c r="E1161" s="52" t="s">
        <v>4129</v>
      </c>
      <c r="F1161" s="54">
        <v>55</v>
      </c>
      <c r="G1161" s="55">
        <v>61</v>
      </c>
    </row>
    <row r="1162" spans="1:7">
      <c r="A1162" s="52" t="s">
        <v>1760</v>
      </c>
      <c r="B1162" s="53" t="s">
        <v>3661</v>
      </c>
      <c r="C1162" s="53" t="s">
        <v>3662</v>
      </c>
      <c r="D1162" s="51" t="str">
        <f t="shared" si="20"/>
        <v>36215</v>
      </c>
      <c r="E1162" s="52" t="s">
        <v>4130</v>
      </c>
      <c r="F1162" s="54">
        <v>219</v>
      </c>
      <c r="G1162" s="55">
        <v>241</v>
      </c>
    </row>
    <row r="1163" spans="1:7">
      <c r="A1163" s="52" t="s">
        <v>1760</v>
      </c>
      <c r="B1163" s="53" t="s">
        <v>1803</v>
      </c>
      <c r="C1163" s="53" t="s">
        <v>1799</v>
      </c>
      <c r="D1163" s="51" t="str">
        <f t="shared" si="20"/>
        <v>61004</v>
      </c>
      <c r="E1163" s="52" t="s">
        <v>4131</v>
      </c>
      <c r="F1163" s="54">
        <v>191</v>
      </c>
      <c r="G1163" s="55">
        <v>211</v>
      </c>
    </row>
    <row r="1164" spans="1:7">
      <c r="A1164" s="52" t="s">
        <v>1760</v>
      </c>
      <c r="B1164" s="53" t="s">
        <v>3609</v>
      </c>
      <c r="C1164" s="53" t="s">
        <v>1922</v>
      </c>
      <c r="D1164" s="51" t="str">
        <f t="shared" si="20"/>
        <v>54870</v>
      </c>
      <c r="E1164" s="52" t="s">
        <v>4132</v>
      </c>
      <c r="F1164" s="54">
        <v>110</v>
      </c>
      <c r="G1164" s="55">
        <v>121</v>
      </c>
    </row>
    <row r="1165" spans="1:7">
      <c r="A1165" s="52" t="s">
        <v>1760</v>
      </c>
      <c r="B1165" s="53" t="s">
        <v>1921</v>
      </c>
      <c r="C1165" s="53" t="s">
        <v>1922</v>
      </c>
      <c r="D1165" s="51" t="str">
        <f t="shared" si="20"/>
        <v>54896</v>
      </c>
      <c r="E1165" s="52" t="s">
        <v>4133</v>
      </c>
      <c r="F1165" s="54">
        <v>96</v>
      </c>
      <c r="G1165" s="55">
        <v>106</v>
      </c>
    </row>
    <row r="1166" spans="1:7">
      <c r="A1166" s="52" t="s">
        <v>1760</v>
      </c>
      <c r="B1166" s="53" t="s">
        <v>4134</v>
      </c>
      <c r="C1166" s="53" t="s">
        <v>2501</v>
      </c>
      <c r="D1166" s="51" t="str">
        <f t="shared" si="20"/>
        <v>34909</v>
      </c>
      <c r="E1166" s="52" t="s">
        <v>4135</v>
      </c>
      <c r="F1166" s="54">
        <v>4</v>
      </c>
      <c r="G1166" s="55">
        <v>5</v>
      </c>
    </row>
    <row r="1167" spans="1:7">
      <c r="A1167" s="52" t="s">
        <v>1760</v>
      </c>
      <c r="B1167" s="53" t="s">
        <v>2581</v>
      </c>
      <c r="C1167" s="53" t="s">
        <v>2571</v>
      </c>
      <c r="D1167" s="51" t="str">
        <f t="shared" si="20"/>
        <v>03924</v>
      </c>
      <c r="E1167" s="52" t="s">
        <v>4136</v>
      </c>
      <c r="F1167" s="54">
        <v>198</v>
      </c>
      <c r="G1167" s="55">
        <v>218</v>
      </c>
    </row>
    <row r="1168" spans="1:7">
      <c r="A1168" s="52" t="s">
        <v>1760</v>
      </c>
      <c r="B1168" s="53" t="s">
        <v>4137</v>
      </c>
      <c r="C1168" s="53" t="s">
        <v>2718</v>
      </c>
      <c r="D1168" s="51" t="str">
        <f t="shared" si="20"/>
        <v>31027</v>
      </c>
      <c r="E1168" s="52" t="s">
        <v>4138</v>
      </c>
      <c r="F1168" s="54">
        <v>102</v>
      </c>
      <c r="G1168" s="55">
        <v>113</v>
      </c>
    </row>
    <row r="1169" spans="1:7">
      <c r="A1169" s="52" t="s">
        <v>1760</v>
      </c>
      <c r="B1169" s="53" t="s">
        <v>4139</v>
      </c>
      <c r="C1169" s="53" t="s">
        <v>2718</v>
      </c>
      <c r="D1169" s="51" t="str">
        <f t="shared" si="20"/>
        <v>31094</v>
      </c>
      <c r="E1169" s="52" t="s">
        <v>4140</v>
      </c>
      <c r="F1169" s="54">
        <v>90</v>
      </c>
      <c r="G1169" s="55">
        <v>99</v>
      </c>
    </row>
    <row r="1170" spans="1:7">
      <c r="A1170" s="52" t="s">
        <v>1760</v>
      </c>
      <c r="B1170" s="53" t="s">
        <v>2769</v>
      </c>
      <c r="C1170" s="53" t="s">
        <v>2721</v>
      </c>
      <c r="D1170" s="51" t="str">
        <f t="shared" si="20"/>
        <v>06716</v>
      </c>
      <c r="E1170" s="52" t="s">
        <v>4141</v>
      </c>
      <c r="F1170" s="54">
        <v>164</v>
      </c>
      <c r="G1170" s="55">
        <v>181</v>
      </c>
    </row>
    <row r="1171" spans="1:7">
      <c r="A1171" s="52" t="s">
        <v>1760</v>
      </c>
      <c r="B1171" s="53" t="s">
        <v>4142</v>
      </c>
      <c r="C1171" s="53" t="s">
        <v>2965</v>
      </c>
      <c r="D1171" s="51" t="str">
        <f t="shared" si="20"/>
        <v>55033</v>
      </c>
      <c r="E1171" s="52" t="s">
        <v>4143</v>
      </c>
      <c r="F1171" s="54">
        <v>89</v>
      </c>
      <c r="G1171" s="55">
        <v>98</v>
      </c>
    </row>
    <row r="1172" spans="1:7">
      <c r="A1172" s="52" t="s">
        <v>1760</v>
      </c>
      <c r="B1172" s="53" t="s">
        <v>3302</v>
      </c>
      <c r="C1172" s="53" t="s">
        <v>3154</v>
      </c>
      <c r="D1172" s="51" t="str">
        <f t="shared" ref="D1172:D1203" si="21">RIGHT(B1172,5)</f>
        <v>34112</v>
      </c>
      <c r="E1172" s="52" t="s">
        <v>4144</v>
      </c>
      <c r="F1172" s="54">
        <v>16</v>
      </c>
      <c r="G1172" s="55">
        <v>18</v>
      </c>
    </row>
    <row r="1173" spans="1:7">
      <c r="A1173" s="52" t="s">
        <v>1760</v>
      </c>
      <c r="B1173" s="53" t="s">
        <v>1913</v>
      </c>
      <c r="C1173" s="53" t="s">
        <v>1911</v>
      </c>
      <c r="D1173" s="51" t="str">
        <f t="shared" si="21"/>
        <v>10513</v>
      </c>
      <c r="E1173" s="52" t="s">
        <v>4145</v>
      </c>
      <c r="F1173" s="54">
        <v>198</v>
      </c>
      <c r="G1173" s="55">
        <v>218</v>
      </c>
    </row>
    <row r="1174" spans="1:7">
      <c r="A1174" s="52" t="s">
        <v>1760</v>
      </c>
      <c r="B1174" s="53" t="s">
        <v>2380</v>
      </c>
      <c r="C1174" s="53" t="s">
        <v>2374</v>
      </c>
      <c r="D1174" s="51" t="str">
        <f t="shared" si="21"/>
        <v>18448</v>
      </c>
      <c r="E1174" s="52" t="s">
        <v>4146</v>
      </c>
      <c r="F1174" s="54">
        <v>134</v>
      </c>
      <c r="G1174" s="55">
        <v>148</v>
      </c>
    </row>
    <row r="1175" spans="1:7">
      <c r="A1175" s="52" t="s">
        <v>1760</v>
      </c>
      <c r="B1175" s="53" t="s">
        <v>3241</v>
      </c>
      <c r="C1175" s="53" t="s">
        <v>2355</v>
      </c>
      <c r="D1175" s="51" t="str">
        <f t="shared" si="21"/>
        <v>28161</v>
      </c>
      <c r="E1175" s="52" t="s">
        <v>4147</v>
      </c>
      <c r="F1175" s="54">
        <v>51</v>
      </c>
      <c r="G1175" s="55">
        <v>57</v>
      </c>
    </row>
    <row r="1176" spans="1:7">
      <c r="A1176" s="52" t="s">
        <v>1760</v>
      </c>
      <c r="B1176" s="53" t="s">
        <v>2318</v>
      </c>
      <c r="C1176" s="53" t="s">
        <v>2319</v>
      </c>
      <c r="D1176" s="51" t="str">
        <f t="shared" si="21"/>
        <v>62228</v>
      </c>
      <c r="E1176" s="52" t="s">
        <v>4148</v>
      </c>
      <c r="F1176" s="54">
        <v>187</v>
      </c>
      <c r="G1176" s="55">
        <v>206</v>
      </c>
    </row>
    <row r="1177" spans="1:7">
      <c r="A1177" s="52" t="s">
        <v>1760</v>
      </c>
      <c r="B1177" s="53" t="s">
        <v>3936</v>
      </c>
      <c r="C1177" s="53" t="s">
        <v>3937</v>
      </c>
      <c r="D1177" s="51" t="str">
        <f t="shared" si="21"/>
        <v>33140</v>
      </c>
      <c r="E1177" s="52" t="s">
        <v>4149</v>
      </c>
      <c r="F1177" s="54">
        <v>76</v>
      </c>
      <c r="G1177" s="55">
        <v>84</v>
      </c>
    </row>
    <row r="1178" spans="1:7">
      <c r="A1178" s="52" t="s">
        <v>1760</v>
      </c>
      <c r="B1178" s="53" t="s">
        <v>3589</v>
      </c>
      <c r="C1178" s="53" t="s">
        <v>3214</v>
      </c>
      <c r="D1178" s="51" t="str">
        <f t="shared" si="21"/>
        <v>39660</v>
      </c>
      <c r="E1178" s="52" t="s">
        <v>4150</v>
      </c>
      <c r="F1178" s="54">
        <v>95</v>
      </c>
      <c r="G1178" s="55">
        <v>105</v>
      </c>
    </row>
    <row r="1179" spans="1:7">
      <c r="A1179" s="52" t="s">
        <v>1760</v>
      </c>
      <c r="B1179" s="53" t="s">
        <v>2119</v>
      </c>
      <c r="C1179" s="53" t="s">
        <v>2017</v>
      </c>
      <c r="D1179" s="51" t="str">
        <f t="shared" si="21"/>
        <v>06351</v>
      </c>
      <c r="E1179" s="52" t="s">
        <v>4151</v>
      </c>
      <c r="F1179" s="54">
        <v>168</v>
      </c>
      <c r="G1179" s="55">
        <v>185</v>
      </c>
    </row>
    <row r="1180" spans="1:7">
      <c r="A1180" s="52" t="s">
        <v>1760</v>
      </c>
      <c r="B1180" s="53" t="s">
        <v>4152</v>
      </c>
      <c r="C1180" s="53" t="s">
        <v>2711</v>
      </c>
      <c r="D1180" s="51" t="str">
        <f t="shared" si="21"/>
        <v>30147</v>
      </c>
      <c r="E1180" s="52" t="s">
        <v>4153</v>
      </c>
      <c r="F1180" s="54">
        <v>29</v>
      </c>
      <c r="G1180" s="55">
        <v>32</v>
      </c>
    </row>
    <row r="1181" spans="1:7">
      <c r="A1181" s="52" t="s">
        <v>1760</v>
      </c>
      <c r="B1181" s="53" t="s">
        <v>3842</v>
      </c>
      <c r="C1181" s="53" t="s">
        <v>2637</v>
      </c>
      <c r="D1181" s="51" t="str">
        <f t="shared" si="21"/>
        <v>42505</v>
      </c>
      <c r="E1181" s="52" t="s">
        <v>4154</v>
      </c>
      <c r="F1181" s="54">
        <v>156</v>
      </c>
      <c r="G1181" s="55">
        <v>172</v>
      </c>
    </row>
    <row r="1182" spans="1:7">
      <c r="A1182" s="52" t="s">
        <v>1760</v>
      </c>
      <c r="B1182" s="53" t="s">
        <v>4155</v>
      </c>
      <c r="C1182" s="53" t="s">
        <v>2355</v>
      </c>
      <c r="D1182" s="51" t="str">
        <f t="shared" si="21"/>
        <v>28160</v>
      </c>
      <c r="E1182" s="52" t="s">
        <v>4156</v>
      </c>
      <c r="F1182" s="54">
        <v>53</v>
      </c>
      <c r="G1182" s="55">
        <v>59</v>
      </c>
    </row>
    <row r="1183" spans="1:7">
      <c r="A1183" s="52" t="s">
        <v>1760</v>
      </c>
      <c r="B1183" s="53" t="s">
        <v>2451</v>
      </c>
      <c r="C1183" s="53" t="s">
        <v>2452</v>
      </c>
      <c r="D1183" s="51" t="str">
        <f t="shared" si="21"/>
        <v>27816</v>
      </c>
      <c r="E1183" s="58" t="s">
        <v>4157</v>
      </c>
      <c r="F1183" s="59">
        <v>86</v>
      </c>
      <c r="G1183" s="55">
        <v>95</v>
      </c>
    </row>
    <row r="1184" spans="1:7">
      <c r="A1184" s="52" t="s">
        <v>1760</v>
      </c>
      <c r="B1184" s="53" t="s">
        <v>4158</v>
      </c>
      <c r="C1184" s="53" t="s">
        <v>1896</v>
      </c>
      <c r="D1184" s="51" t="str">
        <f t="shared" si="21"/>
        <v>34379</v>
      </c>
      <c r="E1184" s="58" t="s">
        <v>4159</v>
      </c>
      <c r="F1184" s="59">
        <v>7</v>
      </c>
      <c r="G1184" s="55">
        <v>8</v>
      </c>
    </row>
    <row r="1185" spans="1:7">
      <c r="A1185" s="66" t="s">
        <v>1760</v>
      </c>
      <c r="B1185" s="67" t="s">
        <v>2239</v>
      </c>
      <c r="C1185" s="67" t="s">
        <v>2240</v>
      </c>
      <c r="D1185" s="51" t="str">
        <f t="shared" si="21"/>
        <v>39387</v>
      </c>
      <c r="E1185" s="68" t="s">
        <v>4160</v>
      </c>
      <c r="F1185" s="69">
        <v>118</v>
      </c>
      <c r="G1185" s="71">
        <v>130</v>
      </c>
    </row>
    <row r="1186" spans="1:7">
      <c r="A1186" s="66" t="s">
        <v>1760</v>
      </c>
      <c r="B1186" s="67" t="s">
        <v>4161</v>
      </c>
      <c r="C1186" s="67" t="s">
        <v>1922</v>
      </c>
      <c r="D1186" s="51" t="str">
        <f t="shared" si="21"/>
        <v>54916</v>
      </c>
      <c r="E1186" s="68" t="s">
        <v>4162</v>
      </c>
      <c r="F1186" s="69">
        <v>82</v>
      </c>
      <c r="G1186" s="71">
        <v>91</v>
      </c>
    </row>
    <row r="1187" spans="1:7">
      <c r="A1187" s="66" t="s">
        <v>1760</v>
      </c>
      <c r="B1187" s="67" t="s">
        <v>4163</v>
      </c>
      <c r="C1187" s="67" t="s">
        <v>2962</v>
      </c>
      <c r="D1187" s="51" t="str">
        <f t="shared" si="21"/>
        <v>55322</v>
      </c>
      <c r="E1187" s="68" t="s">
        <v>4164</v>
      </c>
      <c r="F1187" s="69">
        <v>72</v>
      </c>
      <c r="G1187" s="71">
        <v>80</v>
      </c>
    </row>
    <row r="1188" spans="1:7">
      <c r="A1188" s="66" t="s">
        <v>1760</v>
      </c>
      <c r="B1188" s="67" t="s">
        <v>4165</v>
      </c>
      <c r="C1188" s="67" t="s">
        <v>2240</v>
      </c>
      <c r="D1188" s="51" t="str">
        <f t="shared" si="21"/>
        <v>39401</v>
      </c>
      <c r="E1188" s="68" t="s">
        <v>4166</v>
      </c>
      <c r="F1188" s="69">
        <v>120</v>
      </c>
      <c r="G1188" s="71">
        <v>132</v>
      </c>
    </row>
    <row r="1189" spans="1:7">
      <c r="A1189" s="66" t="s">
        <v>1760</v>
      </c>
      <c r="B1189" s="67" t="s">
        <v>3466</v>
      </c>
      <c r="C1189" s="67" t="s">
        <v>3154</v>
      </c>
      <c r="D1189" s="51" t="str">
        <f t="shared" si="21"/>
        <v>34002</v>
      </c>
      <c r="E1189" s="68" t="s">
        <v>4167</v>
      </c>
      <c r="F1189" s="69">
        <v>22</v>
      </c>
      <c r="G1189" s="71">
        <v>25</v>
      </c>
    </row>
    <row r="1190" spans="1:7">
      <c r="A1190" s="66" t="s">
        <v>1760</v>
      </c>
      <c r="B1190" s="67" t="s">
        <v>4168</v>
      </c>
      <c r="C1190" s="67" t="s">
        <v>3154</v>
      </c>
      <c r="D1190" s="51" t="str">
        <f t="shared" si="21"/>
        <v>34036</v>
      </c>
      <c r="E1190" s="68" t="s">
        <v>4169</v>
      </c>
      <c r="F1190" s="69">
        <v>14</v>
      </c>
      <c r="G1190" s="71">
        <v>16</v>
      </c>
    </row>
    <row r="1191" spans="1:7">
      <c r="A1191" s="66" t="s">
        <v>1760</v>
      </c>
      <c r="B1191" s="67" t="s">
        <v>2359</v>
      </c>
      <c r="C1191" s="67" t="s">
        <v>2355</v>
      </c>
      <c r="D1191" s="51" t="str">
        <f t="shared" si="21"/>
        <v>28166</v>
      </c>
      <c r="E1191" s="68" t="s">
        <v>4170</v>
      </c>
      <c r="F1191" s="69">
        <v>50</v>
      </c>
      <c r="G1191" s="71">
        <v>55</v>
      </c>
    </row>
    <row r="1192" spans="1:7">
      <c r="A1192" s="66" t="s">
        <v>1760</v>
      </c>
      <c r="B1192" s="67" t="s">
        <v>4171</v>
      </c>
      <c r="C1192" s="67" t="s">
        <v>4014</v>
      </c>
      <c r="D1192" s="51" t="str">
        <f t="shared" si="21"/>
        <v>50126</v>
      </c>
      <c r="E1192" s="68" t="s">
        <v>4172</v>
      </c>
      <c r="F1192" s="69">
        <v>108</v>
      </c>
      <c r="G1192" s="71">
        <v>119</v>
      </c>
    </row>
    <row r="1193" spans="1:7">
      <c r="A1193" s="66" t="s">
        <v>1760</v>
      </c>
      <c r="B1193" s="67" t="s">
        <v>4173</v>
      </c>
      <c r="C1193" s="67" t="s">
        <v>1958</v>
      </c>
      <c r="D1193" s="51" t="str">
        <f t="shared" si="21"/>
        <v>34537</v>
      </c>
      <c r="E1193" s="68" t="s">
        <v>4174</v>
      </c>
      <c r="F1193" s="69">
        <v>6</v>
      </c>
      <c r="G1193" s="71">
        <v>7</v>
      </c>
    </row>
    <row r="1194" spans="1:7">
      <c r="A1194" s="66" t="s">
        <v>1760</v>
      </c>
      <c r="B1194" s="67" t="s">
        <v>4175</v>
      </c>
      <c r="C1194" s="67" t="s">
        <v>3191</v>
      </c>
      <c r="D1194" s="51" t="str">
        <f t="shared" si="21"/>
        <v>27676</v>
      </c>
      <c r="E1194" s="68" t="s">
        <v>4176</v>
      </c>
      <c r="F1194" s="69">
        <v>91</v>
      </c>
      <c r="G1194" s="71">
        <v>101</v>
      </c>
    </row>
    <row r="1195" spans="1:7">
      <c r="A1195" s="66" t="s">
        <v>1760</v>
      </c>
      <c r="B1195" s="67" t="s">
        <v>3158</v>
      </c>
      <c r="C1195" s="67" t="s">
        <v>3154</v>
      </c>
      <c r="D1195" s="51" t="str">
        <f t="shared" si="21"/>
        <v>34060</v>
      </c>
      <c r="E1195" s="76" t="s">
        <v>4177</v>
      </c>
      <c r="F1195" s="77">
        <v>16</v>
      </c>
      <c r="G1195" s="71">
        <v>18</v>
      </c>
    </row>
    <row r="1196" spans="1:7">
      <c r="A1196" s="66" t="s">
        <v>1760</v>
      </c>
      <c r="B1196" s="67" t="s">
        <v>4178</v>
      </c>
      <c r="C1196" s="67" t="s">
        <v>2711</v>
      </c>
      <c r="D1196" s="51" t="str">
        <f t="shared" si="21"/>
        <v>30108</v>
      </c>
      <c r="E1196" s="76" t="s">
        <v>4179</v>
      </c>
      <c r="F1196" s="77">
        <v>37</v>
      </c>
      <c r="G1196" s="71">
        <v>41</v>
      </c>
    </row>
    <row r="1197" spans="1:7">
      <c r="A1197" s="66" t="s">
        <v>1760</v>
      </c>
      <c r="B1197" s="67" t="s">
        <v>4180</v>
      </c>
      <c r="C1197" s="67" t="s">
        <v>3279</v>
      </c>
      <c r="D1197" s="51" t="str">
        <f t="shared" si="21"/>
        <v>28799</v>
      </c>
      <c r="E1197" s="76" t="s">
        <v>4181</v>
      </c>
      <c r="F1197" s="77">
        <v>42</v>
      </c>
      <c r="G1197" s="71">
        <v>47</v>
      </c>
    </row>
    <row r="1198" spans="1:7">
      <c r="A1198" s="66" t="s">
        <v>1760</v>
      </c>
      <c r="B1198" s="67" t="s">
        <v>4182</v>
      </c>
      <c r="C1198" s="67" t="s">
        <v>3191</v>
      </c>
      <c r="D1198" s="51" t="str">
        <f t="shared" si="21"/>
        <v>27650</v>
      </c>
      <c r="E1198" s="76" t="s">
        <v>4183</v>
      </c>
      <c r="F1198" s="77">
        <v>97</v>
      </c>
      <c r="G1198" s="71">
        <v>107</v>
      </c>
    </row>
    <row r="1199" spans="1:7">
      <c r="A1199" s="66" t="s">
        <v>1760</v>
      </c>
      <c r="B1199" s="67" t="s">
        <v>3429</v>
      </c>
      <c r="C1199" s="67" t="s">
        <v>3005</v>
      </c>
      <c r="D1199" s="51" t="str">
        <f t="shared" si="21"/>
        <v>07294</v>
      </c>
      <c r="E1199" s="76" t="s">
        <v>4184</v>
      </c>
      <c r="F1199" s="77">
        <v>180</v>
      </c>
      <c r="G1199" s="71">
        <v>198</v>
      </c>
    </row>
    <row r="1200" spans="1:7">
      <c r="A1200" s="66" t="s">
        <v>1760</v>
      </c>
      <c r="B1200" s="67" t="s">
        <v>2789</v>
      </c>
      <c r="C1200" s="67" t="s">
        <v>2721</v>
      </c>
      <c r="D1200" s="51" t="str">
        <f t="shared" si="21"/>
        <v>06772</v>
      </c>
      <c r="E1200" s="76" t="s">
        <v>4185</v>
      </c>
      <c r="F1200" s="77">
        <v>178</v>
      </c>
      <c r="G1200" s="71">
        <v>196</v>
      </c>
    </row>
    <row r="1201" spans="1:7">
      <c r="A1201" s="66" t="s">
        <v>1760</v>
      </c>
      <c r="B1201" s="67" t="s">
        <v>4186</v>
      </c>
      <c r="C1201" s="67" t="s">
        <v>1989</v>
      </c>
      <c r="D1201" s="51" t="str">
        <f t="shared" si="21"/>
        <v>31253</v>
      </c>
      <c r="E1201" s="76" t="s">
        <v>4187</v>
      </c>
      <c r="F1201" s="77">
        <v>74</v>
      </c>
      <c r="G1201" s="71">
        <v>82</v>
      </c>
    </row>
    <row r="1202" spans="1:7">
      <c r="A1202" s="66" t="s">
        <v>1760</v>
      </c>
      <c r="B1202" s="67" t="s">
        <v>2373</v>
      </c>
      <c r="C1202" s="67" t="s">
        <v>2374</v>
      </c>
      <c r="D1202" s="51" t="str">
        <f t="shared" si="21"/>
        <v>18200</v>
      </c>
      <c r="E1202" s="76" t="s">
        <v>4188</v>
      </c>
      <c r="F1202" s="77">
        <v>175</v>
      </c>
      <c r="G1202" s="71">
        <v>193</v>
      </c>
    </row>
    <row r="1203" spans="1:7">
      <c r="A1203" s="66" t="s">
        <v>1760</v>
      </c>
      <c r="B1203" s="67" t="s">
        <v>3649</v>
      </c>
      <c r="C1203" s="67" t="s">
        <v>3154</v>
      </c>
      <c r="D1203" s="51" t="str">
        <f t="shared" si="21"/>
        <v>34211</v>
      </c>
      <c r="E1203" s="68" t="s">
        <v>4189</v>
      </c>
      <c r="F1203" s="69">
        <v>14</v>
      </c>
      <c r="G1203" s="71">
        <v>16</v>
      </c>
    </row>
  </sheetData>
  <autoFilter ref="A1:XFC1" xr:uid="{C3D2A82D-F93B-409A-A4C3-CBA8FBAF5319}">
    <sortState xmlns:xlrd2="http://schemas.microsoft.com/office/spreadsheetml/2017/richdata2" ref="A2:XFC1086">
      <sortCondition descending="1" ref="A1"/>
    </sortState>
  </autoFilter>
  <phoneticPr fontId="3" type="noConversion"/>
  <conditionalFormatting sqref="E1204:E1048576 E1">
    <cfRule type="duplicateValues" dxfId="3" priority="6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D59F-C474-490E-BEB3-481E4E328CD3}">
  <sheetPr>
    <tabColor theme="1"/>
  </sheetPr>
  <dimension ref="A1:O14"/>
  <sheetViews>
    <sheetView workbookViewId="0">
      <selection activeCell="L21" sqref="L21"/>
    </sheetView>
  </sheetViews>
  <sheetFormatPr defaultRowHeight="16.5"/>
  <cols>
    <col min="2" max="2" width="12.625" bestFit="1" customWidth="1"/>
    <col min="3" max="3" width="14.375" bestFit="1" customWidth="1"/>
    <col min="4" max="4" width="5.125" bestFit="1" customWidth="1"/>
    <col min="5" max="5" width="12.75" bestFit="1" customWidth="1"/>
    <col min="6" max="6" width="13.75" bestFit="1" customWidth="1"/>
    <col min="7" max="7" width="31.625" bestFit="1" customWidth="1"/>
    <col min="8" max="8" width="11.5" bestFit="1" customWidth="1"/>
    <col min="9" max="9" width="9.125" bestFit="1" customWidth="1"/>
    <col min="10" max="10" width="10.5" bestFit="1" customWidth="1"/>
    <col min="11" max="11" width="7.5" bestFit="1" customWidth="1"/>
    <col min="12" max="12" width="9.375" bestFit="1" customWidth="1"/>
    <col min="13" max="13" width="13.75" bestFit="1" customWidth="1"/>
    <col min="14" max="14" width="7.125" bestFit="1" customWidth="1"/>
    <col min="15" max="15" width="7.875" bestFit="1" customWidth="1"/>
  </cols>
  <sheetData>
    <row r="1" spans="1:15">
      <c r="A1" s="1" t="s">
        <v>4190</v>
      </c>
      <c r="B1" s="16" t="s">
        <v>4191</v>
      </c>
      <c r="C1" s="2" t="s">
        <v>22</v>
      </c>
      <c r="D1" s="2" t="s">
        <v>23</v>
      </c>
      <c r="E1" s="1" t="s">
        <v>21</v>
      </c>
      <c r="F1" s="2" t="s">
        <v>24</v>
      </c>
      <c r="G1" s="2" t="s">
        <v>25</v>
      </c>
      <c r="H1" s="19" t="s">
        <v>26</v>
      </c>
      <c r="I1" s="2" t="s">
        <v>27</v>
      </c>
      <c r="J1" s="2" t="s">
        <v>4192</v>
      </c>
      <c r="K1" s="2" t="s">
        <v>4193</v>
      </c>
      <c r="L1" s="2" t="s">
        <v>31</v>
      </c>
      <c r="M1" s="20" t="s">
        <v>32</v>
      </c>
      <c r="N1" s="15" t="s">
        <v>4194</v>
      </c>
      <c r="O1" s="15" t="s">
        <v>34</v>
      </c>
    </row>
    <row r="2" spans="1:15">
      <c r="A2" t="s">
        <v>4195</v>
      </c>
      <c r="B2" s="17">
        <v>45172</v>
      </c>
      <c r="C2" s="18">
        <v>45173.416666666664</v>
      </c>
      <c r="D2" s="18" t="s">
        <v>4196</v>
      </c>
      <c r="E2" s="3">
        <v>95440823112</v>
      </c>
      <c r="F2" t="s">
        <v>4197</v>
      </c>
      <c r="G2" t="s">
        <v>4198</v>
      </c>
      <c r="H2" s="3" t="str">
        <f>IF(AND(I2="",J2="",K2,""),"",IF(AND(I2="O",J2="",K2=""),"Picked",IF(AND(I2="O",J2="O",K2=""),"Shipped",IF(AND(I2="O",J2="O",K2="O"),"Completed",""))))</f>
        <v>Completed</v>
      </c>
      <c r="I2" s="3" t="s">
        <v>40</v>
      </c>
      <c r="J2" s="3" t="s">
        <v>4199</v>
      </c>
      <c r="K2" s="3" t="s">
        <v>4199</v>
      </c>
      <c r="L2" t="s">
        <v>4200</v>
      </c>
      <c r="M2">
        <f>IF(L2="","",_xlfn.XLOOKUP(L2,'Distance List'!D:D,'Distance List'!G:G))</f>
        <v>197</v>
      </c>
    </row>
    <row r="8" spans="1:15">
      <c r="B8" t="s">
        <v>4201</v>
      </c>
      <c r="C8" t="s">
        <v>4202</v>
      </c>
    </row>
    <row r="9" spans="1:15">
      <c r="C9" t="s">
        <v>4203</v>
      </c>
    </row>
    <row r="10" spans="1:15">
      <c r="B10" t="s">
        <v>4204</v>
      </c>
      <c r="C10" t="s">
        <v>4205</v>
      </c>
    </row>
    <row r="11" spans="1:15">
      <c r="B11" t="s">
        <v>4206</v>
      </c>
    </row>
    <row r="13" spans="1:15">
      <c r="B13" t="s">
        <v>4207</v>
      </c>
    </row>
    <row r="14" spans="1:15">
      <c r="B14" t="s">
        <v>4208</v>
      </c>
    </row>
  </sheetData>
  <phoneticPr fontId="3" type="noConversion"/>
  <conditionalFormatting sqref="H1:H2">
    <cfRule type="cellIs" dxfId="2" priority="1" operator="equal">
      <formula>"Completed"</formula>
    </cfRule>
    <cfRule type="cellIs" dxfId="1" priority="2" operator="equal">
      <formula>"Shipped"</formula>
    </cfRule>
    <cfRule type="cellIs" dxfId="0" priority="3" operator="equal">
      <formula>"Picked"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Summary</vt:lpstr>
      <vt:lpstr>Dell_Report_CS</vt:lpstr>
      <vt:lpstr>Distance List</vt:lpstr>
      <vt:lpstr>작성방법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Sung-Yong Kim</dc:creator>
  <cp:keywords/>
  <dc:description/>
  <cp:lastModifiedBy>Sung-Yong Kim</cp:lastModifiedBy>
  <cp:revision/>
  <dcterms:created xsi:type="dcterms:W3CDTF">2023-09-03T22:52:32Z</dcterms:created>
  <dcterms:modified xsi:type="dcterms:W3CDTF">2024-01-04T23:30:58Z</dcterms:modified>
  <cp:category/>
  <cp:contentStatus/>
</cp:coreProperties>
</file>