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Miles Kraemer\AppData\Local\Box\Box Edit\Documents\SrbxuItc10icitQy+uvRJQ==\"/>
    </mc:Choice>
  </mc:AlternateContent>
  <xr:revisionPtr revIDLastSave="0" documentId="13_ncr:1_{A80B15A2-D30F-4F82-8104-5184D3FA7BAD}" xr6:coauthVersionLast="47" xr6:coauthVersionMax="47" xr10:uidLastSave="{00000000-0000-0000-0000-000000000000}"/>
  <bookViews>
    <workbookView xWindow="-120" yWindow="-120" windowWidth="38640" windowHeight="21240" firstSheet="1" activeTab="1" xr2:uid="{DE6AE2C5-76F1-4787-A017-F1076C3EBBB0}"/>
  </bookViews>
  <sheets>
    <sheet name="Check" sheetId="11" state="hidden" r:id="rId1"/>
    <sheet name="Summary" sheetId="3" r:id="rId2"/>
    <sheet name="Allocation" sheetId="7" r:id="rId3"/>
    <sheet name="Mgmt Fee Calc" sheetId="2" r:id="rId4"/>
    <sheet name="Expenses" sheetId="4" r:id="rId5"/>
    <sheet name="Power Report" sheetId="12" r:id="rId6"/>
    <sheet name="LPA" sheetId="6"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s>
  <definedNames>
    <definedName name="[3]_1_WEBI_ReportCrossTab" localSheetId="0" hidden="1">#REF!</definedName>
    <definedName name="[3]_1_WEBI_ReportCrossTab" hidden="1">#REF!</definedName>
    <definedName name="[3]_1_WEBI_Space" localSheetId="0" hidden="1">#REF!</definedName>
    <definedName name="[3]_1_WEBI_Space" hidden="1">#REF!</definedName>
    <definedName name="[3]_1_WEBI_VHeading" localSheetId="0" hidden="1">#REF!</definedName>
    <definedName name="[3]_1_WEBI_VHeading" hidden="1">#REF!</definedName>
    <definedName name="[4]_1_WEBI_Table" localSheetId="0" hidden="1">#REF!</definedName>
    <definedName name="[4]_1_WEBI_Table" hidden="1">#REF!</definedName>
    <definedName name="\xx" localSheetId="0" hidden="1">#REF!</definedName>
    <definedName name="\xx" hidden="1">#REF!</definedName>
    <definedName name="_" localSheetId="0" hidden="1">#REF!</definedName>
    <definedName name="_" hidden="1">#REF!</definedName>
    <definedName name="__" localSheetId="0" hidden="1">#REF!</definedName>
    <definedName name="__" hidden="1">#REF!</definedName>
    <definedName name="__123Graph_A" localSheetId="0" hidden="1">#REF!</definedName>
    <definedName name="__123Graph_A" hidden="1">#REF!</definedName>
    <definedName name="__123Graph_APRINCIPAL" localSheetId="0" hidden="1">'[1]Herramientas para análisis-VBA'!#REF!</definedName>
    <definedName name="__123Graph_APRINCIPAL" hidden="1">'[1]Herramientas para análisis-VBA'!#REF!</definedName>
    <definedName name="__123Graph_ATRAIN" localSheetId="0" hidden="1">#REF!</definedName>
    <definedName name="__123Graph_ATRAIN" hidden="1">#REF!</definedName>
    <definedName name="__123Graph_B" localSheetId="0" hidden="1">#REF!</definedName>
    <definedName name="__123Graph_B" hidden="1">#REF!</definedName>
    <definedName name="__123Graph_BTRAIN" localSheetId="0" hidden="1">#REF!</definedName>
    <definedName name="__123Graph_BTRAIN" hidden="1">#REF!</definedName>
    <definedName name="__123Graph_C" hidden="1">[2]PYGMES!$G$3:$G$62</definedName>
    <definedName name="__123Graph_CTRAIN" localSheetId="0" hidden="1">#REF!</definedName>
    <definedName name="__123Graph_CTRAIN" hidden="1">#REF!</definedName>
    <definedName name="__123Graph_D" hidden="1">[2]PYGMES!$I$3:$I$62</definedName>
    <definedName name="__123Graph_DTRAIN" localSheetId="0" hidden="1">#REF!</definedName>
    <definedName name="__123Graph_DTRAIN" hidden="1">#REF!</definedName>
    <definedName name="__123Graph_E" localSheetId="0" hidden="1">[3]PYGMES!#REF!</definedName>
    <definedName name="__123Graph_E" hidden="1">[3]PYGMES!#REF!</definedName>
    <definedName name="__123Graph_ETRAIN" localSheetId="0" hidden="1">#REF!</definedName>
    <definedName name="__123Graph_ETRAIN" hidden="1">#REF!</definedName>
    <definedName name="__123Graph_F" hidden="1">[2]PYGMES!$K$3:$K$62</definedName>
    <definedName name="__123Graph_LBL_APRINCIPAL" localSheetId="0" hidden="1">'[1]Herramientas para análisis-VBA'!#REF!</definedName>
    <definedName name="__123Graph_LBL_APRINCIPAL" hidden="1">'[1]Herramientas para análisis-VBA'!#REF!</definedName>
    <definedName name="__123Graph_X" localSheetId="0" hidden="1">#REF!</definedName>
    <definedName name="__123Graph_X" hidden="1">#REF!</definedName>
    <definedName name="__123Graph_XTRAIN" localSheetId="0" hidden="1">#REF!</definedName>
    <definedName name="__123Graph_XTRAIN" hidden="1">#REF!</definedName>
    <definedName name="__FDS_HYPERLINK_TOGGLE_STATE__" hidden="1">"ON"</definedName>
    <definedName name="__FDS_UNIQUE_RANGE_ID_GENERATOR_COUNTER" hidden="1">1</definedName>
    <definedName name="__FDS_USED_FOR_REUSING_RANGE_IDS_RECYCLE" hidden="1">{79}</definedName>
    <definedName name="__IntlFixup" hidden="1">TRUE</definedName>
    <definedName name="__na2" hidden="1">"100"</definedName>
    <definedName name="__na3" hidden="1">"50"</definedName>
    <definedName name="__na4" hidden="1">"IQ_LTM_DATE"</definedName>
    <definedName name="_1_2__1_WEBI_DataGrid" localSheetId="0" hidden="1">'[4]BO Query'!#REF!</definedName>
    <definedName name="_1_2__1_WEBI_DataGrid" hidden="1">'[4]BO Query'!#REF!</definedName>
    <definedName name="_10__FDSAUDITLINK__" hidden="1">{"fdsup://Directions/FactSet Auditing Viewer?action=AUDIT_VALUE&amp;DB=129&amp;ID1=07327110&amp;VALUEID=01001&amp;SDATE=2011&amp;PERIODTYPE=ANN_STD&amp;SCFT=3&amp;window=popup_no_bar&amp;width=385&amp;height=120&amp;START_MAXIMIZED=FALSE&amp;creator=factset&amp;display_string=Audit"}</definedName>
    <definedName name="_100__FDSAUDITLINK__" hidden="1">{"fdsup://directions/FAT Viewer?action=UPDATE&amp;creator=factset&amp;DYN_ARGS=TRUE&amp;DOC_NAME=FAT:FQL_AUDITING_CLIENT_TEMPLATE.FAT&amp;display_string=Audit&amp;VAR:KEY=CPOHYPUHAF&amp;VAR:QUERY=RkZfRUJJVERBX09QRVIoTFRNLDAp&amp;WINDOW=FIRST_POPUP&amp;HEIGHT=450&amp;WIDTH=450&amp;START_MAXIMIZED=","FALSE&amp;VAR:CALENDAR=US&amp;VAR:SYMBOL=CARB&amp;VAR:INDEX=0"}</definedName>
    <definedName name="_101__FDSAUDITLINK__" hidden="1">{"fdsup://directions/FAT Viewer?action=UPDATE&amp;creator=factset&amp;DYN_ARGS=TRUE&amp;DOC_NAME=FAT:FQL_AUDITING_CLIENT_TEMPLATE.FAT&amp;display_string=Audit&amp;VAR:KEY=CFMTMNEHCF&amp;VAR:QUERY=RkZfRVBTX0RJTChMVE0sMCk=&amp;WINDOW=FIRST_POPUP&amp;HEIGHT=450&amp;WIDTH=450&amp;START_MAXIMIZED=FALS","E&amp;VAR:CALENDAR=US&amp;VAR:SYMBOL=CRM&amp;VAR:INDEX=0"}</definedName>
    <definedName name="_103__FDSAUDITLINK__" hidden="1">{"fdsup://directions/FAT Viewer?action=UPDATE&amp;creator=factset&amp;DYN_ARGS=TRUE&amp;DOC_NAME=FAT:FQL_AUDITING_CLIENT_TEMPLATE.FAT&amp;display_string=Audit&amp;VAR:KEY=GVWZMHQXKH&amp;VAR:QUERY=RkZfRVBTX0RJTChMVE0sMCk=&amp;WINDOW=FIRST_POPUP&amp;HEIGHT=450&amp;WIDTH=450&amp;START_MAXIMIZED=FALS","E&amp;VAR:CALENDAR=US&amp;VAR:SYMBOL=KNXA&amp;VAR:INDEX=0"}</definedName>
    <definedName name="_107__FDSAUDITLINK__" hidden="1">{"fdsup://directions/FAT Viewer?action=UPDATE&amp;creator=factset&amp;DYN_ARGS=TRUE&amp;DOC_NAME=FAT:FQL_AUDITING_CLIENT_TEMPLATE.FAT&amp;display_string=Audit&amp;VAR:KEY=IDIFSDALQB&amp;VAR:QUERY=RkZfRVBTX0RJTChMVE0sMCk=&amp;WINDOW=FIRST_POPUP&amp;HEIGHT=450&amp;WIDTH=450&amp;START_MAXIMIZED=FALS","E&amp;VAR:CALENDAR=US&amp;VAR:SYMBOL=SDBT&amp;VAR:INDEX=0"}</definedName>
    <definedName name="_108__FDSAUDITLINK__" hidden="1">{"fdsup://directions/FAT Viewer?action=UPDATE&amp;creator=factset&amp;DYN_ARGS=TRUE&amp;DOC_NAME=FAT:FQL_AUDITING_CLIENT_TEMPLATE.FAT&amp;display_string=Audit&amp;VAR:KEY=CBKNWDAHKJ&amp;VAR:QUERY=RkZfRUJJVERBX09QRVIoTFRNLDAp&amp;WINDOW=FIRST_POPUP&amp;HEIGHT=450&amp;WIDTH=450&amp;START_MAXIMIZED=","FALSE&amp;VAR:CALENDAR=US&amp;VAR:SYMBOL=N&amp;VAR:INDEX=0"}</definedName>
    <definedName name="_109__FDSAUDITLINK__" hidden="1">{"fdsup://directions/FAT Viewer?action=UPDATE&amp;creator=factset&amp;DYN_ARGS=TRUE&amp;DOC_NAME=FAT:FQL_AUDITING_CLIENT_TEMPLATE.FAT&amp;display_string=Audit&amp;VAR:KEY=TCLSBADEBM&amp;VAR:QUERY=RkZfU0FMRVMoTFRNLDAp&amp;WINDOW=FIRST_POPUP&amp;HEIGHT=450&amp;WIDTH=450&amp;START_MAXIMIZED=FALSE&amp;VA","R:CALENDAR=US&amp;VAR:SYMBOL=JIVE&amp;VAR:INDEX=0"}</definedName>
    <definedName name="_11__FDSAUDITLINK__" hidden="1">{"fdsup://directions/FAT Viewer?action=UPDATE&amp;creator=factset&amp;DYN_ARGS=TRUE&amp;DOC_NAME=FAT:FQL_AUDITING_CLIENT_TEMPLATE.FAT&amp;display_string=Audit&amp;VAR:KEY=UPQNQJOVEB&amp;VAR:QUERY=RkZfRVBTX0RJTChMVE0sMCk=&amp;WINDOW=FIRST_POPUP&amp;HEIGHT=450&amp;WIDTH=450&amp;START_MAXIMIZED=FALS","E&amp;VAR:CALENDAR=US&amp;VAR:SYMBOL=VOCS&amp;VAR:INDEX=0"}</definedName>
    <definedName name="_110__FDSAUDITLINK__" hidden="1">{"fdsup://directions/FAT Viewer?action=UPDATE&amp;creator=factset&amp;DYN_ARGS=TRUE&amp;DOC_NAME=FAT:FQL_AUDITING_CLIENT_TEMPLATE.FAT&amp;display_string=Audit&amp;VAR:KEY=MNEDMXANML&amp;VAR:QUERY=RkZfRUJJVERBX09QRVIoTFRNLDAp&amp;WINDOW=FIRST_POPUP&amp;HEIGHT=450&amp;WIDTH=450&amp;START_MAXIMIZED=","FALSE&amp;VAR:CALENDAR=US&amp;VAR:SYMBOL=VOCS&amp;VAR:INDEX=0"}</definedName>
    <definedName name="_113__FDSAUDITLINK__" hidden="1">{"fdsup://directions/FAT Viewer?action=UPDATE&amp;creator=factset&amp;DYN_ARGS=TRUE&amp;DOC_NAME=FAT:FQL_AUDITING_CLIENT_TEMPLATE.FAT&amp;display_string=Audit&amp;VAR:KEY=ODUDADIPCV&amp;VAR:QUERY=RkZfU0FMRVMoQ0FMLDIwMTEp&amp;WINDOW=FIRST_POPUP&amp;HEIGHT=450&amp;WIDTH=450&amp;START_MAXIMIZED=FALS","E&amp;VAR:CALENDAR=US&amp;VAR:SYMBOL=NOW&amp;VAR:INDEX=0"}</definedName>
    <definedName name="_114__FDSAUDITLINK__" hidden="1">{"fdsup://directions/FAT Viewer?action=UPDATE&amp;creator=factset&amp;DYN_ARGS=TRUE&amp;DOC_NAME=FAT:FQL_AUDITING_CLIENT_TEMPLATE.FAT&amp;display_string=Audit&amp;VAR:KEY=GXWLONMBED&amp;VAR:QUERY=RkZfU0FMRVMoQ0FMLDIwMTEp&amp;WINDOW=FIRST_POPUP&amp;HEIGHT=450&amp;WIDTH=450&amp;START_MAXIMIZED=FALS","E&amp;VAR:CALENDAR=US&amp;VAR:SYMBOL=WAGE&amp;VAR:INDEX=0"}</definedName>
    <definedName name="_116__FDSAUDITLINK__" hidden="1">{"fdsup://directions/FAT Viewer?action=UPDATE&amp;creator=factset&amp;DYN_ARGS=TRUE&amp;DOC_NAME=FAT:FQL_AUDITING_CLIENT_TEMPLATE.FAT&amp;display_string=Audit&amp;VAR:KEY=OFWDARWBEP&amp;VAR:QUERY=RkZfU0FMRVMoTFRNLDAp&amp;WINDOW=FIRST_POPUP&amp;HEIGHT=450&amp;WIDTH=450&amp;START_MAXIMIZED=FALSE&amp;VA","R:CALENDAR=US&amp;VAR:SYMBOL=LPSN&amp;VAR:INDEX=0"}</definedName>
    <definedName name="_117__FDSAUDITLINK__" hidden="1">{"fdsup://directions/FAT Viewer?action=UPDATE&amp;creator=factset&amp;DYN_ARGS=TRUE&amp;DOC_NAME=FAT:FQL_AUDITING_CLIENT_TEMPLATE.FAT&amp;display_string=Audit&amp;VAR:KEY=PWHIVULOPA&amp;VAR:QUERY=RkZfRlJFRV9DRihDQUwsMjAxMSk=&amp;WINDOW=FIRST_POPUP&amp;HEIGHT=450&amp;WIDTH=450&amp;START_MAXIMIZED=","FALSE&amp;VAR:CALENDAR=US&amp;VAR:SYMBOL=SDBT&amp;VAR:INDEX=0"}</definedName>
    <definedName name="_118__FDSAUDITLINK__" hidden="1">{"fdsup://directions/FAT Viewer?action=UPDATE&amp;creator=factset&amp;DYN_ARGS=TRUE&amp;DOC_NAME=FAT:FQL_AUDITING_CLIENT_TEMPLATE.FAT&amp;display_string=Audit&amp;VAR:KEY=KDSVOJSFKP&amp;VAR:QUERY=RkZfRVBTX0RJTChMVE0sMCk=&amp;WINDOW=FIRST_POPUP&amp;HEIGHT=450&amp;WIDTH=450&amp;START_MAXIMIZED=FALS","E&amp;VAR:CALENDAR=US&amp;VAR:SYMBOL=ELLI&amp;VAR:INDEX=0"}</definedName>
    <definedName name="_119__FDSAUDITLINK__" hidden="1">{"fdsup://directions/FAT Viewer?action=UPDATE&amp;creator=factset&amp;DYN_ARGS=TRUE&amp;DOC_NAME=FAT:FQL_AUDITING_CLIENT_TEMPLATE.FAT&amp;display_string=Audit&amp;VAR:KEY=IDKBYFYJAX&amp;VAR:QUERY=RkZfU0FMRVMoTFRNLDAp&amp;WINDOW=FIRST_POPUP&amp;HEIGHT=450&amp;WIDTH=450&amp;START_MAXIMIZED=FALSE&amp;VA","R:CALENDAR=US&amp;VAR:SYMBOL=CARB&amp;VAR:INDEX=0"}</definedName>
    <definedName name="_12__FDSAUDITLINK__" hidden="1">{"fdsup://Directions/FactSet Auditing Viewer?action=AUDIT_VALUE&amp;DB=129&amp;ID1=07327110&amp;VALUEID=01001&amp;SDATE=2011&amp;PERIODTYPE=ANN_STD&amp;SCFT=3&amp;window=popup_no_bar&amp;width=385&amp;height=120&amp;START_MAXIMIZED=FALSE&amp;creator=factset&amp;display_string=Audit"}</definedName>
    <definedName name="_121__FDSAUDITLINK__" hidden="1">{"fdsup://directions/FAT Viewer?action=UPDATE&amp;creator=factset&amp;DYN_ARGS=TRUE&amp;DOC_NAME=FAT:FQL_AUDITING_CLIENT_TEMPLATE.FAT&amp;display_string=Audit&amp;VAR:KEY=SFOPAZSLEB&amp;VAR:QUERY=RkZfU0FMRVMoTFRNLDAp&amp;WINDOW=FIRST_POPUP&amp;HEIGHT=450&amp;WIDTH=450&amp;START_MAXIMIZED=FALSE&amp;VA","R:CALENDAR=US&amp;VAR:SYMBOL=SREV&amp;VAR:INDEX=0"}</definedName>
    <definedName name="_122__FDSAUDITLINK__" hidden="1">{"fdsup://directions/FAT Viewer?action=UPDATE&amp;creator=factset&amp;DYN_ARGS=TRUE&amp;DOC_NAME=FAT:FQL_AUDITING_CLIENT_TEMPLATE.FAT&amp;display_string=Audit&amp;VAR:KEY=UXUVUJWNOH&amp;VAR:QUERY=RkZfRUJJVERBX09QRVIoTFRNLDAp&amp;WINDOW=FIRST_POPUP&amp;HEIGHT=450&amp;WIDTH=450&amp;START_MAXIMIZED=","FALSE&amp;VAR:CALENDAR=US&amp;VAR:SYMBOL=CRM&amp;VAR:INDEX=0"}</definedName>
    <definedName name="_123__FDSAUDITLINK__" hidden="1">{"fdsup://directions/FAT Viewer?action=UPDATE&amp;creator=factset&amp;DYN_ARGS=TRUE&amp;DOC_NAME=FAT:FQL_AUDITING_CLIENT_TEMPLATE.FAT&amp;display_string=Audit&amp;VAR:KEY=ODYBEBSNWP&amp;VAR:QUERY=RkZfRVBTX0RJTChMVE0sMCk=&amp;WINDOW=FIRST_POPUP&amp;HEIGHT=450&amp;WIDTH=450&amp;START_MAXIMIZED=FALS","E&amp;VAR:CALENDAR=US&amp;VAR:SYMBOL=SQI&amp;VAR:INDEX=0"}</definedName>
    <definedName name="_124__FDSAUDITLINK__" hidden="1">{"fdsup://directions/FAT Viewer?action=UPDATE&amp;creator=factset&amp;DYN_ARGS=TRUE&amp;DOC_NAME=FAT:FQL_AUDITING_CLIENT_TEMPLATE.FAT&amp;display_string=Audit&amp;VAR:KEY=SNYTOBGDYV&amp;VAR:QUERY=RkZfU0FMRVMoTFRNLDAp&amp;WINDOW=FIRST_POPUP&amp;HEIGHT=450&amp;WIDTH=450&amp;START_MAXIMIZED=FALSE&amp;VA","R:CALENDAR=US&amp;VAR:SYMBOL=IL&amp;VAR:INDEX=0"}</definedName>
    <definedName name="_125__FDSAUDITLINK__" hidden="1">{"fdsup://directions/FAT Viewer?action=UPDATE&amp;creator=factset&amp;DYN_ARGS=TRUE&amp;DOC_NAME=FAT:FQL_AUDITING_CLIENT_TEMPLATE.FAT&amp;display_string=Audit&amp;VAR:KEY=YLQNMPSFKD&amp;VAR:QUERY=RkZfRUJJVERBX09QRVIoTFRNLDAp&amp;WINDOW=FIRST_POPUP&amp;HEIGHT=450&amp;WIDTH=450&amp;START_MAXIMIZED=","FALSE&amp;VAR:CALENDAR=US&amp;VAR:SYMBOL=RP&amp;VAR:INDEX=0"}</definedName>
    <definedName name="_126__FDSAUDITLINK__" hidden="1">{"fdsup://directions/FAT Viewer?action=UPDATE&amp;creator=factset&amp;DYN_ARGS=TRUE&amp;DOC_NAME=FAT:FQL_AUDITING_CLIENT_TEMPLATE.FAT&amp;display_string=Audit&amp;VAR:KEY=OHWXWJODIN&amp;VAR:QUERY=RkZfRUJJVERBX09QRVIoTFRNLDAp&amp;WINDOW=FIRST_POPUP&amp;HEIGHT=450&amp;WIDTH=450&amp;START_MAXIMIZED=","FALSE&amp;VAR:CALENDAR=US&amp;VAR:SYMBOL=KNXA&amp;VAR:INDEX=0"}</definedName>
    <definedName name="_127__FDSAUDITLINK__" hidden="1">{"fdsup://directions/FAT Viewer?action=UPDATE&amp;creator=factset&amp;DYN_ARGS=TRUE&amp;DOC_NAME=FAT:FQL_AUDITING_CLIENT_TEMPLATE.FAT&amp;display_string=Audit&amp;VAR:KEY=DIBONIJSJA&amp;VAR:QUERY=RkZfRVBTX0RJTChMVE0sMCk=&amp;WINDOW=FIRST_POPUP&amp;HEIGHT=450&amp;WIDTH=450&amp;START_MAXIMIZED=FALS","E&amp;VAR:CALENDAR=US&amp;VAR:SYMBOL=CNVO&amp;VAR:INDEX=0"}</definedName>
    <definedName name="_128__FDSAUDITLINK__" hidden="1">{"fdsup://directions/FAT Viewer?action=UPDATE&amp;creator=factset&amp;DYN_ARGS=TRUE&amp;DOC_NAME=FAT:FQL_AUDITING_CLIENT_TEMPLATE.FAT&amp;display_string=Audit&amp;VAR:KEY=YVGXWDEDQV&amp;VAR:QUERY=RkZfU0FMRVMoTFRNLDAp&amp;WINDOW=FIRST_POPUP&amp;HEIGHT=450&amp;WIDTH=450&amp;START_MAXIMIZED=FALSE&amp;VA","R:CALENDAR=US&amp;VAR:SYMBOL=SNCR&amp;VAR:INDEX=0"}</definedName>
    <definedName name="_129__FDSAUDITLINK__" hidden="1">{"fdsup://directions/FAT Viewer?action=UPDATE&amp;creator=factset&amp;DYN_ARGS=TRUE&amp;DOC_NAME=FAT:FQL_AUDITING_CLIENT_TEMPLATE.FAT&amp;display_string=Audit&amp;VAR:KEY=GDCPYZCLEB&amp;VAR:QUERY=RkZfU0FMRVMoTFRNLDAp&amp;WINDOW=FIRST_POPUP&amp;HEIGHT=450&amp;WIDTH=450&amp;START_MAXIMIZED=FALSE&amp;VA","R:CALENDAR=US&amp;VAR:SYMBOL=SQI&amp;VAR:INDEX=0"}</definedName>
    <definedName name="_13__FDSAUDITLINK__" hidden="1">{"fdsup://directions/FAT Viewer?action=UPDATE&amp;creator=factset&amp;DYN_ARGS=TRUE&amp;DOC_NAME=FAT:FQL_AUDITING_CLIENT_TEMPLATE.FAT&amp;display_string=Audit&amp;VAR:KEY=KNATWFQXCF&amp;VAR:QUERY=RkZfRUJJVERBX09QRVIoTFRNLDAp&amp;WINDOW=FIRST_POPUP&amp;HEIGHT=450&amp;WIDTH=450&amp;START_MAXIMIZED=","FALSE&amp;VAR:CALENDAR=US&amp;VAR:SYMBOL=LOGM&amp;VAR:INDEX=0"}</definedName>
    <definedName name="_130__FDSAUDITLINK__" hidden="1">{"fdsup://directions/FAT Viewer?action=UPDATE&amp;creator=factset&amp;DYN_ARGS=TRUE&amp;DOC_NAME=FAT:FQL_AUDITING_CLIENT_TEMPLATE.FAT&amp;display_string=Audit&amp;VAR:KEY=CBWBYDQBYR&amp;VAR:QUERY=RkZfRUJJVERBX09QRVIoTFRNLDAp&amp;WINDOW=FIRST_POPUP&amp;HEIGHT=450&amp;WIDTH=450&amp;START_MAXIMIZED=","FALSE&amp;VAR:CALENDAR=US&amp;VAR:SYMBOL=CSOD&amp;VAR:INDEX=0"}</definedName>
    <definedName name="_131__FDSAUDITLINK__" hidden="1">{"fdsup://directions/FAT Viewer?action=UPDATE&amp;creator=factset&amp;DYN_ARGS=TRUE&amp;DOC_NAME=FAT:FQL_AUDITING_CLIENT_TEMPLATE.FAT&amp;display_string=Audit&amp;VAR:KEY=JKDONQPGVO&amp;VAR:QUERY=RkZfU0FMRVMoTFRNLDAp&amp;WINDOW=FIRST_POPUP&amp;HEIGHT=450&amp;WIDTH=450&amp;START_MAXIMIZED=FALSE&amp;VA","R:CALENDAR=US&amp;VAR:SYMBOL=MKTG&amp;VAR:INDEX=0"}</definedName>
    <definedName name="_132__FDSAUDITLINK__" hidden="1">{"fdsup://directions/FAT Viewer?action=UPDATE&amp;creator=factset&amp;DYN_ARGS=TRUE&amp;DOC_NAME=FAT:FQL_AUDITING_CLIENT_TEMPLATE.FAT&amp;display_string=Audit&amp;VAR:KEY=MZKVYVGRKD&amp;VAR:QUERY=RkZfRUJJVERBX09QRVIoTFRNLDAp&amp;WINDOW=FIRST_POPUP&amp;HEIGHT=450&amp;WIDTH=450&amp;START_MAXIMIZED=","FALSE&amp;VAR:CALENDAR=US&amp;VAR:SYMBOL=ATHN&amp;VAR:INDEX=0"}</definedName>
    <definedName name="_133__FDSAUDITLINK__" hidden="1">{"fdsup://directions/FAT Viewer?action=UPDATE&amp;creator=factset&amp;DYN_ARGS=TRUE&amp;DOC_NAME=FAT:FQL_AUDITING_CLIENT_TEMPLATE.FAT&amp;display_string=Audit&amp;VAR:KEY=IDWFYFMHWH&amp;VAR:QUERY=RkZfRUJJVERBX09QRVIoTFRNLDAp&amp;WINDOW=FIRST_POPUP&amp;HEIGHT=450&amp;WIDTH=450&amp;START_MAXIMIZED=","FALSE&amp;VAR:CALENDAR=US&amp;VAR:SYMBOL=MKTG&amp;VAR:INDEX=0"}</definedName>
    <definedName name="_135__FDSAUDITLINK__" hidden="1">{"fdsup://directions/FAT Viewer?action=UPDATE&amp;creator=factset&amp;DYN_ARGS=TRUE&amp;DOC_NAME=FAT:FQL_AUDITING_CLIENT_TEMPLATE.FAT&amp;display_string=Audit&amp;VAR:KEY=CNEJWHETIR&amp;VAR:QUERY=RkZfRUJJVERBX09QRVIoTFRNLDAp&amp;WINDOW=FIRST_POPUP&amp;HEIGHT=450&amp;WIDTH=450&amp;START_MAXIMIZED=","FALSE&amp;VAR:CALENDAR=US&amp;VAR:SYMBOL=ULTI&amp;VAR:INDEX=0"}</definedName>
    <definedName name="_136__FDSAUDITLINK__" hidden="1">{"fdsup://directions/FAT Viewer?action=UPDATE&amp;creator=factset&amp;DYN_ARGS=TRUE&amp;DOC_NAME=FAT:FQL_AUDITING_CLIENT_TEMPLATE.FAT&amp;display_string=Audit&amp;VAR:KEY=MFQRENKRET&amp;VAR:QUERY=RkZfU0FMRVMoTFRNLDAp&amp;WINDOW=FIRST_POPUP&amp;HEIGHT=450&amp;WIDTH=450&amp;START_MAXIMIZED=FALSE&amp;VA","R:CALENDAR=US&amp;VAR:SYMBOL=SDBT&amp;VAR:INDEX=0"}</definedName>
    <definedName name="_139__FDSAUDITLINK__" hidden="1">{"fdsup://directions/FAT Viewer?action=UPDATE&amp;creator=factset&amp;DYN_ARGS=TRUE&amp;DOC_NAME=FAT:FQL_AUDITING_CLIENT_TEMPLATE.FAT&amp;display_string=Audit&amp;VAR:KEY=LIHILQPEHS&amp;VAR:QUERY=RkZfRUJJVERBX09QRVIoTFRNLDAp&amp;WINDOW=FIRST_POPUP&amp;HEIGHT=450&amp;WIDTH=450&amp;START_MAXIMIZED=","FALSE&amp;VAR:CALENDAR=US&amp;VAR:SYMBOL=DWRE&amp;VAR:INDEX=0"}</definedName>
    <definedName name="_14__FDSAUDITLINK__" hidden="1">{"fdsup://directions/FAT Viewer?action=UPDATE&amp;creator=factset&amp;DYN_ARGS=TRUE&amp;DOC_NAME=FAT:FQL_AUDITING_CLIENT_TEMPLATE.FAT&amp;display_string=Audit&amp;VAR:KEY=GDCPYZCLEB&amp;VAR:QUERY=RkZfU0FMRVMoTFRNLDAp&amp;WINDOW=FIRST_POPUP&amp;HEIGHT=450&amp;WIDTH=450&amp;START_MAXIMIZED=FALSE&amp;VA","R:CALENDAR=US&amp;VAR:SYMBOL=SQI&amp;VAR:INDEX=0"}</definedName>
    <definedName name="_140__FDSAUDITLINK__" hidden="1">{"fdsup://directions/FAT Viewer?action=UPDATE&amp;creator=factset&amp;DYN_ARGS=TRUE&amp;DOC_NAME=FAT:FQL_AUDITING_CLIENT_TEMPLATE.FAT&amp;display_string=Audit&amp;VAR:KEY=JOTOJMHAPC&amp;VAR:QUERY=RkZfRVBTX0RJTChMVE0sMCk=&amp;WINDOW=FIRST_POPUP&amp;HEIGHT=450&amp;WIDTH=450&amp;START_MAXIMIZED=FALS","E&amp;VAR:CALENDAR=US&amp;VAR:SYMBOL=BV&amp;VAR:INDEX=0"}</definedName>
    <definedName name="_141__FDSAUDITLINK__" hidden="1">{"fdsup://Directions/FactSet Auditing Viewer?action=AUDIT_VALUE&amp;DB=129&amp;ID1=07327110&amp;VALUEID=01001&amp;SDATE=2011&amp;PERIODTYPE=ANN_STD&amp;SCFT=3&amp;window=popup_no_bar&amp;width=385&amp;height=120&amp;START_MAXIMIZED=FALSE&amp;creator=factset&amp;display_string=Audit"}</definedName>
    <definedName name="_142__FDSAUDITLINK__" hidden="1">{"fdsup://directions/FAT Viewer?action=UPDATE&amp;creator=factset&amp;DYN_ARGS=TRUE&amp;DOC_NAME=FAT:FQL_AUDITING_CLIENT_TEMPLATE.FAT&amp;display_string=Audit&amp;VAR:KEY=PCLAFQLGFS&amp;VAR:QUERY=RkZfU0FMRVMoTFRNLDAp&amp;WINDOW=FIRST_POPUP&amp;HEIGHT=450&amp;WIDTH=450&amp;START_MAXIMIZED=FALSE&amp;VA","R:CALENDAR=US&amp;VAR:SYMBOL=CSOD&amp;VAR:INDEX=0"}</definedName>
    <definedName name="_143__FDSAUDITLINK__" hidden="1">{"fdsup://directions/FAT Viewer?action=UPDATE&amp;creator=factset&amp;DYN_ARGS=TRUE&amp;DOC_NAME=FAT:FQL_AUDITING_CLIENT_TEMPLATE.FAT&amp;display_string=Audit&amp;VAR:KEY=EREBITITEL&amp;VAR:QUERY=RkZfRUJJVERBX09QRVIoTFRNLDAp&amp;WINDOW=FIRST_POPUP&amp;HEIGHT=450&amp;WIDTH=450&amp;START_MAXIMIZED=","FALSE&amp;VAR:CALENDAR=US&amp;VAR:SYMBOL=SPSC&amp;VAR:INDEX=0"}</definedName>
    <definedName name="_144__FDSAUDITLINK__" hidden="1">{"fdsup://directions/FAT Viewer?action=UPDATE&amp;creator=factset&amp;DYN_ARGS=TRUE&amp;DOC_NAME=FAT:FQL_AUDITING_CLIENT_TEMPLATE.FAT&amp;display_string=Audit&amp;VAR:KEY=KPQNYJETOR&amp;VAR:QUERY=RkZfRVBTX0RJTChMVE0sMCk=&amp;WINDOW=FIRST_POPUP&amp;HEIGHT=450&amp;WIDTH=450&amp;START_MAXIMIZED=FALS","E&amp;VAR:CALENDAR=US&amp;VAR:SYMBOL=SREV&amp;VAR:INDEX=0"}</definedName>
    <definedName name="_145__FDSAUDITLINK__" hidden="1">{"fdsup://directions/FAT Viewer?action=UPDATE&amp;creator=factset&amp;DYN_ARGS=TRUE&amp;DOC_NAME=FAT:FQL_AUDITING_CLIENT_TEMPLATE.FAT&amp;display_string=Audit&amp;VAR:KEY=KTCVWVCXSP&amp;VAR:QUERY=RkZfRUJJVERBX09QRVIoTFRNLDAp&amp;WINDOW=FIRST_POPUP&amp;HEIGHT=450&amp;WIDTH=450&amp;START_MAXIMIZED=","FALSE&amp;VAR:CALENDAR=US&amp;VAR:SYMBOL=CSOD&amp;VAR:INDEX=0"}</definedName>
    <definedName name="_146__FDSAUDITLINK__" hidden="1">{"fdsup://directions/FAT Viewer?action=UPDATE&amp;creator=factset&amp;DYN_ARGS=TRUE&amp;DOC_NAME=FAT:FQL_AUDITING_CLIENT_TEMPLATE.FAT&amp;display_string=Audit&amp;VAR:KEY=MTYRMHKBMD&amp;VAR:QUERY=RkZfRVBTX0RJTChMVE0sMCk=&amp;WINDOW=FIRST_POPUP&amp;HEIGHT=450&amp;WIDTH=450&amp;START_MAXIMIZED=FALS","E&amp;VAR:CALENDAR=US&amp;VAR:SYMBOL=ULTI&amp;VAR:INDEX=0"}</definedName>
    <definedName name="_149__FDSAUDITLINK__" hidden="1">{"fdsup://directions/FAT Viewer?action=UPDATE&amp;creator=factset&amp;DYN_ARGS=TRUE&amp;DOC_NAME=FAT:FQL_AUDITING_CLIENT_TEMPLATE.FAT&amp;display_string=Audit&amp;VAR:KEY=IDOPGXITWR&amp;VAR:QUERY=RkZfRUJJVERBX09QRVIoTFRNLDAp&amp;WINDOW=FIRST_POPUP&amp;HEIGHT=450&amp;WIDTH=450&amp;START_MAXIMIZED=","FALSE&amp;VAR:CALENDAR=US&amp;VAR:SYMBOL=WAGE&amp;VAR:INDEX=0"}</definedName>
    <definedName name="_15__FDSAUDITLINK__" hidden="1">{"fdsup://directions/FAT Viewer?action=UPDATE&amp;creator=factset&amp;DYN_ARGS=TRUE&amp;DOC_NAME=FAT:FQL_AUDITING_CLIENT_TEMPLATE.FAT&amp;display_string=Audit&amp;VAR:KEY=QXSVOLSBMJ&amp;VAR:QUERY=RkZfU0FMRVMoTFRNLDAp&amp;WINDOW=FIRST_POPUP&amp;HEIGHT=450&amp;WIDTH=450&amp;START_MAXIMIZED=FALSE&amp;VA","R:CALENDAR=US&amp;VAR:SYMBOL=LOGM&amp;VAR:INDEX=0"}</definedName>
    <definedName name="_151__FDSAUDITLINK__" hidden="1">{"fdsup://directions/FAT Viewer?action=UPDATE&amp;creator=factset&amp;DYN_ARGS=TRUE&amp;DOC_NAME=FAT:FQL_AUDITING_CLIENT_TEMPLATE.FAT&amp;display_string=Audit&amp;VAR:KEY=WNEPKPEBAB&amp;VAR:QUERY=RkZfU0FMRVMoTFRNLDAp&amp;WINDOW=FIRST_POPUP&amp;HEIGHT=450&amp;WIDTH=450&amp;START_MAXIMIZED=FALSE&amp;VA","R:CALENDAR=US&amp;VAR:SYMBOL=N&amp;VAR:INDEX=0"}</definedName>
    <definedName name="_154__FDSAUDITLINK__" hidden="1">{"fdsup://directions/FAT Viewer?action=UPDATE&amp;creator=factset&amp;DYN_ARGS=TRUE&amp;DOC_NAME=FAT:FQL_AUDITING_CLIENT_TEMPLATE.FAT&amp;display_string=Audit&amp;VAR:KEY=EZWJIJMXYJ&amp;VAR:QUERY=RkZfRVBTX0RJTChMVE0sMCk=&amp;WINDOW=FIRST_POPUP&amp;HEIGHT=450&amp;WIDTH=450&amp;START_MAXIMIZED=FALS","E&amp;VAR:CALENDAR=US&amp;VAR:SYMBOL=LOGM&amp;VAR:INDEX=0"}</definedName>
    <definedName name="_155__FDSAUDITLINK__" hidden="1">{"fdsup://directions/FAT Viewer?action=UPDATE&amp;creator=factset&amp;DYN_ARGS=TRUE&amp;DOC_NAME=FAT:FQL_AUDITING_CLIENT_TEMPLATE.FAT&amp;display_string=Audit&amp;VAR:KEY=EVCDOXUHKD&amp;VAR:QUERY=RkZfRUJJVERBX09QRVIoTFRNLDAp&amp;WINDOW=FIRST_POPUP&amp;HEIGHT=450&amp;WIDTH=450&amp;START_MAXIMIZED=","FALSE&amp;VAR:CALENDAR=US&amp;VAR:SYMBOL=CSOD&amp;VAR:INDEX=0"}</definedName>
    <definedName name="_156__FDSAUDITLINK__" hidden="1">{"fdsup://directions/FAT Viewer?action=UPDATE&amp;creator=factset&amp;DYN_ARGS=TRUE&amp;DOC_NAME=FAT:FQL_AUDITING_CLIENT_TEMPLATE.FAT&amp;display_string=Audit&amp;VAR:KEY=MRUXITULMV&amp;VAR:QUERY=RkZfRVBTX0RJTChMVE0sMCk=&amp;WINDOW=FIRST_POPUP&amp;HEIGHT=450&amp;WIDTH=450&amp;START_MAXIMIZED=FALS","E&amp;VAR:CALENDAR=US&amp;VAR:SYMBOL=ELLI&amp;VAR:INDEX=0"}</definedName>
    <definedName name="_157__FDSAUDITLINK__" hidden="1">{"fdsup://directions/FAT Viewer?action=UPDATE&amp;creator=factset&amp;DYN_ARGS=TRUE&amp;DOC_NAME=FAT:FQL_AUDITING_CLIENT_TEMPLATE.FAT&amp;display_string=Audit&amp;VAR:KEY=QDSTMRSDKZ&amp;VAR:QUERY=RkZfRVBTX0RJTChMVE0sMCk=&amp;WINDOW=FIRST_POPUP&amp;HEIGHT=450&amp;WIDTH=450&amp;START_MAXIMIZED=FALS","E&amp;VAR:CALENDAR=US&amp;VAR:SYMBOL=IL&amp;VAR:INDEX=0"}</definedName>
    <definedName name="_158__FDSAUDITLINK__" hidden="1">{"fdsup://directions/FAT Viewer?action=UPDATE&amp;creator=factset&amp;DYN_ARGS=TRUE&amp;DOC_NAME=FAT:FQL_AUDITING_CLIENT_TEMPLATE.FAT&amp;display_string=Audit&amp;VAR:KEY=UROVUBMVQN&amp;VAR:QUERY=RkZfRVBTX0RJTChMVE0sMCk=&amp;WINDOW=FIRST_POPUP&amp;HEIGHT=450&amp;WIDTH=450&amp;START_MAXIMIZED=FALS","E&amp;VAR:CALENDAR=US&amp;VAR:SYMBOL=EOPN&amp;VAR:INDEX=0"}</definedName>
    <definedName name="_159__FDSAUDITLINK__" hidden="1">{"fdsup://Directions/FactSet Auditing Viewer?action=AUDIT_VALUE&amp;DB=129&amp;ID1=07327110&amp;VALUEID=01551&amp;SDATE=2011&amp;PERIODTYPE=ANN_STD&amp;SCFT=3&amp;window=popup_no_bar&amp;width=385&amp;height=120&amp;START_MAXIMIZED=FALSE&amp;creator=factset&amp;display_string=Audit"}</definedName>
    <definedName name="_160__FDSAUDITLINK__" hidden="1">{"fdsup://Directions/FactSet Auditing Viewer?action=AUDIT_VALUE&amp;DB=129&amp;ID1=07327110&amp;VALUEID=01001&amp;SDATE=2011&amp;PERIODTYPE=ANN_STD&amp;SCFT=3&amp;window=popup_no_bar&amp;width=385&amp;height=120&amp;START_MAXIMIZED=FALSE&amp;creator=factset&amp;display_string=Audit"}</definedName>
    <definedName name="_161__FDSAUDITLINK__" hidden="1">{"fdsup://directions/FAT Viewer?action=UPDATE&amp;creator=factset&amp;DYN_ARGS=TRUE&amp;DOC_NAME=FAT:FQL_AUDITING_CLIENT_TEMPLATE.FAT&amp;display_string=Audit&amp;VAR:KEY=KBYVIPIBER&amp;VAR:QUERY=RkZfU0FMRVMoTFRNLDAp&amp;WINDOW=FIRST_POPUP&amp;HEIGHT=450&amp;WIDTH=450&amp;START_MAXIMIZED=FALSE&amp;VA","R:CALENDAR=US&amp;VAR:SYMBOL=EOPN&amp;VAR:INDEX=0"}</definedName>
    <definedName name="_17__FDSAUDITLINK__" hidden="1">{"fdsup://directions/FAT Viewer?action=UPDATE&amp;creator=factset&amp;DYN_ARGS=TRUE&amp;DOC_NAME=FAT:FQL_AUDITING_CLIENT_TEMPLATE.FAT&amp;display_string=Audit&amp;VAR:KEY=OFWDARWBEP&amp;VAR:QUERY=RkZfU0FMRVMoTFRNLDAp&amp;WINDOW=FIRST_POPUP&amp;HEIGHT=450&amp;WIDTH=450&amp;START_MAXIMIZED=FALSE&amp;VA","R:CALENDAR=US&amp;VAR:SYMBOL=LPSN&amp;VAR:INDEX=0"}</definedName>
    <definedName name="_18__FDSAUDITLINK__" hidden="1">{"fdsup://directions/FAT Viewer?action=UPDATE&amp;creator=factset&amp;DYN_ARGS=TRUE&amp;DOC_NAME=FAT:FQL_AUDITING_CLIENT_TEMPLATE.FAT&amp;display_string=Audit&amp;VAR:KEY=YTAJOXKNOZ&amp;VAR:QUERY=RkZfU0FMRVMoTFRNLDAp&amp;WINDOW=FIRST_POPUP&amp;HEIGHT=450&amp;WIDTH=450&amp;START_MAXIMIZED=FALSE&amp;VA","R:CALENDAR=US&amp;VAR:SYMBOL=RP&amp;VAR:INDEX=0"}</definedName>
    <definedName name="_19__FDSAUDITLINK__" hidden="1">{"fdsup://directions/FAT Viewer?action=UPDATE&amp;creator=factset&amp;DYN_ARGS=TRUE&amp;DOC_NAME=FAT:FQL_AUDITING_CLIENT_TEMPLATE.FAT&amp;display_string=Audit&amp;VAR:KEY=IDKBYFYJAX&amp;VAR:QUERY=RkZfU0FMRVMoTFRNLDAp&amp;WINDOW=FIRST_POPUP&amp;HEIGHT=450&amp;WIDTH=450&amp;START_MAXIMIZED=FALSE&amp;VA","R:CALENDAR=US&amp;VAR:SYMBOL=CARB&amp;VAR:INDEX=0"}</definedName>
    <definedName name="_2" localSheetId="0" hidden="1">#REF!</definedName>
    <definedName name="_2" hidden="1">#REF!</definedName>
    <definedName name="_2__FDSAUDITLINK__" hidden="1">{"fdsup://directions/FAT Viewer?action=UPDATE&amp;creator=factset&amp;DYN_ARGS=TRUE&amp;DOC_NAME=FAT:FQL_AUDITING_CLIENT_TEMPLATE.FAT&amp;display_string=Audit&amp;VAR:KEY=EDKHEVAXUZ&amp;VAR:QUERY=RkZfRUJJVERBX09QRVIoTFRNLDAp&amp;WINDOW=FIRST_POPUP&amp;HEIGHT=450&amp;WIDTH=450&amp;START_MAXIMIZED=","FALSE&amp;VAR:CALENDAR=US&amp;VAR:SYMBOL=ELLI&amp;VAR:INDEX=0"}</definedName>
    <definedName name="_2_2__1_WEBI_HHeading" localSheetId="0" hidden="1">'[4]BO Query'!#REF!</definedName>
    <definedName name="_2_2__1_WEBI_HHeading" hidden="1">'[4]BO Query'!#REF!</definedName>
    <definedName name="_20__FDSAUDITLINK__" hidden="1">{"fdsup://directions/FAT Viewer?action=UPDATE&amp;creator=factset&amp;DYN_ARGS=TRUE&amp;DOC_NAME=FAT:FQL_AUDITING_CLIENT_TEMPLATE.FAT&amp;display_string=Audit&amp;VAR:KEY=YLEJAPQNCD&amp;VAR:QUERY=RkZfU0FMRVMoTFRNLDAp&amp;WINDOW=FIRST_POPUP&amp;HEIGHT=450&amp;WIDTH=450&amp;START_MAXIMIZED=FALSE&amp;VA","R:CALENDAR=US&amp;VAR:SYMBOL=VOCS&amp;VAR:INDEX=0"}</definedName>
    <definedName name="_21__FDSAUDITLINK__" hidden="1">{"fdsup://directions/FAT Viewer?action=UPDATE&amp;creator=factset&amp;DYN_ARGS=TRUE&amp;DOC_NAME=FAT:FQL_AUDITING_CLIENT_TEMPLATE.FAT&amp;display_string=Audit&amp;VAR:KEY=JKDONQPGVO&amp;VAR:QUERY=RkZfU0FMRVMoTFRNLDAp&amp;WINDOW=FIRST_POPUP&amp;HEIGHT=450&amp;WIDTH=450&amp;START_MAXIMIZED=FALSE&amp;VA","R:CALENDAR=US&amp;VAR:SYMBOL=MKTG&amp;VAR:INDEX=0"}</definedName>
    <definedName name="_22__FDSAUDITLINK__" hidden="1">{"fdsup://directions/FAT Viewer?action=UPDATE&amp;creator=factset&amp;DYN_ARGS=TRUE&amp;DOC_NAME=FAT:FQL_AUDITING_CLIENT_TEMPLATE.FAT&amp;display_string=Audit&amp;VAR:KEY=YNUJEVUBIZ&amp;VAR:QUERY=RkZfU0FMRVMoTFRNLDAp&amp;WINDOW=FIRST_POPUP&amp;HEIGHT=450&amp;WIDTH=450&amp;START_MAXIMIZED=FALSE&amp;VA","R:CALENDAR=US&amp;VAR:SYMBOL=KNXA&amp;VAR:INDEX=0"}</definedName>
    <definedName name="_23__FDSAUDITLINK__" hidden="1">{"fdsup://directions/FAT Viewer?action=UPDATE&amp;creator=factset&amp;DYN_ARGS=TRUE&amp;DOC_NAME=FAT:FQL_AUDITING_CLIENT_TEMPLATE.FAT&amp;display_string=Audit&amp;VAR:KEY=VGXQRSHUZY&amp;VAR:QUERY=RkZfU0FMRVMoTFRNLDAp&amp;WINDOW=FIRST_POPUP&amp;HEIGHT=450&amp;WIDTH=450&amp;START_MAXIMIZED=FALSE&amp;VA","R:CALENDAR=US&amp;VAR:SYMBOL=MDSO&amp;VAR:INDEX=0"}</definedName>
    <definedName name="_24__FDSAUDITLINK__" hidden="1">{"fdsup://directions/FAT Viewer?action=UPDATE&amp;creator=factset&amp;DYN_ARGS=TRUE&amp;DOC_NAME=FAT:FQL_AUDITING_CLIENT_TEMPLATE.FAT&amp;display_string=Audit&amp;VAR:KEY=RUPYLKXETY&amp;VAR:QUERY=RkZfU0FMRVMoTFRNLDAp&amp;WINDOW=FIRST_POPUP&amp;HEIGHT=450&amp;WIDTH=450&amp;START_MAXIMIZED=FALSE&amp;VA","R:CALENDAR=US&amp;VAR:SYMBOL=ULTI&amp;VAR:INDEX=0"}</definedName>
    <definedName name="_25__FDSAUDITLINK__" hidden="1">{"fdsup://directions/FAT Viewer?action=UPDATE&amp;creator=factset&amp;DYN_ARGS=TRUE&amp;DOC_NAME=FAT:FQL_AUDITING_CLIENT_TEMPLATE.FAT&amp;display_string=Audit&amp;VAR:KEY=SNYTOBGDYV&amp;VAR:QUERY=RkZfU0FMRVMoTFRNLDAp&amp;WINDOW=FIRST_POPUP&amp;HEIGHT=450&amp;WIDTH=450&amp;START_MAXIMIZED=FALSE&amp;VA","R:CALENDAR=US&amp;VAR:SYMBOL=IL&amp;VAR:INDEX=0"}</definedName>
    <definedName name="_26__FDSAUDITLINK__" hidden="1">{"fdsup://directions/FAT Viewer?action=UPDATE&amp;creator=factset&amp;DYN_ARGS=TRUE&amp;DOC_NAME=FAT:FQL_AUDITING_CLIENT_TEMPLATE.FAT&amp;display_string=Audit&amp;VAR:KEY=KRGFGFABAX&amp;VAR:QUERY=RkZfU0FMRVMoTFRNLDAp&amp;WINDOW=FIRST_POPUP&amp;HEIGHT=450&amp;WIDTH=450&amp;START_MAXIMIZED=FALSE&amp;VA","R:CALENDAR=US&amp;VAR:SYMBOL=SPSC&amp;VAR:INDEX=0"}</definedName>
    <definedName name="_28__FDSAUDITLINK__" hidden="1">{"fdsup://directions/FAT Viewer?action=UPDATE&amp;creator=factset&amp;DYN_ARGS=TRUE&amp;DOC_NAME=FAT:FQL_AUDITING_CLIENT_TEMPLATE.FAT&amp;display_string=Audit&amp;VAR:KEY=DIXQNUDGRS&amp;VAR:QUERY=RkZfU0FMRVMoTFRNLDAp&amp;WINDOW=FIRST_POPUP&amp;HEIGHT=450&amp;WIDTH=450&amp;START_MAXIMIZED=FALSE&amp;VA","R:CALENDAR=US&amp;VAR:SYMBOL=TNGO&amp;VAR:INDEX=0"}</definedName>
    <definedName name="_29__FDSAUDITLINK__" hidden="1">{"fdsup://directions/FAT Viewer?action=UPDATE&amp;creator=factset&amp;DYN_ARGS=TRUE&amp;DOC_NAME=FAT:FQL_AUDITING_CLIENT_TEMPLATE.FAT&amp;display_string=Audit&amp;VAR:KEY=GPQFIPSXIZ&amp;VAR:QUERY=RkZfU0FMRVMoTFRNLDAp&amp;WINDOW=FIRST_POPUP&amp;HEIGHT=450&amp;WIDTH=450&amp;START_MAXIMIZED=FALSE&amp;VA","R:CALENDAR=US&amp;VAR:SYMBOL=TRAK&amp;VAR:INDEX=0"}</definedName>
    <definedName name="_3_2__1_WEBI_Table" localSheetId="0" hidden="1">'[4]BO Query'!#REF!</definedName>
    <definedName name="_3_2__1_WEBI_Table" hidden="1">'[4]BO Query'!#REF!</definedName>
    <definedName name="_30__FDSAUDITLINK__" hidden="1">{"fdsup://directions/FAT Viewer?action=UPDATE&amp;creator=factset&amp;DYN_ARGS=TRUE&amp;DOC_NAME=FAT:FQL_AUDITING_CLIENT_TEMPLATE.FAT&amp;display_string=Audit&amp;VAR:KEY=QHCXCDQBKL&amp;VAR:QUERY=RkZfU0FMRVMoTFRNLDAp&amp;WINDOW=FIRST_POPUP&amp;HEIGHT=450&amp;WIDTH=450&amp;START_MAXIMIZED=FALSE&amp;VA","R:CALENDAR=US&amp;VAR:SYMBOL=ATHN&amp;VAR:INDEX=0"}</definedName>
    <definedName name="_31__123Graph_ACHART_1" localSheetId="0" hidden="1">#REF!</definedName>
    <definedName name="_31__123Graph_ACHART_1" hidden="1">#REF!</definedName>
    <definedName name="_31__FDSAUDITLINK__" hidden="1">{"fdsup://directions/FAT Viewer?action=UPDATE&amp;creator=factset&amp;DYN_ARGS=TRUE&amp;DOC_NAME=FAT:FQL_AUDITING_CLIENT_TEMPLATE.FAT&amp;display_string=Audit&amp;VAR:KEY=KBYVIPIBER&amp;VAR:QUERY=RkZfU0FMRVMoTFRNLDAp&amp;WINDOW=FIRST_POPUP&amp;HEIGHT=450&amp;WIDTH=450&amp;START_MAXIMIZED=FALSE&amp;VA","R:CALENDAR=US&amp;VAR:SYMBOL=EOPN&amp;VAR:INDEX=0"}</definedName>
    <definedName name="_32__123Graph_ACHART_10" localSheetId="0" hidden="1">#REF!</definedName>
    <definedName name="_32__123Graph_ACHART_10" hidden="1">#REF!</definedName>
    <definedName name="_32__FDSAUDITLINK__" hidden="1">{"fdsup://directions/FAT Viewer?action=UPDATE&amp;creator=factset&amp;DYN_ARGS=TRUE&amp;DOC_NAME=FAT:FQL_AUDITING_CLIENT_TEMPLATE.FAT&amp;display_string=Audit&amp;VAR:KEY=KZITSVWFUZ&amp;VAR:QUERY=RkZfU0FMRVMoTFRNLDAp&amp;WINDOW=FIRST_POPUP&amp;HEIGHT=450&amp;WIDTH=450&amp;START_MAXIMIZED=FALSE&amp;VA","R:CALENDAR=US&amp;VAR:SYMBOL=ELOQ&amp;VAR:INDEX=0"}</definedName>
    <definedName name="_33__123Graph_ACHART_11" localSheetId="0" hidden="1">#REF!</definedName>
    <definedName name="_33__123Graph_ACHART_11" hidden="1">#REF!</definedName>
    <definedName name="_33__FDSAUDITLINK__" hidden="1">{"fdsup://directions/FAT Viewer?action=UPDATE&amp;creator=factset&amp;DYN_ARGS=TRUE&amp;DOC_NAME=FAT:FQL_AUDITING_CLIENT_TEMPLATE.FAT&amp;display_string=Audit&amp;VAR:KEY=OFCHUZOJQX&amp;VAR:QUERY=RkZfU0FMRVMoTFRNLDAp&amp;WINDOW=FIRST_POPUP&amp;HEIGHT=450&amp;WIDTH=450&amp;START_MAXIMIZED=FALSE&amp;VA","R:CALENDAR=US&amp;VAR:SYMBOL=ELLI&amp;VAR:INDEX=0"}</definedName>
    <definedName name="_34__123Graph_ACHART_8" localSheetId="0" hidden="1">#REF!</definedName>
    <definedName name="_34__123Graph_ACHART_8" hidden="1">#REF!</definedName>
    <definedName name="_35__123Graph_ACHART_9" localSheetId="0" hidden="1">#REF!</definedName>
    <definedName name="_35__123Graph_ACHART_9" hidden="1">#REF!</definedName>
    <definedName name="_35__FDSAUDITLINK__" hidden="1">{"fdsup://directions/FAT Viewer?action=UPDATE&amp;creator=factset&amp;DYN_ARGS=TRUE&amp;DOC_NAME=FAT:FQL_AUDITING_CLIENT_TEMPLATE.FAT&amp;display_string=Audit&amp;VAR:KEY=PIJMVUBQRS&amp;VAR:QUERY=RkZfU0FMRVMoTFRNLDAp&amp;WINDOW=FIRST_POPUP&amp;HEIGHT=450&amp;WIDTH=450&amp;START_MAXIMIZED=FALSE&amp;VA","R:CALENDAR=US&amp;VAR:SYMBOL=ET&amp;VAR:INDEX=0"}</definedName>
    <definedName name="_36__123Graph_BCHART_1" localSheetId="0" hidden="1">#REF!</definedName>
    <definedName name="_36__123Graph_BCHART_1" hidden="1">#REF!</definedName>
    <definedName name="_36__FDSAUDITLINK__" hidden="1">{"fdsup://directions/FAT Viewer?action=UPDATE&amp;creator=factset&amp;DYN_ARGS=TRUE&amp;DOC_NAME=FAT:FQL_AUDITING_CLIENT_TEMPLATE.FAT&amp;display_string=Audit&amp;VAR:KEY=MFQRENKRET&amp;VAR:QUERY=RkZfU0FMRVMoTFRNLDAp&amp;WINDOW=FIRST_POPUP&amp;HEIGHT=450&amp;WIDTH=450&amp;START_MAXIMIZED=FALSE&amp;VA","R:CALENDAR=US&amp;VAR:SYMBOL=SDBT&amp;VAR:INDEX=0"}</definedName>
    <definedName name="_37__123Graph_BCHART_10" localSheetId="0" hidden="1">#REF!</definedName>
    <definedName name="_37__123Graph_BCHART_10" hidden="1">#REF!</definedName>
    <definedName name="_37__FDSAUDITLINK__" hidden="1">{"fdsup://directions/FAT Viewer?action=UPDATE&amp;creator=factset&amp;DYN_ARGS=TRUE&amp;DOC_NAME=FAT:FQL_AUDITING_CLIENT_TEMPLATE.FAT&amp;display_string=Audit&amp;VAR:KEY=IDKBYFYJAX&amp;VAR:QUERY=RkZfU0FMRVMoTFRNLDAp&amp;WINDOW=FIRST_POPUP&amp;HEIGHT=450&amp;WIDTH=450&amp;START_MAXIMIZED=FALSE&amp;VA","R:CALENDAR=US&amp;VAR:SYMBOL=CARB&amp;VAR:INDEX=0"}</definedName>
    <definedName name="_38__123Graph_BCHART_11" localSheetId="0" hidden="1">#REF!</definedName>
    <definedName name="_38__123Graph_BCHART_11" hidden="1">#REF!</definedName>
    <definedName name="_38__FDSAUDITLINK__" hidden="1">{"fdsup://directions/FAT Viewer?action=UPDATE&amp;creator=factset&amp;DYN_ARGS=TRUE&amp;DOC_NAME=FAT:FQL_AUDITING_CLIENT_TEMPLATE.FAT&amp;display_string=Audit&amp;VAR:KEY=SNYTOBGDYV&amp;VAR:QUERY=RkZfU0FMRVMoTFRNLDAp&amp;WINDOW=FIRST_POPUP&amp;HEIGHT=450&amp;WIDTH=450&amp;START_MAXIMIZED=FALSE&amp;VA","R:CALENDAR=US&amp;VAR:SYMBOL=IL&amp;VAR:INDEX=0"}</definedName>
    <definedName name="_39__123Graph_BCHART_8" localSheetId="0" hidden="1">#REF!</definedName>
    <definedName name="_39__123Graph_BCHART_8" hidden="1">#REF!</definedName>
    <definedName name="_4__FDSAUDITLINK__" hidden="1">{"fdsup://directions/FAT Viewer?action=UPDATE&amp;creator=factset&amp;DYN_ARGS=TRUE&amp;DOC_NAME=FAT:FQL_AUDITING_CLIENT_TEMPLATE.FAT&amp;display_string=Audit&amp;VAR:KEY=OFCHUZOJQX&amp;VAR:QUERY=RkZfU0FMRVMoTFRNLDAp&amp;WINDOW=FIRST_POPUP&amp;HEIGHT=450&amp;WIDTH=450&amp;START_MAXIMIZED=FALSE&amp;VA","R:CALENDAR=US&amp;VAR:SYMBOL=ELLI&amp;VAR:INDEX=0"}</definedName>
    <definedName name="_40__123Graph_BCHART_9" localSheetId="0" hidden="1">#REF!</definedName>
    <definedName name="_40__123Graph_BCHART_9" hidden="1">#REF!</definedName>
    <definedName name="_40__FDSAUDITLINK__" hidden="1">{"fdsup://directions/FAT Viewer?action=UPDATE&amp;creator=factset&amp;DYN_ARGS=TRUE&amp;DOC_NAME=FAT:FQL_AUDITING_CLIENT_TEMPLATE.FAT&amp;display_string=Audit&amp;VAR:KEY=GDCPYZCLEB&amp;VAR:QUERY=RkZfU0FMRVMoTFRNLDAp&amp;WINDOW=FIRST_POPUP&amp;HEIGHT=450&amp;WIDTH=450&amp;START_MAXIMIZED=FALSE&amp;VA","R:CALENDAR=US&amp;VAR:SYMBOL=SQI&amp;VAR:INDEX=0"}</definedName>
    <definedName name="_41__123Graph_XCHART_1" localSheetId="0" hidden="1">#REF!</definedName>
    <definedName name="_41__123Graph_XCHART_1" hidden="1">#REF!</definedName>
    <definedName name="_41__FDSAUDITLINK__" hidden="1">{"fdsup://directions/FAT Viewer?action=UPDATE&amp;creator=factset&amp;DYN_ARGS=TRUE&amp;DOC_NAME=FAT:FQL_AUDITING_CLIENT_TEMPLATE.FAT&amp;display_string=Audit&amp;VAR:KEY=YLEJAPQNCD&amp;VAR:QUERY=RkZfU0FMRVMoTFRNLDAp&amp;WINDOW=FIRST_POPUP&amp;HEIGHT=450&amp;WIDTH=450&amp;START_MAXIMIZED=FALSE&amp;VA","R:CALENDAR=US&amp;VAR:SYMBOL=VOCS&amp;VAR:INDEX=0"}</definedName>
    <definedName name="_42__123Graph_XCHART_10" localSheetId="0" hidden="1">#REF!</definedName>
    <definedName name="_42__123Graph_XCHART_10" hidden="1">#REF!</definedName>
    <definedName name="_42__FDSAUDITLINK__" hidden="1">{"fdsup://directions/FAT Viewer?action=UPDATE&amp;creator=factset&amp;DYN_ARGS=TRUE&amp;DOC_NAME=FAT:FQL_AUDITING_CLIENT_TEMPLATE.FAT&amp;display_string=Audit&amp;VAR:KEY=KRGFGFABAX&amp;VAR:QUERY=RkZfU0FMRVMoTFRNLDAp&amp;WINDOW=FIRST_POPUP&amp;HEIGHT=450&amp;WIDTH=450&amp;START_MAXIMIZED=FALSE&amp;VA","R:CALENDAR=US&amp;VAR:SYMBOL=SPSC&amp;VAR:INDEX=0"}</definedName>
    <definedName name="_43__123Graph_XCHART_11" localSheetId="0" hidden="1">#REF!</definedName>
    <definedName name="_43__123Graph_XCHART_11" hidden="1">#REF!</definedName>
    <definedName name="_44__123Graph_XCHART_8" localSheetId="0" hidden="1">#REF!</definedName>
    <definedName name="_44__123Graph_XCHART_8" hidden="1">#REF!</definedName>
    <definedName name="_44__FDSAUDITLINK__" hidden="1">{"fdsup://directions/FAT Viewer?action=UPDATE&amp;creator=factset&amp;DYN_ARGS=TRUE&amp;DOC_NAME=FAT:FQL_AUDITING_CLIENT_TEMPLATE.FAT&amp;display_string=Audit&amp;VAR:KEY=QXSVOLSBMJ&amp;VAR:QUERY=RkZfU0FMRVMoTFRNLDAp&amp;WINDOW=FIRST_POPUP&amp;HEIGHT=450&amp;WIDTH=450&amp;START_MAXIMIZED=FALSE&amp;VA","R:CALENDAR=US&amp;VAR:SYMBOL=LOGM&amp;VAR:INDEX=0"}</definedName>
    <definedName name="_45__123Graph_XCHART_9" localSheetId="0" hidden="1">#REF!</definedName>
    <definedName name="_45__123Graph_XCHART_9" hidden="1">#REF!</definedName>
    <definedName name="_46__FDSAUDITLINK__" hidden="1">{"fdsup://directions/FAT Viewer?action=UPDATE&amp;creator=factset&amp;DYN_ARGS=TRUE&amp;DOC_NAME=FAT:FQL_AUDITING_CLIENT_TEMPLATE.FAT&amp;display_string=Audit&amp;VAR:KEY=CXQZWXQTUF&amp;VAR:QUERY=RkZfU0FMRVMoTFRNLDAp&amp;WINDOW=FIRST_POPUP&amp;HEIGHT=450&amp;WIDTH=450&amp;START_MAXIMIZED=FALSE&amp;VA","R:CALENDAR=US&amp;VAR:SYMBOL=CTCT&amp;VAR:INDEX=0"}</definedName>
    <definedName name="_47__FDSAUDITLINK__" hidden="1">{"fdsup://directions/FAT Viewer?action=UPDATE&amp;creator=factset&amp;DYN_ARGS=TRUE&amp;DOC_NAME=FAT:FQL_AUDITING_CLIENT_TEMPLATE.FAT&amp;display_string=Audit&amp;VAR:KEY=OFCHUZOJQX&amp;VAR:QUERY=RkZfU0FMRVMoTFRNLDAp&amp;WINDOW=FIRST_POPUP&amp;HEIGHT=450&amp;WIDTH=450&amp;START_MAXIMIZED=FALSE&amp;VA","R:CALENDAR=US&amp;VAR:SYMBOL=ELLI&amp;VAR:INDEX=0"}</definedName>
    <definedName name="_49__FDSAUDITLINK__" hidden="1">{"fdsup://directions/FAT Viewer?action=UPDATE&amp;creator=factset&amp;DYN_ARGS=TRUE&amp;DOC_NAME=FAT:FQL_AUDITING_CLIENT_TEMPLATE.FAT&amp;display_string=Audit&amp;VAR:KEY=YNUJEVUBIZ&amp;VAR:QUERY=RkZfU0FMRVMoTFRNLDAp&amp;WINDOW=FIRST_POPUP&amp;HEIGHT=450&amp;WIDTH=450&amp;START_MAXIMIZED=FALSE&amp;VA","R:CALENDAR=US&amp;VAR:SYMBOL=KNXA&amp;VAR:INDEX=0"}</definedName>
    <definedName name="_5__FDSAUDITLINK__" hidden="1">{"fdsup://directions/FAT Viewer?action=UPDATE&amp;creator=factset&amp;DYN_ARGS=TRUE&amp;DOC_NAME=FAT:FQL_AUDITING_CLIENT_TEMPLATE.FAT&amp;display_string=Audit&amp;VAR:KEY=KZITSVWFUZ&amp;VAR:QUERY=RkZfU0FMRVMoTFRNLDAp&amp;WINDOW=FIRST_POPUP&amp;HEIGHT=450&amp;WIDTH=450&amp;START_MAXIMIZED=FALSE&amp;VA","R:CALENDAR=US&amp;VAR:SYMBOL=ELOQ&amp;VAR:INDEX=0"}</definedName>
    <definedName name="_50__FDSAUDITLINK__" hidden="1">{"fdsup://directions/FAT Viewer?action=UPDATE&amp;creator=factset&amp;DYN_ARGS=TRUE&amp;DOC_NAME=FAT:FQL_AUDITING_CLIENT_TEMPLATE.FAT&amp;display_string=Audit&amp;VAR:KEY=DIXQNUDGRS&amp;VAR:QUERY=RkZfU0FMRVMoTFRNLDAp&amp;WINDOW=FIRST_POPUP&amp;HEIGHT=450&amp;WIDTH=450&amp;START_MAXIMIZED=FALSE&amp;VA","R:CALENDAR=US&amp;VAR:SYMBOL=TNGO&amp;VAR:INDEX=0"}</definedName>
    <definedName name="_51__FDSAUDITLINK__" hidden="1">{"fdsup://directions/FAT Viewer?action=UPDATE&amp;creator=factset&amp;DYN_ARGS=TRUE&amp;DOC_NAME=FAT:FQL_AUDITING_CLIENT_TEMPLATE.FAT&amp;display_string=Audit&amp;VAR:KEY=YVGXWDEDQV&amp;VAR:QUERY=RkZfU0FMRVMoTFRNLDAp&amp;WINDOW=FIRST_POPUP&amp;HEIGHT=450&amp;WIDTH=450&amp;START_MAXIMIZED=FALSE&amp;VA","R:CALENDAR=US&amp;VAR:SYMBOL=SNCR&amp;VAR:INDEX=0"}</definedName>
    <definedName name="_52__FDSAUDITLINK__" hidden="1">{"fdsup://directions/FAT Viewer?action=UPDATE&amp;creator=factset&amp;DYN_ARGS=TRUE&amp;DOC_NAME=FAT:FQL_AUDITING_CLIENT_TEMPLATE.FAT&amp;display_string=Audit&amp;VAR:KEY=OFWDARWBEP&amp;VAR:QUERY=RkZfU0FMRVMoTFRNLDAp&amp;WINDOW=FIRST_POPUP&amp;HEIGHT=450&amp;WIDTH=450&amp;START_MAXIMIZED=FALSE&amp;VA","R:CALENDAR=US&amp;VAR:SYMBOL=LPSN&amp;VAR:INDEX=0"}</definedName>
    <definedName name="_53__FDSAUDITLINK__" hidden="1">{"fdsup://Directions/FactSet Auditing Viewer?action=AUDIT_VALUE&amp;DB=129&amp;ID1=07327110&amp;VALUEID=01001&amp;SDATE=2011&amp;PERIODTYPE=ANN_STD&amp;SCFT=3&amp;window=popup_no_bar&amp;width=385&amp;height=120&amp;START_MAXIMIZED=FALSE&amp;creator=factset&amp;display_string=Audit"}</definedName>
    <definedName name="_54__FDSAUDITLINK__" hidden="1">{"fdsup://directions/FAT Viewer?action=UPDATE&amp;creator=factset&amp;DYN_ARGS=TRUE&amp;DOC_NAME=FAT:FQL_AUDITING_CLIENT_TEMPLATE.FAT&amp;display_string=Audit&amp;VAR:KEY=GPQFIPSXIZ&amp;VAR:QUERY=RkZfU0FMRVMoTFRNLDAp&amp;WINDOW=FIRST_POPUP&amp;HEIGHT=450&amp;WIDTH=450&amp;START_MAXIMIZED=FALSE&amp;VA","R:CALENDAR=US&amp;VAR:SYMBOL=TRAK&amp;VAR:INDEX=0"}</definedName>
    <definedName name="_55__FDSAUDITLINK__" hidden="1">{"fdsup://directions/FAT Viewer?action=UPDATE&amp;creator=factset&amp;DYN_ARGS=TRUE&amp;DOC_NAME=FAT:FQL_AUDITING_CLIENT_TEMPLATE.FAT&amp;display_string=Audit&amp;VAR:KEY=PIJMVUBQRS&amp;VAR:QUERY=RkZfU0FMRVMoTFRNLDAp&amp;WINDOW=FIRST_POPUP&amp;HEIGHT=450&amp;WIDTH=450&amp;START_MAXIMIZED=FALSE&amp;VA","R:CALENDAR=US&amp;VAR:SYMBOL=ET&amp;VAR:INDEX=0"}</definedName>
    <definedName name="_56__FDSAUDITLINK__" hidden="1">{"fdsup://directions/FAT Viewer?action=UPDATE&amp;creator=factset&amp;DYN_ARGS=TRUE&amp;DOC_NAME=FAT:FQL_AUDITING_CLIENT_TEMPLATE.FAT&amp;display_string=Audit&amp;VAR:KEY=YTAJOXKNOZ&amp;VAR:QUERY=RkZfU0FMRVMoTFRNLDAp&amp;WINDOW=FIRST_POPUP&amp;HEIGHT=450&amp;WIDTH=450&amp;START_MAXIMIZED=FALSE&amp;VA","R:CALENDAR=US&amp;VAR:SYMBOL=RP&amp;VAR:INDEX=0"}</definedName>
    <definedName name="_57__FDSAUDITLINK__" hidden="1">{"fdsup://directions/FAT Viewer?action=UPDATE&amp;creator=factset&amp;DYN_ARGS=TRUE&amp;DOC_NAME=FAT:FQL_AUDITING_CLIENT_TEMPLATE.FAT&amp;display_string=Audit&amp;VAR:KEY=RUPYLKXETY&amp;VAR:QUERY=RkZfU0FMRVMoTFRNLDAp&amp;WINDOW=FIRST_POPUP&amp;HEIGHT=450&amp;WIDTH=450&amp;START_MAXIMIZED=FALSE&amp;VA","R:CALENDAR=US&amp;VAR:SYMBOL=ULTI&amp;VAR:INDEX=0"}</definedName>
    <definedName name="_58__FDSAUDITLINK__" hidden="1">{"fdsup://directions/FAT Viewer?action=UPDATE&amp;creator=factset&amp;DYN_ARGS=TRUE&amp;DOC_NAME=FAT:FQL_AUDITING_CLIENT_TEMPLATE.FAT&amp;display_string=Audit&amp;VAR:KEY=QHCXCDQBKL&amp;VAR:QUERY=RkZfU0FMRVMoTFRNLDAp&amp;WINDOW=FIRST_POPUP&amp;HEIGHT=450&amp;WIDTH=450&amp;START_MAXIMIZED=FALSE&amp;VA","R:CALENDAR=US&amp;VAR:SYMBOL=ATHN&amp;VAR:INDEX=0"}</definedName>
    <definedName name="_59__FDSAUDITLINK__" hidden="1">{"fdsup://directions/FAT Viewer?action=UPDATE&amp;creator=factset&amp;DYN_ARGS=TRUE&amp;DOC_NAME=FAT:FQL_AUDITING_CLIENT_TEMPLATE.FAT&amp;display_string=Audit&amp;VAR:KEY=UROVUBMVQN&amp;VAR:QUERY=RkZfRVBTX0RJTChMVE0sMCk=&amp;WINDOW=FIRST_POPUP&amp;HEIGHT=450&amp;WIDTH=450&amp;START_MAXIMIZED=FALS","E&amp;VAR:CALENDAR=US&amp;VAR:SYMBOL=EOPN&amp;VAR:INDEX=0"}</definedName>
    <definedName name="_60__FDSAUDITLINK__" hidden="1">{"fdsup://directions/FAT Viewer?action=UPDATE&amp;creator=factset&amp;DYN_ARGS=TRUE&amp;DOC_NAME=FAT:FQL_AUDITING_CLIENT_TEMPLATE.FAT&amp;display_string=Audit&amp;VAR:KEY=SDCTQDQLKR&amp;VAR:QUERY=RkZfRVBTX0RJTChMVE0sMCk=&amp;WINDOW=FIRST_POPUP&amp;HEIGHT=450&amp;WIDTH=450&amp;START_MAXIMIZED=FALS","E&amp;VAR:CALENDAR=US&amp;VAR:SYMBOL=ELOQ&amp;VAR:INDEX=0"}</definedName>
    <definedName name="_61__123Graph_ACHART_1" localSheetId="0" hidden="1">#REF!</definedName>
    <definedName name="_61__123Graph_ACHART_1" hidden="1">#REF!</definedName>
    <definedName name="_62__123Graph_ACHART_10" localSheetId="0" hidden="1">#REF!</definedName>
    <definedName name="_62__123Graph_ACHART_10" hidden="1">#REF!</definedName>
    <definedName name="_62__FDSAUDITLINK__" hidden="1">{"fdsup://directions/FAT Viewer?action=UPDATE&amp;creator=factset&amp;DYN_ARGS=TRUE&amp;DOC_NAME=FAT:FQL_AUDITING_CLIENT_TEMPLATE.FAT&amp;display_string=Audit&amp;VAR:KEY=YTANGNYTCN&amp;VAR:QUERY=RkZfRVBTX0RJTChMVE0sMCk=&amp;WINDOW=FIRST_POPUP&amp;HEIGHT=450&amp;WIDTH=450&amp;START_MAXIMIZED=FALS","E&amp;VAR:CALENDAR=US&amp;VAR:SYMBOL=SNCR&amp;VAR:INDEX=0"}</definedName>
    <definedName name="_63__123Graph_ACHART_11" localSheetId="0" hidden="1">#REF!</definedName>
    <definedName name="_63__123Graph_ACHART_11" hidden="1">#REF!</definedName>
    <definedName name="_63__FDSAUDITLINK__" hidden="1">{"fdsup://directions/FAT Viewer?action=UPDATE&amp;creator=factset&amp;DYN_ARGS=TRUE&amp;DOC_NAME=FAT:FQL_AUDITING_CLIENT_TEMPLATE.FAT&amp;display_string=Audit&amp;VAR:KEY=CZEZUVGHQL&amp;VAR:QUERY=RkZfRVBTX0RJTChMVE0sMCk=&amp;WINDOW=FIRST_POPUP&amp;HEIGHT=450&amp;WIDTH=450&amp;START_MAXIMIZED=FALS","E&amp;VAR:CALENDAR=US&amp;VAR:SYMBOL=ET&amp;VAR:INDEX=0"}</definedName>
    <definedName name="_64__123Graph_ACHART_8" localSheetId="0" hidden="1">#REF!</definedName>
    <definedName name="_64__123Graph_ACHART_8" hidden="1">#REF!</definedName>
    <definedName name="_64__FDSAUDITLINK__" hidden="1">{"fdsup://directions/FAT Viewer?action=UPDATE&amp;creator=factset&amp;DYN_ARGS=TRUE&amp;DOC_NAME=FAT:FQL_AUDITING_CLIENT_TEMPLATE.FAT&amp;display_string=Audit&amp;VAR:KEY=IDIFSDALQB&amp;VAR:QUERY=RkZfRVBTX0RJTChMVE0sMCk=&amp;WINDOW=FIRST_POPUP&amp;HEIGHT=450&amp;WIDTH=450&amp;START_MAXIMIZED=FALS","E&amp;VAR:CALENDAR=US&amp;VAR:SYMBOL=SDBT&amp;VAR:INDEX=0"}</definedName>
    <definedName name="_65__123Graph_ACHART_9" localSheetId="0" hidden="1">#REF!</definedName>
    <definedName name="_65__123Graph_ACHART_9" hidden="1">#REF!</definedName>
    <definedName name="_65__FDSAUDITLINK__" hidden="1">{"fdsup://directions/FAT Viewer?action=UPDATE&amp;creator=factset&amp;DYN_ARGS=TRUE&amp;DOC_NAME=FAT:FQL_AUDITING_CLIENT_TEMPLATE.FAT&amp;display_string=Audit&amp;VAR:KEY=ODYBEBSNWP&amp;VAR:QUERY=RkZfRVBTX0RJTChMVE0sMCk=&amp;WINDOW=FIRST_POPUP&amp;HEIGHT=450&amp;WIDTH=450&amp;START_MAXIMIZED=FALS","E&amp;VAR:CALENDAR=US&amp;VAR:SYMBOL=SQI&amp;VAR:INDEX=0"}</definedName>
    <definedName name="_66__123Graph_BCHART_1" localSheetId="0" hidden="1">#REF!</definedName>
    <definedName name="_66__123Graph_BCHART_1" hidden="1">#REF!</definedName>
    <definedName name="_66__FDSAUDITLINK__" hidden="1">{"fdsup://directions/FAT Viewer?action=UPDATE&amp;creator=factset&amp;DYN_ARGS=TRUE&amp;DOC_NAME=FAT:FQL_AUDITING_CLIENT_TEMPLATE.FAT&amp;display_string=Audit&amp;VAR:KEY=ONQFWDCTKJ&amp;VAR:QUERY=RkZfRVBTX0RJTChMVE0sNDExNzIp&amp;WINDOW=FIRST_POPUP&amp;HEIGHT=450&amp;WIDTH=450&amp;START_MAXIMIZED=","FALSE&amp;VAR:CALENDAR=US&amp;VAR:SYMBOL=ELOQ&amp;VAR:INDEX=0"}</definedName>
    <definedName name="_67__123Graph_BCHART_10" localSheetId="0" hidden="1">#REF!</definedName>
    <definedName name="_67__123Graph_BCHART_10" hidden="1">#REF!</definedName>
    <definedName name="_68__123Graph_BCHART_11" localSheetId="0" hidden="1">#REF!</definedName>
    <definedName name="_68__123Graph_BCHART_11" hidden="1">#REF!</definedName>
    <definedName name="_68__FDSAUDITLINK__" hidden="1">{"fdsup://directions/FAT Viewer?action=UPDATE&amp;creator=factset&amp;DYN_ARGS=TRUE&amp;DOC_NAME=FAT:FQL_AUDITING_CLIENT_TEMPLATE.FAT&amp;display_string=Audit&amp;VAR:KEY=UJYBAPCDYV&amp;VAR:QUERY=RkZfRVBTX0RJTChMVE0sMCk=&amp;WINDOW=FIRST_POPUP&amp;HEIGHT=450&amp;WIDTH=450&amp;START_MAXIMIZED=FALS","E&amp;VAR:CALENDAR=US&amp;VAR:SYMBOL=LPSN&amp;VAR:INDEX=0"}</definedName>
    <definedName name="_69__123Graph_BCHART_8" localSheetId="0" hidden="1">#REF!</definedName>
    <definedName name="_69__123Graph_BCHART_8" hidden="1">#REF!</definedName>
    <definedName name="_69__FDSAUDITLINK__" hidden="1">{"fdsup://directions/FAT Viewer?action=UPDATE&amp;creator=factset&amp;DYN_ARGS=TRUE&amp;DOC_NAME=FAT:FQL_AUDITING_CLIENT_TEMPLATE.FAT&amp;display_string=Audit&amp;VAR:KEY=EHELGFOHCR&amp;VAR:QUERY=RkZfRVBTX0RJTChMVE0sMCk=&amp;WINDOW=FIRST_POPUP&amp;HEIGHT=450&amp;WIDTH=450&amp;START_MAXIMIZED=FALS","E&amp;VAR:CALENDAR=US&amp;VAR:SYMBOL=RP&amp;VAR:INDEX=0"}</definedName>
    <definedName name="_7__FDSAUDITLINK__" hidden="1">{"fdsup://directions/FAT Viewer?action=UPDATE&amp;creator=factset&amp;DYN_ARGS=TRUE&amp;DOC_NAME=FAT:FQL_AUDITING_CLIENT_TEMPLATE.FAT&amp;display_string=Audit&amp;VAR:KEY=QLAFKTGVQZ&amp;VAR:QUERY=RkZfRUJJVERBX09QRVIoTFRNLDAp&amp;WINDOW=FIRST_POPUP&amp;HEIGHT=450&amp;WIDTH=450&amp;START_MAXIMIZED=","FALSE&amp;VAR:CALENDAR=US&amp;VAR:SYMBOL=ELOQ&amp;VAR:INDEX=0"}</definedName>
    <definedName name="_70__123Graph_BCHART_9" localSheetId="0" hidden="1">#REF!</definedName>
    <definedName name="_70__123Graph_BCHART_9" hidden="1">#REF!</definedName>
    <definedName name="_71__123Graph_XCHART_1" localSheetId="0" hidden="1">#REF!</definedName>
    <definedName name="_71__123Graph_XCHART_1" hidden="1">#REF!</definedName>
    <definedName name="_72__123Graph_XCHART_10" localSheetId="0" hidden="1">#REF!</definedName>
    <definedName name="_72__123Graph_XCHART_10" hidden="1">#REF!</definedName>
    <definedName name="_73__123Graph_XCHART_11" localSheetId="0" hidden="1">#REF!</definedName>
    <definedName name="_73__123Graph_XCHART_11" hidden="1">#REF!</definedName>
    <definedName name="_73__FDSAUDITLINK__" hidden="1">{"fdsup://directions/FAT Viewer?action=UPDATE&amp;creator=factset&amp;DYN_ARGS=TRUE&amp;DOC_NAME=FAT:FQL_AUDITING_CLIENT_TEMPLATE.FAT&amp;display_string=Audit&amp;VAR:KEY=GVWZMHQXKH&amp;VAR:QUERY=RkZfRVBTX0RJTChMVE0sMCk=&amp;WINDOW=FIRST_POPUP&amp;HEIGHT=450&amp;WIDTH=450&amp;START_MAXIMIZED=FALS","E&amp;VAR:CALENDAR=US&amp;VAR:SYMBOL=KNXA&amp;VAR:INDEX=0"}</definedName>
    <definedName name="_74__123Graph_XCHART_8" localSheetId="0" hidden="1">#REF!</definedName>
    <definedName name="_74__123Graph_XCHART_8" hidden="1">#REF!</definedName>
    <definedName name="_74__FDSAUDITLINK__" hidden="1">{"fdsup://directions/FAT Viewer?action=UPDATE&amp;creator=factset&amp;DYN_ARGS=TRUE&amp;DOC_NAME=FAT:FQL_AUDITING_CLIENT_TEMPLATE.FAT&amp;display_string=Audit&amp;VAR:KEY=STIHMDIHAX&amp;VAR:QUERY=RkZfRVBTX0RJTChMVE0sMCk=&amp;WINDOW=FIRST_POPUP&amp;HEIGHT=450&amp;WIDTH=450&amp;START_MAXIMIZED=FALS","E&amp;VAR:CALENDAR=US&amp;VAR:SYMBOL=MDSO&amp;VAR:INDEX=0"}</definedName>
    <definedName name="_75__123Graph_XCHART_9" localSheetId="0" hidden="1">#REF!</definedName>
    <definedName name="_75__123Graph_XCHART_9" hidden="1">#REF!</definedName>
    <definedName name="_75__FDSAUDITLINK__" hidden="1">{"fdsup://directions/FAT Viewer?action=UPDATE&amp;creator=factset&amp;DYN_ARGS=TRUE&amp;DOC_NAME=FAT:FQL_AUDITING_CLIENT_TEMPLATE.FAT&amp;display_string=Audit&amp;VAR:KEY=MTYRMHKBMD&amp;VAR:QUERY=RkZfRVBTX0RJTChMVE0sMCk=&amp;WINDOW=FIRST_POPUP&amp;HEIGHT=450&amp;WIDTH=450&amp;START_MAXIMIZED=FALS","E&amp;VAR:CALENDAR=US&amp;VAR:SYMBOL=ULTI&amp;VAR:INDEX=0"}</definedName>
    <definedName name="_76__FDSAUDITLINK__" hidden="1">{"fdsup://directions/FAT Viewer?action=UPDATE&amp;creator=factset&amp;DYN_ARGS=TRUE&amp;DOC_NAME=FAT:FQL_AUDITING_CLIENT_TEMPLATE.FAT&amp;display_string=Audit&amp;VAR:KEY=QDSTMRSDKZ&amp;VAR:QUERY=RkZfRVBTX0RJTChMVE0sMCk=&amp;WINDOW=FIRST_POPUP&amp;HEIGHT=450&amp;WIDTH=450&amp;START_MAXIMIZED=FALS","E&amp;VAR:CALENDAR=US&amp;VAR:SYMBOL=IL&amp;VAR:INDEX=0"}</definedName>
    <definedName name="_77__FDSAUDITLINK__" hidden="1">{"fdsup://directions/FAT Viewer?action=UPDATE&amp;creator=factset&amp;DYN_ARGS=TRUE&amp;DOC_NAME=FAT:FQL_AUDITING_CLIENT_TEMPLATE.FAT&amp;display_string=Audit&amp;VAR:KEY=LIRONKPWBS&amp;VAR:QUERY=RkZfRVBTX0RJTChMVE0sNDExNjYp&amp;WINDOW=FIRST_POPUP&amp;HEIGHT=450&amp;WIDTH=450&amp;START_MAXIMIZED=","FALSE&amp;VAR:CALENDAR=US&amp;VAR:SYMBOL=ELOQ&amp;VAR:INDEX=0"}</definedName>
    <definedName name="_80__FDSAUDITLINK__" hidden="1">{"fdsup://directions/FAT Viewer?action=UPDATE&amp;creator=factset&amp;DYN_ARGS=TRUE&amp;DOC_NAME=FAT:FQL_AUDITING_CLIENT_TEMPLATE.FAT&amp;display_string=Audit&amp;VAR:KEY=YVKPQJIVOJ&amp;VAR:QUERY=RkZfRVBTX0RJTChMVE0sMCk=&amp;WINDOW=FIRST_POPUP&amp;HEIGHT=450&amp;WIDTH=450&amp;START_MAXIMIZED=FALS","E&amp;VAR:CALENDAR=US&amp;VAR:SYMBOL=TRAK&amp;VAR:INDEX=0"}</definedName>
    <definedName name="_81__FDSAUDITLINK__" hidden="1">{"fdsup://directions/FAT Viewer?action=UPDATE&amp;creator=factset&amp;DYN_ARGS=TRUE&amp;DOC_NAME=FAT:FQL_AUDITING_CLIENT_TEMPLATE.FAT&amp;display_string=Audit&amp;VAR:KEY=MBENKJSFGN&amp;VAR:QUERY=RkZfRVBTX0RJTChMVE0sMCk=&amp;WINDOW=FIRST_POPUP&amp;HEIGHT=450&amp;WIDTH=450&amp;START_MAXIMIZED=FALS","E&amp;VAR:CALENDAR=US&amp;VAR:SYMBOL=ATHN&amp;VAR:INDEX=0"}</definedName>
    <definedName name="_82__FDSAUDITLINK__" hidden="1">{"fdsup://directions/FAT Viewer?action=UPDATE&amp;creator=factset&amp;DYN_ARGS=TRUE&amp;DOC_NAME=FAT:FQL_AUDITING_CLIENT_TEMPLATE.FAT&amp;display_string=Audit&amp;VAR:KEY=JSXEDIPELY&amp;VAR:QUERY=RkZfRVBTX0RJTChMVE0sMCk=&amp;WINDOW=FIRST_POPUP&amp;HEIGHT=450&amp;WIDTH=450&amp;START_MAXIMIZED=FALS","E&amp;VAR:CALENDAR=US&amp;VAR:SYMBOL=DWRE&amp;VAR:INDEX=0"}</definedName>
    <definedName name="_83__FDSAUDITLINK__" hidden="1">{"fdsup://directions/FAT Viewer?action=UPDATE&amp;creator=factset&amp;DYN_ARGS=TRUE&amp;DOC_NAME=FAT:FQL_AUDITING_CLIENT_TEMPLATE.FAT&amp;display_string=Audit&amp;VAR:KEY=JOTOJMHAPC&amp;VAR:QUERY=RkZfRVBTX0RJTChMVE0sMCk=&amp;WINDOW=FIRST_POPUP&amp;HEIGHT=450&amp;WIDTH=450&amp;START_MAXIMIZED=FALS","E&amp;VAR:CALENDAR=US&amp;VAR:SYMBOL=BV&amp;VAR:INDEX=0"}</definedName>
    <definedName name="_84__FDSAUDITLINK__" hidden="1">{"fdsup://directions/FAT Viewer?action=UPDATE&amp;creator=factset&amp;DYN_ARGS=TRUE&amp;DOC_NAME=FAT:FQL_AUDITING_CLIENT_TEMPLATE.FAT&amp;display_string=Audit&amp;VAR:KEY=ZWDYLGNOZS&amp;VAR:QUERY=RkZfRVBTX0RJTChMVE0sMCk=&amp;WINDOW=FIRST_POPUP&amp;HEIGHT=450&amp;WIDTH=450&amp;START_MAXIMIZED=FALS","E&amp;VAR:CALENDAR=US&amp;VAR:SYMBOL=JIVE&amp;VAR:INDEX=0"}</definedName>
    <definedName name="_85__FDSAUDITLINK__" hidden="1">{"fdsup://directions/FAT Viewer?action=UPDATE&amp;creator=factset&amp;DYN_ARGS=TRUE&amp;DOC_NAME=FAT:FQL_AUDITING_CLIENT_TEMPLATE.FAT&amp;display_string=Audit&amp;VAR:KEY=JSXEDIPELY&amp;VAR:QUERY=RkZfRVBTX0RJTChMVE0sMCk=&amp;WINDOW=FIRST_POPUP&amp;HEIGHT=450&amp;WIDTH=450&amp;START_MAXIMIZED=FALS","E&amp;VAR:CALENDAR=US&amp;VAR:SYMBOL=DWRE&amp;VAR:INDEX=0"}</definedName>
    <definedName name="_86__FDSAUDITLINK__" hidden="1">{"fdsup://directions/FAT Viewer?action=UPDATE&amp;creator=factset&amp;DYN_ARGS=TRUE&amp;DOC_NAME=FAT:FQL_AUDITING_CLIENT_TEMPLATE.FAT&amp;display_string=Audit&amp;VAR:KEY=UZOZGRKXKL&amp;VAR:QUERY=RkZfRVBTX0RJTChMVE0sMCk=&amp;WINDOW=FIRST_POPUP&amp;HEIGHT=450&amp;WIDTH=450&amp;START_MAXIMIZED=FALS","E&amp;VAR:CALENDAR=US&amp;VAR:SYMBOL=CNQR&amp;VAR:INDEX=0"}</definedName>
    <definedName name="_89__FDSAUDITLINK__" hidden="1">{"fdsup://directions/FAT Viewer?action=UPDATE&amp;creator=factset&amp;DYN_ARGS=TRUE&amp;DOC_NAME=FAT:FQL_AUDITING_CLIENT_TEMPLATE.FAT&amp;display_string=Audit&amp;VAR:KEY=QHCXCDQBKL&amp;VAR:QUERY=RkZfU0FMRVMoTFRNLDAp&amp;WINDOW=FIRST_POPUP&amp;HEIGHT=450&amp;WIDTH=450&amp;START_MAXIMIZED=FALSE&amp;VA","R:CALENDAR=US&amp;VAR:SYMBOL=ATHN&amp;VAR:INDEX=0"}</definedName>
    <definedName name="_9__FDSAUDITLINK__" hidden="1">{"fdsup://directions/FAT Viewer?action=UPDATE&amp;creator=factset&amp;DYN_ARGS=TRUE&amp;DOC_NAME=FAT:FQL_AUDITING_CLIENT_TEMPLATE.FAT&amp;display_string=Audit&amp;VAR:KEY=EHELGFOHCR&amp;VAR:QUERY=RkZfRVBTX0RJTChMVE0sMCk=&amp;WINDOW=FIRST_POPUP&amp;HEIGHT=450&amp;WIDTH=450&amp;START_MAXIMIZED=FALS","E&amp;VAR:CALENDAR=US&amp;VAR:SYMBOL=RP&amp;VAR:INDEX=0"}</definedName>
    <definedName name="_90__FDSAUDITLINK__" hidden="1">{"fdsup://directions/FAT Viewer?action=UPDATE&amp;creator=factset&amp;DYN_ARGS=TRUE&amp;DOC_NAME=FAT:FQL_AUDITING_CLIENT_TEMPLATE.FAT&amp;display_string=Audit&amp;VAR:KEY=ZWBGXGFWLC&amp;VAR:QUERY=RkZfU0FMRVMoQ0FMLDIwMTEp&amp;WINDOW=FIRST_POPUP&amp;HEIGHT=450&amp;WIDTH=450&amp;START_MAXIMIZED=FALS","E&amp;VAR:CALENDAR=US&amp;VAR:SYMBOL=JIVE&amp;VAR:INDEX=0"}</definedName>
    <definedName name="_92__FDSAUDITLINK__" hidden="1">{"fdsup://Directions/FactSet Auditing Viewer?action=AUDIT_VALUE&amp;DB=129&amp;ID1=07327110&amp;VALUEID=01551&amp;SDATE=2011&amp;PERIODTYPE=ANN_STD&amp;SCFT=3&amp;window=popup_no_bar&amp;width=385&amp;height=120&amp;START_MAXIMIZED=FALSE&amp;creator=factset&amp;display_string=Audit"}</definedName>
    <definedName name="_93__FDSAUDITLINK__" hidden="1">{"fdsup://directions/FAT Viewer?action=UPDATE&amp;creator=factset&amp;DYN_ARGS=TRUE&amp;DOC_NAME=FAT:FQL_AUDITING_CLIENT_TEMPLATE.FAT&amp;display_string=Audit&amp;VAR:KEY=FUDOBIJYNQ&amp;VAR:QUERY=RkZfRUJJVERBX09QRVIoTFRNLDAp&amp;WINDOW=FIRST_POPUP&amp;HEIGHT=450&amp;WIDTH=450&amp;START_MAXIMIZED=","FALSE&amp;VAR:CALENDAR=US&amp;VAR:SYMBOL=CNVO&amp;VAR:INDEX=0"}</definedName>
    <definedName name="_94__FDSAUDITLINK__" hidden="1">{"fdsup://directions/FAT Viewer?action=UPDATE&amp;creator=factset&amp;DYN_ARGS=TRUE&amp;DOC_NAME=FAT:FQL_AUDITING_CLIENT_TEMPLATE.FAT&amp;display_string=Audit&amp;VAR:KEY=PCLAFQLGFS&amp;VAR:QUERY=RkZfU0FMRVMoTFRNLDAp&amp;WINDOW=FIRST_POPUP&amp;HEIGHT=450&amp;WIDTH=450&amp;START_MAXIMIZED=FALSE&amp;VA","R:CALENDAR=US&amp;VAR:SYMBOL=CSOD&amp;VAR:INDEX=0"}</definedName>
    <definedName name="_95__FDSAUDITLINK__" hidden="1">{"fdsup://directions/FAT Viewer?action=UPDATE&amp;creator=factset&amp;DYN_ARGS=TRUE&amp;DOC_NAME=FAT:FQL_AUDITING_CLIENT_TEMPLATE.FAT&amp;display_string=Audit&amp;VAR:KEY=QFMHIZSRIX&amp;VAR:QUERY=RkZfRUJJVERBX09QRVIoTFRNLDAp&amp;WINDOW=FIRST_POPUP&amp;HEIGHT=450&amp;WIDTH=450&amp;START_MAXIMIZED=","FALSE&amp;VAR:CALENDAR=US&amp;VAR:SYMBOL=CTCT&amp;VAR:INDEX=0"}</definedName>
    <definedName name="_96__FDSAUDITLINK__" hidden="1">{"fdsup://directions/FAT Viewer?action=UPDATE&amp;creator=factset&amp;DYN_ARGS=TRUE&amp;DOC_NAME=FAT:FQL_AUDITING_CLIENT_TEMPLATE.FAT&amp;display_string=Audit&amp;VAR:KEY=YJEDITOHQX&amp;VAR:QUERY=RkZfRUJJVERBX09QRVIoTFRNLDAp&amp;WINDOW=FIRST_POPUP&amp;HEIGHT=450&amp;WIDTH=450&amp;START_MAXIMIZED=","FALSE&amp;VAR:CALENDAR=US&amp;VAR:SYMBOL=SREV&amp;VAR:INDEX=0"}</definedName>
    <definedName name="_98__FDSAUDITLINK__" hidden="1">{"fdsup://directions/FAT Viewer?action=UPDATE&amp;creator=factset&amp;DYN_ARGS=TRUE&amp;DOC_NAME=FAT:FQL_AUDITING_CLIENT_TEMPLATE.FAT&amp;display_string=Audit&amp;VAR:KEY=YNQTODKVCD&amp;VAR:QUERY=RkZfRUJJVERBX09QRVIoTFRNLDAp&amp;WINDOW=FIRST_POPUP&amp;HEIGHT=450&amp;WIDTH=450&amp;START_MAXIMIZED=","FALSE&amp;VAR:CALENDAR=US&amp;VAR:SYMBOL=TNGO&amp;VAR:INDEX=0"}</definedName>
    <definedName name="_99__FDSAUDITLINK__" hidden="1">{"fdsup://directions/FAT Viewer?action=UPDATE&amp;creator=factset&amp;DYN_ARGS=TRUE&amp;DOC_NAME=FAT:FQL_AUDITING_CLIENT_TEMPLATE.FAT&amp;display_string=Audit&amp;VAR:KEY=VGXQRSHUZY&amp;VAR:QUERY=RkZfU0FMRVMoTFRNLDAp&amp;WINDOW=FIRST_POPUP&amp;HEIGHT=450&amp;WIDTH=450&amp;START_MAXIMIZED=FALSE&amp;VA","R:CALENDAR=US&amp;VAR:SYMBOL=MDSO&amp;VAR:INDEX=0"}</definedName>
    <definedName name="_A11" hidden="1">#NAME?</definedName>
    <definedName name="_A12" hidden="1">#NAME?</definedName>
    <definedName name="_A13" hidden="1">#NAME?</definedName>
    <definedName name="_A14" hidden="1">#NAME?</definedName>
    <definedName name="_A15" hidden="1">#NAME?</definedName>
    <definedName name="_A16" hidden="1">#NAME?</definedName>
    <definedName name="_A17" hidden="1">#NAME?</definedName>
    <definedName name="_A18" hidden="1">#NAME?</definedName>
    <definedName name="_A19" hidden="1">#NAME?</definedName>
    <definedName name="_A20" hidden="1">#NAME?</definedName>
    <definedName name="_A21" hidden="1">#NAME?</definedName>
    <definedName name="_A22" hidden="1">#NAME?</definedName>
    <definedName name="_A23" hidden="1">#NAME?</definedName>
    <definedName name="_A24" hidden="1">#NAME?</definedName>
    <definedName name="_A26" hidden="1">#NAME?</definedName>
    <definedName name="_A29" hidden="1">#NAME?</definedName>
    <definedName name="_A30" hidden="1">#NAME?</definedName>
    <definedName name="_A31" hidden="1">#NAME?</definedName>
    <definedName name="_A32" hidden="1">#NAME?</definedName>
    <definedName name="_A36" hidden="1">#NAME?</definedName>
    <definedName name="_A37" hidden="1">#NAME?</definedName>
    <definedName name="_A38" hidden="1">#NAME?</definedName>
    <definedName name="_A39" hidden="1">#NAME?</definedName>
    <definedName name="_A40" hidden="1">#NAME?</definedName>
    <definedName name="_A41" hidden="1">#NAME?</definedName>
    <definedName name="_A42" hidden="1">#NAME?</definedName>
    <definedName name="_A45" hidden="1">#NAME?</definedName>
    <definedName name="_A46" hidden="1">#NAME?</definedName>
    <definedName name="_A47" hidden="1">#NAME?</definedName>
    <definedName name="_A48" hidden="1">#NAME?</definedName>
    <definedName name="_A49" hidden="1">#NAME?</definedName>
    <definedName name="_A5" hidden="1">#NAME?</definedName>
    <definedName name="_A50" hidden="1">#NAME?</definedName>
    <definedName name="_A51" hidden="1">#NAME?</definedName>
    <definedName name="_A6" hidden="1">#NAME?</definedName>
    <definedName name="_A7" hidden="1">#NAME?</definedName>
    <definedName name="_A8" hidden="1">#NAME?</definedName>
    <definedName name="_A9" hidden="1">#NAME?</definedName>
    <definedName name="_AO7" hidden="1">#NAME?</definedName>
    <definedName name="_AO8" hidden="1">#NAME?</definedName>
    <definedName name="_bdm.0037122C649A4BA598073CA8F5C472CE.edm" localSheetId="0" hidden="1">#REF!</definedName>
    <definedName name="_bdm.0037122C649A4BA598073CA8F5C472CE.edm" hidden="1">#REF!</definedName>
    <definedName name="_bdm.03DE683328E849E3BF44D1CE1BD0CB55.edm" hidden="1">'[5]Sponsor Precedents'!$A:$IV</definedName>
    <definedName name="_bdm.06AB1AB0C10449B7819DD47EED4AA8E3.edm" hidden="1">'[6]S&amp;P500'!$A:$IV</definedName>
    <definedName name="_bdm.06E5010190C04085BB7DF691B93AEFBB.edm" localSheetId="0" hidden="1">#REF!</definedName>
    <definedName name="_bdm.06E5010190C04085BB7DF691B93AEFBB.edm" hidden="1">#REF!</definedName>
    <definedName name="_bdm.07E00CA0196F42B6BE973B0CBDC4EA04.edm" localSheetId="0" hidden="1">#REF!</definedName>
    <definedName name="_bdm.07E00CA0196F42B6BE973B0CBDC4EA04.edm" hidden="1">#REF!</definedName>
    <definedName name="_bdm.08F66C9368AD4809A7CFE6BC9CD19E59.edm" localSheetId="0" hidden="1">#REF!</definedName>
    <definedName name="_bdm.08F66C9368AD4809A7CFE6BC9CD19E59.edm" hidden="1">#REF!</definedName>
    <definedName name="_bdm.0A7FCE01396546258E3BF2486B0EB921.edm" localSheetId="0" hidden="1">#REF!</definedName>
    <definedName name="_bdm.0A7FCE01396546258E3BF2486B0EB921.edm" hidden="1">#REF!</definedName>
    <definedName name="_bdm.0CE515F768C944B1B7DC26B5138956EC.edm" localSheetId="0" hidden="1">#REF!</definedName>
    <definedName name="_bdm.0CE515F768C944B1B7DC26B5138956EC.edm" hidden="1">#REF!</definedName>
    <definedName name="_bdm.0E47EA05EF7045CD985ACF99953E65FC.edm" hidden="1">[6]IPCM!$A:$IV</definedName>
    <definedName name="_bdm.1299E3C52BC942B685A0EC24DD305DC1.edm" localSheetId="0" hidden="1">#REF!</definedName>
    <definedName name="_bdm.1299E3C52BC942B685A0EC24DD305DC1.edm" hidden="1">#REF!</definedName>
    <definedName name="_bdm.12D9E426EBF545758EAA5A996D741CC4.edm" localSheetId="0" hidden="1">#REF!</definedName>
    <definedName name="_bdm.12D9E426EBF545758EAA5A996D741CC4.edm" hidden="1">#REF!</definedName>
    <definedName name="_bdm.13854F83437D4F3AA5DF93A98777AEA2.edm" localSheetId="0" hidden="1">#REF!</definedName>
    <definedName name="_bdm.13854F83437D4F3AA5DF93A98777AEA2.edm" hidden="1">#REF!</definedName>
    <definedName name="_bdm.14105339678043FF9A576F042E096355.edm" hidden="1">'[7]Summary Drivers'!$A:$IV</definedName>
    <definedName name="_bdm.14A0820EB2DF41459EF6E1124118CFCC.edm" localSheetId="0" hidden="1">#REF!</definedName>
    <definedName name="_bdm.14A0820EB2DF41459EF6E1124118CFCC.edm" hidden="1">#REF!</definedName>
    <definedName name="_bdm.15FE907E1D2A493792154510A6B1C9F9.edm" localSheetId="0" hidden="1">#REF!</definedName>
    <definedName name="_bdm.15FE907E1D2A493792154510A6B1C9F9.edm" hidden="1">#REF!</definedName>
    <definedName name="_bdm.17BA0D7892784C709EBB74C7B73E2CC9.edm" localSheetId="0" hidden="1">#REF!</definedName>
    <definedName name="_bdm.17BA0D7892784C709EBB74C7B73E2CC9.edm" hidden="1">#REF!</definedName>
    <definedName name="_bdm.182E22C13B9C4F58BF066CB9A62F0692.edm" localSheetId="0" hidden="1">#REF!</definedName>
    <definedName name="_bdm.182E22C13B9C4F58BF066CB9A62F0692.edm" hidden="1">#REF!</definedName>
    <definedName name="_bdm.1A0F74F416E84363A342474C0C51096B.edm" localSheetId="0" hidden="1">#REF!</definedName>
    <definedName name="_bdm.1A0F74F416E84363A342474C0C51096B.edm" hidden="1">#REF!</definedName>
    <definedName name="_bdm.1EFA6E5F736544CC9E170A4836210CBC.edm" localSheetId="0" hidden="1">#REF!</definedName>
    <definedName name="_bdm.1EFA6E5F736544CC9E170A4836210CBC.edm" hidden="1">#REF!</definedName>
    <definedName name="_bdm.21F6A454388643188DDBA6B8208D6875.edm" localSheetId="0" hidden="1">#REF!</definedName>
    <definedName name="_bdm.21F6A454388643188DDBA6B8208D6875.edm" hidden="1">#REF!</definedName>
    <definedName name="_bdm.31045FDB070C4B7B955DA288E0536ECF.edm" localSheetId="0" hidden="1">#REF!</definedName>
    <definedName name="_bdm.31045FDB070C4B7B955DA288E0536ECF.edm" hidden="1">#REF!</definedName>
    <definedName name="_bdm.335F3336C0D14B1C965852F46F4921F6.edm" localSheetId="0" hidden="1">#REF!</definedName>
    <definedName name="_bdm.335F3336C0D14B1C965852F46F4921F6.edm" hidden="1">#REF!</definedName>
    <definedName name="_bdm.39A7A1C2F0FC4CDE92BDEF21D5B71183.edm" hidden="1">'[8]3 Private Equity'!$A:$IV</definedName>
    <definedName name="_bdm.3AAEA1B972FD4854B6D588497CA07013.edm" localSheetId="0" hidden="1">#REF!</definedName>
    <definedName name="_bdm.3AAEA1B972FD4854B6D588497CA07013.edm" hidden="1">#REF!</definedName>
    <definedName name="_bdm.3AF2E5D9117A443F8D013643FA2ED498.edm" localSheetId="0" hidden="1">#REF!</definedName>
    <definedName name="_bdm.3AF2E5D9117A443F8D013643FA2ED498.edm" hidden="1">#REF!</definedName>
    <definedName name="_bdm.3C97C2300D5B450EBADA03E50AB93131.edm" localSheetId="0" hidden="1">#REF!</definedName>
    <definedName name="_bdm.3C97C2300D5B450EBADA03E50AB93131.edm" hidden="1">#REF!</definedName>
    <definedName name="_bdm.41A0B70DB21A4445AD949869A8709CA2.edm" localSheetId="0" hidden="1">#REF!</definedName>
    <definedName name="_bdm.41A0B70DB21A4445AD949869A8709CA2.edm" hidden="1">#REF!</definedName>
    <definedName name="_bdm.42C40459A4C34E0AA6250D465EAC2F88.edm" localSheetId="0" hidden="1">#REF!</definedName>
    <definedName name="_bdm.42C40459A4C34E0AA6250D465EAC2F88.edm" hidden="1">#REF!</definedName>
    <definedName name="_bdm.4539EBA6B5B84444A1F76D9D280205BB.edm" localSheetId="0" hidden="1">#REF!</definedName>
    <definedName name="_bdm.4539EBA6B5B84444A1F76D9D280205BB.edm" hidden="1">#REF!</definedName>
    <definedName name="_bdm.47CFBD6EFAB8460790AAD0DB0D03BC4E.edm" localSheetId="0" hidden="1">#REF!</definedName>
    <definedName name="_bdm.47CFBD6EFAB8460790AAD0DB0D03BC4E.edm" hidden="1">#REF!</definedName>
    <definedName name="_bdm.49354E02FA0D4244A4242718045BCC20.edm" localSheetId="0" hidden="1">#REF!</definedName>
    <definedName name="_bdm.49354E02FA0D4244A4242718045BCC20.edm" hidden="1">#REF!</definedName>
    <definedName name="_bdm.494429C835544C20841E2E54BE079CD4.edm" localSheetId="0" hidden="1">#REF!</definedName>
    <definedName name="_bdm.494429C835544C20841E2E54BE079CD4.edm" hidden="1">#REF!</definedName>
    <definedName name="_bdm.4AE1A1D8E4034402BA752C75951D378C.edm" hidden="1">'[9]Content Partnerships'!$A:$IV</definedName>
    <definedName name="_bdm.4BD9570D7A474F2481C8188FE7A5AA77.edm" localSheetId="0" hidden="1">#REF!</definedName>
    <definedName name="_bdm.4BD9570D7A474F2481C8188FE7A5AA77.edm" hidden="1">#REF!</definedName>
    <definedName name="_bdm.4E062FFB30E84C369403306FE4530E53.edm" hidden="1">'[9]IS Summary'!$A:$IV</definedName>
    <definedName name="_bdm.4EEA24348F8D4282ADA687B700FD5A34.edm" localSheetId="0" hidden="1">#REF!</definedName>
    <definedName name="_bdm.4EEA24348F8D4282ADA687B700FD5A34.edm" hidden="1">#REF!</definedName>
    <definedName name="_bdm.5396CB5824984BD1A40D7DB71618CC4A.edm" localSheetId="0" hidden="1">#REF!</definedName>
    <definedName name="_bdm.5396CB5824984BD1A40D7DB71618CC4A.edm" hidden="1">#REF!</definedName>
    <definedName name="_bdm.5645A9D36D8546D5B4448AD4C3B4E2DA.edm" localSheetId="0" hidden="1">#REF!</definedName>
    <definedName name="_bdm.5645A9D36D8546D5B4448AD4C3B4E2DA.edm" hidden="1">#REF!</definedName>
    <definedName name="_bdm.579A8D72011E41B28AEFF1E1AB9BA35A.edm" localSheetId="0" hidden="1">#REF!</definedName>
    <definedName name="_bdm.579A8D72011E41B28AEFF1E1AB9BA35A.edm" hidden="1">#REF!</definedName>
    <definedName name="_bdm.593F268FE8B74DFFAEE7731B3E01A9D1.edm" localSheetId="0" hidden="1">#REF!</definedName>
    <definedName name="_bdm.593F268FE8B74DFFAEE7731B3E01A9D1.edm" hidden="1">#REF!</definedName>
    <definedName name="_bdm.5AA4E02A4836448ABC3C097534F2C1C3.edm" localSheetId="0" hidden="1">#REF!</definedName>
    <definedName name="_bdm.5AA4E02A4836448ABC3C097534F2C1C3.edm" hidden="1">#REF!</definedName>
    <definedName name="_bdm.5C684C435CEF4D058D8E030B22D998D2.edm" localSheetId="0" hidden="1">#REF!</definedName>
    <definedName name="_bdm.5C684C435CEF4D058D8E030B22D998D2.edm" hidden="1">#REF!</definedName>
    <definedName name="_bdm.5EE44A33288346BD9CB50AC27CA21C38.edm" localSheetId="0" hidden="1">#REF!</definedName>
    <definedName name="_bdm.5EE44A33288346BD9CB50AC27CA21C38.edm" hidden="1">#REF!</definedName>
    <definedName name="_bdm.634E55053E494700A86064F5C19441A5.edm" localSheetId="0" hidden="1">#REF!</definedName>
    <definedName name="_bdm.634E55053E494700A86064F5C19441A5.edm" hidden="1">#REF!</definedName>
    <definedName name="_bdm.651A4162E1AE4A47B078E661F1A2C149.edm" localSheetId="0" hidden="1">#REF!</definedName>
    <definedName name="_bdm.651A4162E1AE4A47B078E661F1A2C149.edm" hidden="1">#REF!</definedName>
    <definedName name="_bdm.65CCB4D45AD24719B036F883C374E470.edm" localSheetId="0" hidden="1">#REF!</definedName>
    <definedName name="_bdm.65CCB4D45AD24719B036F883C374E470.edm" hidden="1">#REF!</definedName>
    <definedName name="_bdm.67436B83C309477C8B11A15B83C95ED5.edm" localSheetId="0" hidden="1">#REF!</definedName>
    <definedName name="_bdm.67436B83C309477C8B11A15B83C95ED5.edm" hidden="1">#REF!</definedName>
    <definedName name="_bdm.6ADBF63E715F43C2A9A0CBA21ED98CA9.edm" localSheetId="0" hidden="1">#REF!</definedName>
    <definedName name="_bdm.6ADBF63E715F43C2A9A0CBA21ED98CA9.edm" hidden="1">#REF!</definedName>
    <definedName name="_bdm.6B287C83082B427D820083F9080E79B9.edm" localSheetId="0" hidden="1">#REF!</definedName>
    <definedName name="_bdm.6B287C83082B427D820083F9080E79B9.edm" hidden="1">#REF!</definedName>
    <definedName name="_bdm.73BDE23904204C3F874CE215B48ED097.edm" localSheetId="0" hidden="1">#REF!</definedName>
    <definedName name="_bdm.73BDE23904204C3F874CE215B48ED097.edm" hidden="1">#REF!</definedName>
    <definedName name="_bdm.73E3E2696F3F49369F7575B6415DF505.edm" hidden="1">[7]Impressions!$A:$IV</definedName>
    <definedName name="_bdm.77ED16C170524866A3660FA5811F03E8.edm" localSheetId="0" hidden="1">#REF!</definedName>
    <definedName name="_bdm.77ED16C170524866A3660FA5811F03E8.edm" hidden="1">#REF!</definedName>
    <definedName name="_bdm.7CB96D4ACD5C4345AD09E23964E41DB8.edm" localSheetId="0" hidden="1">#REF!</definedName>
    <definedName name="_bdm.7CB96D4ACD5C4345AD09E23964E41DB8.edm" hidden="1">#REF!</definedName>
    <definedName name="_bdm.7CD7E93E79874247ABBF59DC5E8A2DE6.edm" localSheetId="0" hidden="1">#REF!</definedName>
    <definedName name="_bdm.7CD7E93E79874247ABBF59DC5E8A2DE6.edm" hidden="1">#REF!</definedName>
    <definedName name="_bdm.7E69502989D0452699CEC91ADC199E30.edm" localSheetId="0" hidden="1">#REF!</definedName>
    <definedName name="_bdm.7E69502989D0452699CEC91ADC199E30.edm" hidden="1">#REF!</definedName>
    <definedName name="_bdm.8019B49766CD4C4CBEE5C500FDF626B1.edm" localSheetId="0" hidden="1">#REF!</definedName>
    <definedName name="_bdm.8019B49766CD4C4CBEE5C500FDF626B1.edm" hidden="1">#REF!</definedName>
    <definedName name="_bdm.8095B310EB4D43208C901E57795094D7.edm" hidden="1">'[9]Employee Table'!$A:$IV</definedName>
    <definedName name="_bdm.8102F6EFBC44462EA051D935085C4AF8.edm" localSheetId="0" hidden="1">#REF!</definedName>
    <definedName name="_bdm.8102F6EFBC44462EA051D935085C4AF8.edm" hidden="1">#REF!</definedName>
    <definedName name="_bdm.82A594F0ADC8436C829E0B16A9F66975.edm" localSheetId="0" hidden="1">#REF!</definedName>
    <definedName name="_bdm.82A594F0ADC8436C829E0B16A9F66975.edm" hidden="1">#REF!</definedName>
    <definedName name="_bdm.82C4A5D790A1400CB250B4EC8B731491.edm" localSheetId="0" hidden="1">#REF!</definedName>
    <definedName name="_bdm.82C4A5D790A1400CB250B4EC8B731491.edm" hidden="1">#REF!</definedName>
    <definedName name="_bdm.849EE48FD1B14D24857694A3289BE768.edm" localSheetId="0" hidden="1">#REF!</definedName>
    <definedName name="_bdm.849EE48FD1B14D24857694A3289BE768.edm" hidden="1">#REF!</definedName>
    <definedName name="_bdm.87FB3B922B1A466594FD87C9CDC854CA.edm" localSheetId="0" hidden="1">#REF!</definedName>
    <definedName name="_bdm.87FB3B922B1A466594FD87C9CDC854CA.edm" hidden="1">#REF!</definedName>
    <definedName name="_bdm.88B1D067B32F46B1ACEA3AA7847867BE.edm" localSheetId="0" hidden="1">#REF!</definedName>
    <definedName name="_bdm.88B1D067B32F46B1ACEA3AA7847867BE.edm" hidden="1">#REF!</definedName>
    <definedName name="_bdm.8A532F87E0034497BA0037794A5B189A.edm" localSheetId="0" hidden="1">#REF!</definedName>
    <definedName name="_bdm.8A532F87E0034497BA0037794A5B189A.edm" hidden="1">#REF!</definedName>
    <definedName name="_bdm.8DB5495F314B4390B7640FE8A875C628.edm" localSheetId="0" hidden="1">#REF!</definedName>
    <definedName name="_bdm.8DB5495F314B4390B7640FE8A875C628.edm" hidden="1">#REF!</definedName>
    <definedName name="_bdm.95FE1E00E9E84CC4B00B2BCF64E839F9.edm" localSheetId="0" hidden="1">#REF!</definedName>
    <definedName name="_bdm.95FE1E00E9E84CC4B00B2BCF64E839F9.edm" hidden="1">#REF!</definedName>
    <definedName name="_bdm.96A3196945E146E88F068376B6DC6B32.edm" hidden="1">'[9]Competitors (PPT) '!$A:$IV</definedName>
    <definedName name="_bdm.970A06C5E77B41F29BCFF792C30B73E4.edm" localSheetId="0" hidden="1">#REF!</definedName>
    <definedName name="_bdm.970A06C5E77B41F29BCFF792C30B73E4.edm" hidden="1">#REF!</definedName>
    <definedName name="_bdm.980E922066584067A80B63AA89067F82.edm" localSheetId="0" hidden="1">#REF!</definedName>
    <definedName name="_bdm.980E922066584067A80B63AA89067F82.edm" hidden="1">#REF!</definedName>
    <definedName name="_bdm.98CE9FC4A69B40EBBDF9C7EF42285FC9.edm" hidden="1">[6]Valuation!$A:$IV</definedName>
    <definedName name="_bdm.9C4F80BD230A4EE3BD639E61E5B26530.edm" localSheetId="0" hidden="1">#REF!</definedName>
    <definedName name="_bdm.9C4F80BD230A4EE3BD639E61E5B26530.edm" hidden="1">#REF!</definedName>
    <definedName name="_bdm.A299BEEB3FAE40A1A0AD3459A19626FA.edm" localSheetId="0" hidden="1">#REF!</definedName>
    <definedName name="_bdm.A299BEEB3FAE40A1A0AD3459A19626FA.edm" hidden="1">#REF!</definedName>
    <definedName name="_bdm.A461BD4F7FD743269CA5025668BD8C75.edm" hidden="1">'[9]Veoh Cap Table'!$A:$IV</definedName>
    <definedName name="_bdm.ACD6F224933B45B0BC142C745A3AB40A.edm" localSheetId="0" hidden="1">#REF!</definedName>
    <definedName name="_bdm.ACD6F224933B45B0BC142C745A3AB40A.edm" hidden="1">#REF!</definedName>
    <definedName name="_bdm.ACEFA264B4764175A96FCDB7A835CD73.edm" localSheetId="0" hidden="1">#REF!</definedName>
    <definedName name="_bdm.ACEFA264B4764175A96FCDB7A835CD73.edm" hidden="1">#REF!</definedName>
    <definedName name="_bdm.AE885120F6E747B690A4E43407BA232B.edm" localSheetId="0" hidden="1">#REF!</definedName>
    <definedName name="_bdm.AE885120F6E747B690A4E43407BA232B.edm" hidden="1">#REF!</definedName>
    <definedName name="_bdm.AEBFD5DBB2194FFAAEA35CC33AD6FACF.edm" localSheetId="0" hidden="1">#REF!</definedName>
    <definedName name="_bdm.AEBFD5DBB2194FFAAEA35CC33AD6FACF.edm" hidden="1">#REF!</definedName>
    <definedName name="_bdm.B030FA9D6B784E78A877C479EE6C09A3.edm" hidden="1">'[8]1 Company Profile'!$A:$IV</definedName>
    <definedName name="_bdm.B131DE0E4B0D4E6886A3F87C0269FABE.edm" localSheetId="0" hidden="1">#REF!</definedName>
    <definedName name="_bdm.B131DE0E4B0D4E6886A3F87C0269FABE.edm" hidden="1">#REF!</definedName>
    <definedName name="_bdm.B47F2B432EAA4566BDA80970C57797B2.edm" localSheetId="0" hidden="1">#REF!</definedName>
    <definedName name="_bdm.B47F2B432EAA4566BDA80970C57797B2.edm" hidden="1">#REF!</definedName>
    <definedName name="_bdm.B573AA7F9CF94E4993B9107E06358CE4.edm" localSheetId="0" hidden="1">#REF!</definedName>
    <definedName name="_bdm.B573AA7F9CF94E4993B9107E06358CE4.edm" hidden="1">#REF!</definedName>
    <definedName name="_bdm.B6A1AAA4249246C3ABA115CF5AF8A91C.edm" localSheetId="0" hidden="1">#REF!</definedName>
    <definedName name="_bdm.B6A1AAA4249246C3ABA115CF5AF8A91C.edm" hidden="1">#REF!</definedName>
    <definedName name="_bdm.B861D090EC3F489BA0CA25929B6D2D05.edm" localSheetId="0" hidden="1">#REF!</definedName>
    <definedName name="_bdm.B861D090EC3F489BA0CA25929B6D2D05.edm" hidden="1">#REF!</definedName>
    <definedName name="_bdm.B94CC8EF77054732B7D4B4E2FE93DD86.edm" localSheetId="0" hidden="1">#REF!</definedName>
    <definedName name="_bdm.B94CC8EF77054732B7D4B4E2FE93DD86.edm" hidden="1">#REF!</definedName>
    <definedName name="_bdm.BF287DABCEF24D6CABDC00780FA1B36B.edm" localSheetId="0" hidden="1">#REF!</definedName>
    <definedName name="_bdm.BF287DABCEF24D6CABDC00780FA1B36B.edm" hidden="1">#REF!</definedName>
    <definedName name="_bdm.C02528F326BB4927B5ED38ADB73BE128.edm" hidden="1">'[9]Competitors (Portrait)'!$A:$IV</definedName>
    <definedName name="_bdm.C4B8454115804806B71A13003DC18E4E.edm" localSheetId="0" hidden="1">#REF!</definedName>
    <definedName name="_bdm.C4B8454115804806B71A13003DC18E4E.edm" hidden="1">#REF!</definedName>
    <definedName name="_bdm.C4B89BA0C8944B0F9852977D0B9BE58D.edm" localSheetId="0" hidden="1">#REF!</definedName>
    <definedName name="_bdm.C4B89BA0C8944B0F9852977D0B9BE58D.edm" hidden="1">#REF!</definedName>
    <definedName name="_bdm.C4D87501EB8D4F529BF6D6E187C446B2.edm" localSheetId="0" hidden="1">#REF!</definedName>
    <definedName name="_bdm.C4D87501EB8D4F529BF6D6E187C446B2.edm" hidden="1">#REF!</definedName>
    <definedName name="_bdm.C5A3D26BA1D24E8DB76551E7C9DD4202.edm" localSheetId="0" hidden="1">#REF!</definedName>
    <definedName name="_bdm.C5A3D26BA1D24E8DB76551E7C9DD4202.edm" hidden="1">#REF!</definedName>
    <definedName name="_bdm.C71A5F309EE4490CA65D08C18C15A019.edm" localSheetId="0" hidden="1">#REF!</definedName>
    <definedName name="_bdm.C71A5F309EE4490CA65D08C18C15A019.edm" hidden="1">#REF!</definedName>
    <definedName name="_bdm.D36D726655004665A13BAE16C8FB4BE2.edm" localSheetId="0" hidden="1">#REF!</definedName>
    <definedName name="_bdm.D36D726655004665A13BAE16C8FB4BE2.edm" hidden="1">#REF!</definedName>
    <definedName name="_bdm.D50A2A62544B48EEA670B223CE5A2037.edm" hidden="1">'[7]Summary Cap Table'!$A:$IV</definedName>
    <definedName name="_bdm.D774AB0006584CD993318BF8BD7F5258.edm" localSheetId="0" hidden="1">#REF!</definedName>
    <definedName name="_bdm.D774AB0006584CD993318BF8BD7F5258.edm" hidden="1">#REF!</definedName>
    <definedName name="_bdm.D80F4C995F8848ECBE0972FBD11FBABA.edm" hidden="1">'[8]Investment History'!$A:$IV</definedName>
    <definedName name="_bdm.D82FBBFB29AD4F15B6CF2F9E3FD8BD9A.edm" localSheetId="0" hidden="1">#REF!</definedName>
    <definedName name="_bdm.D82FBBFB29AD4F15B6CF2F9E3FD8BD9A.edm" hidden="1">#REF!</definedName>
    <definedName name="_bdm.DA25D0C5D5D149C2B0EAEBC09A87C93A.edm" localSheetId="0" hidden="1">#REF!</definedName>
    <definedName name="_bdm.DA25D0C5D5D149C2B0EAEBC09A87C93A.edm" hidden="1">#REF!</definedName>
    <definedName name="_bdm.DC03B9B29B5F478BA52F5E12A2568C27.edm" hidden="1">'[7]Bandwidth Cost Summary'!$A:$IV</definedName>
    <definedName name="_bdm.DD1DEE0534424DA49947DDA9530A0368.edm" localSheetId="0" hidden="1">#REF!</definedName>
    <definedName name="_bdm.DD1DEE0534424DA49947DDA9530A0368.edm" hidden="1">#REF!</definedName>
    <definedName name="_bdm.DDC14BBC0CF8407EA0423E89E2AC8335.edm" localSheetId="0" hidden="1">#REF!</definedName>
    <definedName name="_bdm.DDC14BBC0CF8407EA0423E89E2AC8335.edm" hidden="1">#REF!</definedName>
    <definedName name="_bdm.DE4C2B09BD874DE692699D1B2C1D4D39.edm" localSheetId="0" hidden="1">#REF!</definedName>
    <definedName name="_bdm.DE4C2B09BD874DE692699D1B2C1D4D39.edm" hidden="1">#REF!</definedName>
    <definedName name="_bdm.E0AD590FED9C42C3BC6DB5E17512D47C.edm" hidden="1">[9]Summary!$A:$IV</definedName>
    <definedName name="_bdm.E0FCA3F17C784CBF92AE01CB6230AF7D.edm" hidden="1">'[8]Competition-Industry'!$A:$IV</definedName>
    <definedName name="_bdm.E1A39C6BAC824E4680E5DC6131A6952C.edm" hidden="1">'[6]Healthcare Services'!$A:$IV</definedName>
    <definedName name="_bdm.E69A3EEB583F457C97A8CDB76AB1A85B.edm" localSheetId="0" hidden="1">#REF!</definedName>
    <definedName name="_bdm.E69A3EEB583F457C97A8CDB76AB1A85B.edm" hidden="1">#REF!</definedName>
    <definedName name="_bdm.E753A15E33E84DC790E05E9E35F80D8C.edm" localSheetId="0" hidden="1">#REF!</definedName>
    <definedName name="_bdm.E753A15E33E84DC790E05E9E35F80D8C.edm" hidden="1">#REF!</definedName>
    <definedName name="_bdm.EECF0B3F672641E0861270A4B8BE56FC.edm" localSheetId="0" hidden="1">#REF!</definedName>
    <definedName name="_bdm.EECF0B3F672641E0861270A4B8BE56FC.edm" hidden="1">#REF!</definedName>
    <definedName name="_bdm.F0E8B3AA36434C88A050E249D68F9290.edm" localSheetId="0" hidden="1">#REF!</definedName>
    <definedName name="_bdm.F0E8B3AA36434C88A050E249D68F9290.edm" hidden="1">#REF!</definedName>
    <definedName name="_bdm.F2DB89BE62CC409980CB013651416C5F.edm" localSheetId="0" hidden="1">#REF!</definedName>
    <definedName name="_bdm.F2DB89BE62CC409980CB013651416C5F.edm" hidden="1">#REF!</definedName>
    <definedName name="_bdm.F35283313FC542F98F601554FE71EFA4.edm" localSheetId="0" hidden="1">#REF!</definedName>
    <definedName name="_bdm.F35283313FC542F98F601554FE71EFA4.edm" hidden="1">#REF!</definedName>
    <definedName name="_bdm.F848A28F624047A9B448DE8F0847A61D.edm" localSheetId="0" hidden="1">#REF!</definedName>
    <definedName name="_bdm.F848A28F624047A9B448DE8F0847A61D.edm" hidden="1">#REF!</definedName>
    <definedName name="_bdm.FA77150CFED14ECBBAA43750B0592AE0.edm" hidden="1">'[8]5 Financial Profile'!$A:$IV</definedName>
    <definedName name="_bdm.FAB13876AF2E44A3AAE6D9E36271BE48.edm" localSheetId="0" hidden="1">#REF!</definedName>
    <definedName name="_bdm.FAB13876AF2E44A3AAE6D9E36271BE48.edm" hidden="1">#REF!</definedName>
    <definedName name="_bdm.FE87379B9A304CDFBD48F5FD1F46C3EF.edm" localSheetId="0" hidden="1">#REF!</definedName>
    <definedName name="_bdm.FE87379B9A304CDFBD48F5FD1F46C3EF.edm" hidden="1">#REF!</definedName>
    <definedName name="_bdm.FEDB395C3009431FA3FF5CEEBC0B1187.edm" localSheetId="0" hidden="1">#REF!</definedName>
    <definedName name="_bdm.FEDB395C3009431FA3FF5CEEBC0B1187.edm" hidden="1">#REF!</definedName>
    <definedName name="_BQ4.1" localSheetId="0" hidden="1">#REF!</definedName>
    <definedName name="_BQ4.1" hidden="1">#REF!</definedName>
    <definedName name="_delete_" hidden="1">{#N/A,#N/A,FALSE,"Inputs";#N/A,#N/A,FALSE,"Mkt";#N/A,#N/A,FALSE,"Rev";#N/A,#N/A,FALSE,"Costs"}</definedName>
    <definedName name="_Dist_Values" localSheetId="0" hidden="1">#REF!</definedName>
    <definedName name="_Dist_Values" hidden="1">#REF!</definedName>
    <definedName name="_Fill" localSheetId="0" hidden="1">#REF!</definedName>
    <definedName name="_Fill" hidden="1">#REF!</definedName>
    <definedName name="_xlnm._FilterDatabase" localSheetId="2" hidden="1">Allocation!$C$4:$BC$12</definedName>
    <definedName name="_xlnm._FilterDatabase" localSheetId="0" hidden="1">'[10]sched (CSFB)'!#REF!</definedName>
    <definedName name="_xlnm._FilterDatabase" hidden="1">'[10]sched (CSFB)'!#REF!</definedName>
    <definedName name="_Key1" localSheetId="0" hidden="1">#REF!</definedName>
    <definedName name="_Key1" hidden="1">#REF!</definedName>
    <definedName name="_key10" localSheetId="0" hidden="1">#REF!</definedName>
    <definedName name="_key10" hidden="1">#REF!</definedName>
    <definedName name="_Key2" localSheetId="0" hidden="1">'[11]1993'!#REF!</definedName>
    <definedName name="_Key2" hidden="1">'[11]1993'!#REF!</definedName>
    <definedName name="_na2" hidden="1">"100"</definedName>
    <definedName name="_na3" hidden="1">"50"</definedName>
    <definedName name="_na4" hidden="1">"IQ_LTM_DATE"</definedName>
    <definedName name="_new2" localSheetId="0" hidden="1">{#N/A,"Base Case",FALSE,"Revenue";#N/A,"£6.25 Fee",FALSE,"Revenue"}</definedName>
    <definedName name="_new2" hidden="1">{#N/A,"Base Case",FALSE,"Revenue";#N/A,"£6.25 Fee",FALSE,"Revenue"}</definedName>
    <definedName name="_Order1" hidden="1">0</definedName>
    <definedName name="_Order2" hidden="1">255</definedName>
    <definedName name="_Parse_Out" localSheetId="0" hidden="1">#REF!</definedName>
    <definedName name="_Parse_Out" hidden="1">#REF!</definedName>
    <definedName name="_PL2"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3"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4" hidden="1">{#N/A,#N/A,FALSE,"Report Data";#N/A,#N/A,FALSE,"COMP POOL";#N/A,#N/A,FALSE,"COMP POOL NB95";#N/A,#N/A,FALSE,"COMP POOL NB94"}</definedName>
    <definedName name="_PL5"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Regression_Int" hidden="1">1</definedName>
    <definedName name="_Regression_Out" localSheetId="0" hidden="1">#REF!</definedName>
    <definedName name="_Regression_Out" hidden="1">#REF!</definedName>
    <definedName name="_Regression_X" localSheetId="0" hidden="1">'[12]1098 loc'!#REF!</definedName>
    <definedName name="_Regression_X" hidden="1">'[12]1098 loc'!#REF!</definedName>
    <definedName name="_Regression_Y" localSheetId="0" hidden="1">'[12]1098 loc'!#REF!</definedName>
    <definedName name="_Regression_Y" hidden="1">'[12]1098 loc'!#REF!</definedName>
    <definedName name="_Sort" localSheetId="0" hidden="1">#REF!</definedName>
    <definedName name="_Sort" hidden="1">#REF!</definedName>
    <definedName name="_Sort1" localSheetId="0" hidden="1">'[13]Inv Summ'!#REF!</definedName>
    <definedName name="_Sort1" hidden="1">'[13]Inv Summ'!#REF!</definedName>
    <definedName name="_Table1_In1" localSheetId="0" hidden="1">#REF!</definedName>
    <definedName name="_Table1_In1" hidden="1">#REF!</definedName>
    <definedName name="_Table1_Out" localSheetId="0" hidden="1">#REF!</definedName>
    <definedName name="_Table1_Out" hidden="1">#REF!</definedName>
    <definedName name="_Table2_In1" localSheetId="0" hidden="1">#REF!</definedName>
    <definedName name="_Table2_In1" hidden="1">#REF!</definedName>
    <definedName name="_Table2_In2" localSheetId="0" hidden="1">#REF!</definedName>
    <definedName name="_Table2_In2" hidden="1">#REF!</definedName>
    <definedName name="_Table2_Out" localSheetId="0" hidden="1">#REF!</definedName>
    <definedName name="_Table2_Out" hidden="1">#REF!</definedName>
    <definedName name="_ver1"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wns1" localSheetId="0" hidden="1">{"AFR200_P1",#N/A,FALSE,"AFR200";"AFR200_P2",#N/A,FALSE,"AFR200";"AFR200_P3",#N/A,FALSE,"AFR200";"AFR200_P4",#N/A,FALSE,"AFR200";"AFR200_P5",#N/A,FALSE,"AFR200"}</definedName>
    <definedName name="_wns1" hidden="1">{"AFR200_P1",#N/A,FALSE,"AFR200";"AFR200_P2",#N/A,FALSE,"AFR200";"AFR200_P3",#N/A,FALSE,"AFR200";"AFR200_P4",#N/A,FALSE,"AFR200";"AFR200_P5",#N/A,FALSE,"AFR200"}</definedName>
    <definedName name="a" localSheetId="0" hidden="1">{#N/A,#N/A,FALSE,"Aging Summary";#N/A,#N/A,FALSE,"Ratio Analysis";#N/A,#N/A,FALSE,"Test 120 Day Accts";#N/A,#N/A,FALSE,"Tickmarks"}</definedName>
    <definedName name="a" hidden="1">{#N/A,#N/A,FALSE,"Aging Summary";#N/A,#N/A,FALSE,"Ratio Analysis";#N/A,#N/A,FALSE,"Test 120 Day Accts";#N/A,#N/A,FALSE,"Tickmarks"}</definedName>
    <definedName name="aa" localSheetId="0"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aa"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AAA_DOCTOPS" hidden="1">"AAA_SET"</definedName>
    <definedName name="AAA_duser" hidden="1">"OFF"</definedName>
    <definedName name="aaaaa" localSheetId="0" hidden="1">{"Summary Schedule",#N/A,FALSE,"Sheet1";"Divisional Support",#N/A,FALSE,"Sheet2";"Corporate Support",#N/A,FALSE,"Sheet3"}</definedName>
    <definedName name="aaaaa" hidden="1">{"Summary Schedule",#N/A,FALSE,"Sheet1";"Divisional Support",#N/A,FALSE,"Sheet2";"Corporate Support",#N/A,FALSE,"Sheet3"}</definedName>
    <definedName name="aaaaaaa" localSheetId="0" hidden="1">{"Summary Schedule",#N/A,FALSE,"Sheet1";"Divisional Support",#N/A,FALSE,"Sheet2";"Corporate Support",#N/A,FALSE,"Sheet3"}</definedName>
    <definedName name="aaaaaaa" hidden="1">{"Summary Schedule",#N/A,FALSE,"Sheet1";"Divisional Support",#N/A,FALSE,"Sheet2";"Corporate Support",#N/A,FALSE,"Sheet3"}</definedName>
    <definedName name="aaaaaaaaaaaa" hidden="1">{"Page1",#N/A,FALSE,"CompCo";"Page2",#N/A,FALSE,"CompCo"}</definedName>
    <definedName name="aaaaaaaaaaaaa" hidden="1">{"Page1",#N/A,FALSE,"CompCo";"Page2",#N/A,FALSE,"CompCo"}</definedName>
    <definedName name="AAB_Addin5" hidden="1">"AAB_Description for addin 5,Description for addin 5,Description for addin 5,Description for addin 5,Description for addin 5,Description for addin 5"</definedName>
    <definedName name="abc" localSheetId="0" hidden="1">#REF!</definedName>
    <definedName name="abc" hidden="1">#REF!</definedName>
    <definedName name="Access_Button" hidden="1">"FIGBUS_FIGBUS_List"</definedName>
    <definedName name="AccessDatabase" hidden="1">"W:\WPFILES\GB759\EXCEL\FIGBUS.mdb"</definedName>
    <definedName name="adfadf" hidden="1">{"'Sheet1'!$A$1:$J$121"}</definedName>
    <definedName name="ads" localSheetId="0" hidden="1">{#N/A,#N/A,FALSE,"Aging Summary";#N/A,#N/A,FALSE,"Ratio Analysis";#N/A,#N/A,FALSE,"Test 120 Day Accts";#N/A,#N/A,FALSE,"Tickmarks"}</definedName>
    <definedName name="ads" hidden="1">{#N/A,#N/A,FALSE,"Aging Summary";#N/A,#N/A,FALSE,"Ratio Analysis";#N/A,#N/A,FALSE,"Test 120 Day Accts";#N/A,#N/A,FALSE,"Tickmarks"}</definedName>
    <definedName name="andgh" localSheetId="0" hidden="1">#REF!</definedName>
    <definedName name="andgh" hidden="1">#REF!</definedName>
    <definedName name="anscount" hidden="1">1</definedName>
    <definedName name="aolinc" localSheetId="0" hidden="1">{#N/A,"Base Case",FALSE,"Revenue";#N/A,"£6.25 Fee",FALSE,"Revenue"}</definedName>
    <definedName name="aolinc" hidden="1">{#N/A,"Base Case",FALSE,"Revenue";#N/A,"£6.25 Fee",FALSE,"Revenue"}</definedName>
    <definedName name="aolinc2" localSheetId="0" hidden="1">{#N/A,"Base Case",FALSE,"Revenue";#N/A,"£6.25 Fee",FALSE,"Revenue"}</definedName>
    <definedName name="aolinc2" hidden="1">{#N/A,"Base Case",FALSE,"Revenue";#N/A,"£6.25 Fee",FALSE,"Revenue"}</definedName>
    <definedName name="arsdf" localSheetId="0" hidden="1">{#N/A,#N/A,FALSE,"Aging Summary";#N/A,#N/A,FALSE,"Ratio Analysis";#N/A,#N/A,FALSE,"Test 120 Day Accts";#N/A,#N/A,FALSE,"Tickmarks"}</definedName>
    <definedName name="arsdf" hidden="1">{#N/A,#N/A,FALSE,"Aging Summary";#N/A,#N/A,FALSE,"Ratio Analysis";#N/A,#N/A,FALSE,"Test 120 Day Accts";#N/A,#N/A,FALSE,"Tickmarks"}</definedName>
    <definedName name="art" hidden="1">{"COM",#N/A,FALSE,"800 10th"}</definedName>
    <definedName name="AS2DocOpenMode" hidden="1">"AS2DocumentEdit"</definedName>
    <definedName name="AS2DocOpenMode_1" hidden="1">"AS2DocumentEdit"</definedName>
    <definedName name="AS2HasNoAutoHeaderFooter" hidden="1">" "</definedName>
    <definedName name="AS2NamedRange" hidden="1">6</definedName>
    <definedName name="AS2ReportLS" hidden="1">1</definedName>
    <definedName name="AS2SyncStepLS" hidden="1">0</definedName>
    <definedName name="AS2TickmarkLS" localSheetId="0" hidden="1">#REF!</definedName>
    <definedName name="AS2TickmarkLS" hidden="1">#REF!</definedName>
    <definedName name="AS2VersionLS" hidden="1">300</definedName>
    <definedName name="asd" localSheetId="0" hidden="1">{#N/A,#N/A,FALSE,"Aging Summary";#N/A,#N/A,FALSE,"Ratio Analysis";#N/A,#N/A,FALSE,"Test 120 Day Accts";#N/A,#N/A,FALSE,"Tickmarks"}</definedName>
    <definedName name="asd" hidden="1">{#N/A,#N/A,FALSE,"Aging Summary";#N/A,#N/A,FALSE,"Ratio Analysis";#N/A,#N/A,FALSE,"Test 120 Day Accts";#N/A,#N/A,FALSE,"Tickmarks"}</definedName>
    <definedName name="asdadsa" localSheetId="0" hidden="1">#REF!</definedName>
    <definedName name="asdadsa" hidden="1">#REF!</definedName>
    <definedName name="asdasdsad" localSheetId="0" hidden="1">#REF!</definedName>
    <definedName name="asdasdsad" hidden="1">#REF!</definedName>
    <definedName name="asdaskjhk" localSheetId="0" hidden="1">'[14]Book to Tax'!#REF!</definedName>
    <definedName name="asdaskjhk" hidden="1">'[14]Book to Tax'!#REF!</definedName>
    <definedName name="asdd" hidden="1">{#N/A,#N/A,FALSE,"UTIL Monthly Inc ";#N/A,#N/A,FALSE,"Capital";#N/A,#N/A,FALSE,"UTIL REVENUE";#N/A,#N/A,FALSE,"RM REVENUE";#N/A,#N/A,FALSE,"Manpower";#N/A,#N/A,FALSE,"SI - UTIL";#N/A,#N/A,FALSE,"Sales - Utili"}</definedName>
    <definedName name="asdfadsf" hidden="1">{"'Sheet1'!$A$1:$J$121"}</definedName>
    <definedName name="asdfasf" hidden="1">38939.6653819444</definedName>
    <definedName name="asdsadsa" localSheetId="0" hidden="1">#REF!</definedName>
    <definedName name="asdsadsa" hidden="1">#REF!</definedName>
    <definedName name="aserf" localSheetId="0" hidden="1">{"Summary Schedule",#N/A,FALSE,"Sheet1";"Divisional Support",#N/A,FALSE,"Sheet2";"Corporate Support",#N/A,FALSE,"Sheet3"}</definedName>
    <definedName name="aserf" hidden="1">{"Summary Schedule",#N/A,FALSE,"Sheet1";"Divisional Support",#N/A,FALSE,"Sheet2";"Corporate Support",#N/A,FALSE,"Sheet3"}</definedName>
    <definedName name="asfasdf" localSheetId="0" hidden="1">#REF!</definedName>
    <definedName name="asfasdf" hidden="1">#REF!</definedName>
    <definedName name="ass.all" hidden="1">{#N/A,#N/A,FALSE,"cpt"}</definedName>
    <definedName name="assssss" localSheetId="0" hidden="1">{"Summary Schedule",#N/A,FALSE,"Sheet1";"Divisional Support",#N/A,FALSE,"Sheet2";"Corporate Support",#N/A,FALSE,"Sheet3"}</definedName>
    <definedName name="assssss" hidden="1">{"Summary Schedule",#N/A,FALSE,"Sheet1";"Divisional Support",#N/A,FALSE,"Sheet2";"Corporate Support",#N/A,FALSE,"Sheet3"}</definedName>
    <definedName name="Assumptios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 localSheetId="0" hidden="1">{#N/A,#N/A,FALSE,"Aging Summary";#N/A,#N/A,FALSE,"Ratio Analysis";#N/A,#N/A,FALSE,"Test 120 Day Accts";#N/A,#N/A,FALSE,"Tickmarks"}</definedName>
    <definedName name="b" hidden="1">{#N/A,#N/A,FALSE,"Aging Summary";#N/A,#N/A,FALSE,"Ratio Analysis";#N/A,#N/A,FALSE,"Test 120 Day Accts";#N/A,#N/A,FALSE,"Tickmarks"}</definedName>
    <definedName name="bac" localSheetId="0" hidden="1">#REF!</definedName>
    <definedName name="bac" hidden="1">#REF!</definedName>
    <definedName name="bbb" hidden="1">{#N/A,#N/A,FALSE,"Fiber - Domestic";#N/A,#N/A,FALSE,"Fiber - Internat'l"}</definedName>
    <definedName name="bcd" hidden="1">{"'debtors'!$A$1:$I$305","'debtors'!$A$1:$J$285"}</definedName>
    <definedName name="BG_Del" hidden="1">15</definedName>
    <definedName name="BG_Ins" hidden="1">4</definedName>
    <definedName name="BG_Mod" hidden="1">6</definedName>
    <definedName name="BILL"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blah" hidden="1">{#N/A,#N/A,FALSE,"TEL Monthly Inc";#N/A,#N/A,FALSE,"TEL REVENUE";#N/A,#N/A,FALSE,"Tel - Manpower";#N/A,#N/A,FALSE,"Tel Sales Support";#N/A,#N/A,FALSE,"SI - TELCO";#N/A,#N/A,FALSE,"Sales - Telco";#N/A,#N/A,FALSE,"Tel - Mktg";#N/A,#N/A,FALSE,"Tel - Mktg"}</definedName>
    <definedName name="blah_1" hidden="1">{#N/A,#N/A,FALSE,"TEL Monthly Inc";#N/A,#N/A,FALSE,"TEL REVENUE";#N/A,#N/A,FALSE,"Tel - Manpower";#N/A,#N/A,FALSE,"Tel Sales Support";#N/A,#N/A,FALSE,"SI - TELCO";#N/A,#N/A,FALSE,"Sales - Telco";#N/A,#N/A,FALSE,"Tel - Mktg";#N/A,#N/A,FALSE,"Tel - Mktg"}</definedName>
    <definedName name="blah_1_1" hidden="1">{#N/A,#N/A,FALSE,"TEL Monthly Inc";#N/A,#N/A,FALSE,"TEL REVENUE";#N/A,#N/A,FALSE,"Tel - Manpower";#N/A,#N/A,FALSE,"Tel Sales Support";#N/A,#N/A,FALSE,"SI - TELCO";#N/A,#N/A,FALSE,"Sales - Telco";#N/A,#N/A,FALSE,"Tel - Mktg";#N/A,#N/A,FALSE,"Tel - Mktg"}</definedName>
    <definedName name="blah_2" hidden="1">{#N/A,#N/A,FALSE,"TEL Monthly Inc";#N/A,#N/A,FALSE,"TEL REVENUE";#N/A,#N/A,FALSE,"Tel - Manpower";#N/A,#N/A,FALSE,"Tel Sales Support";#N/A,#N/A,FALSE,"SI - TELCO";#N/A,#N/A,FALSE,"Sales - Telco";#N/A,#N/A,FALSE,"Tel - Mktg";#N/A,#N/A,FALSE,"Tel - Mktg"}</definedName>
    <definedName name="blah_3" hidden="1">{#N/A,#N/A,FALSE,"TEL Monthly Inc";#N/A,#N/A,FALSE,"TEL REVENUE";#N/A,#N/A,FALSE,"Tel - Manpower";#N/A,#N/A,FALSE,"Tel Sales Support";#N/A,#N/A,FALSE,"SI - TELCO";#N/A,#N/A,FALSE,"Sales - Telco";#N/A,#N/A,FALSE,"Tel - Mktg";#N/A,#N/A,FALSE,"Tel - Mktg"}</definedName>
    <definedName name="BLANK"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1" localSheetId="0" hidden="1">'[15]Inv Summ'!#REF!</definedName>
    <definedName name="blank1" hidden="1">'[15]Inv Summ'!#REF!</definedName>
    <definedName name="BLPH1" localSheetId="0" hidden="1">#REF!</definedName>
    <definedName name="BLPH1" hidden="1">#REF!</definedName>
    <definedName name="BLPH2" localSheetId="0" hidden="1">#REF!</definedName>
    <definedName name="BLPH2" hidden="1">#REF!</definedName>
    <definedName name="BLPH3" localSheetId="0" hidden="1">#REF!</definedName>
    <definedName name="BLPH3" hidden="1">#REF!</definedName>
    <definedName name="BLPH4" localSheetId="0" hidden="1">#REF!</definedName>
    <definedName name="BLPH4" hidden="1">#REF!</definedName>
    <definedName name="blsm" hidden="1">{#N/A,#N/A,FALSE,"UTIL Monthly Inc ";#N/A,#N/A,FALSE,"Capital";#N/A,#N/A,FALSE,"UTIL REVENUE";#N/A,#N/A,FALSE,"RM REVENUE";#N/A,#N/A,FALSE,"Manpower";#N/A,#N/A,FALSE,"SI - UTIL";#N/A,#N/A,FALSE,"Sales - Utili"}</definedName>
    <definedName name="blsm_1" hidden="1">{#N/A,#N/A,FALSE,"UTIL Monthly Inc ";#N/A,#N/A,FALSE,"Capital";#N/A,#N/A,FALSE,"UTIL REVENUE";#N/A,#N/A,FALSE,"RM REVENUE";#N/A,#N/A,FALSE,"Manpower";#N/A,#N/A,FALSE,"SI - UTIL";#N/A,#N/A,FALSE,"Sales - Utili"}</definedName>
    <definedName name="blsm_1_1" hidden="1">{#N/A,#N/A,FALSE,"UTIL Monthly Inc ";#N/A,#N/A,FALSE,"Capital";#N/A,#N/A,FALSE,"UTIL REVENUE";#N/A,#N/A,FALSE,"RM REVENUE";#N/A,#N/A,FALSE,"Manpower";#N/A,#N/A,FALSE,"SI - UTIL";#N/A,#N/A,FALSE,"Sales - Utili"}</definedName>
    <definedName name="blsm_2" hidden="1">{#N/A,#N/A,FALSE,"UTIL Monthly Inc ";#N/A,#N/A,FALSE,"Capital";#N/A,#N/A,FALSE,"UTIL REVENUE";#N/A,#N/A,FALSE,"RM REVENUE";#N/A,#N/A,FALSE,"Manpower";#N/A,#N/A,FALSE,"SI - UTIL";#N/A,#N/A,FALSE,"Sales - Utili"}</definedName>
    <definedName name="blsm_3" hidden="1">{#N/A,#N/A,FALSE,"UTIL Monthly Inc ";#N/A,#N/A,FALSE,"Capital";#N/A,#N/A,FALSE,"UTIL REVENUE";#N/A,#N/A,FALSE,"RM REVENUE";#N/A,#N/A,FALSE,"Manpower";#N/A,#N/A,FALSE,"SI - UTIL";#N/A,#N/A,FALSE,"Sales - Utili"}</definedName>
    <definedName name="BNE_MESSAGES_HIDDEN" hidden="1">'[16]Journal 1'!$M$20:$M$720</definedName>
    <definedName name="BOD_BS" hidden="1">{"'debtors'!$A$1:$I$305","'debtors'!$A$1:$J$285"}</definedName>
    <definedName name="BP1_WEBI_DataGrid" localSheetId="0" hidden="1">'[17]PL Data'!#REF!</definedName>
    <definedName name="BP1_WEBI_DataGrid" hidden="1">'[17]PL Data'!#REF!</definedName>
    <definedName name="BP1_WEBI_VHeading" localSheetId="0" hidden="1">'[17]PL Data'!#REF!</definedName>
    <definedName name="BP1_WEBI_VHeading" hidden="1">'[17]PL Data'!#REF!</definedName>
    <definedName name="BROW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SB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cb_sChart41E9A35_opts" hidden="1">"1, 9, 1, False, 2, False, False, , 0, False, True, 1, 1"</definedName>
    <definedName name="cb_sChart68E08A4_opts" hidden="1">"1, 1, 1, False, 2, True, False, , 0, False, False, 2, 2"</definedName>
    <definedName name="cb_sChart6F544DD_opts" hidden="1">"1, 3, 1, False, 2, False, False, , 0, False, False, 2, 1"</definedName>
    <definedName name="cb_sChart74FE4B0_opts" hidden="1">"1, 4, 1, False, 2, True, False, , 0, False, False, 1, 1"</definedName>
    <definedName name="cb_sChart74FE8FC_opts" hidden="1">"1, 4, 1, False, 2, True, False, , 0, False, False, 1, 1"</definedName>
    <definedName name="cb_sChartF046D89_opts" hidden="1">"1, 1, 1, False, 2, True, False, , 1, False, False, 1, 1"</definedName>
    <definedName name="cb_sChartF048B26_opts" hidden="1">"1, 5, 1, False, 2, False, False, , 1, False, False, 1, 2"</definedName>
    <definedName name="cb_sChartF2B7B01_opts" hidden="1">"1, 1, 1, False, 2, True, False, , 1, False, False, 1, 1"</definedName>
    <definedName name="CCI" hidden="1">{"P&amp;L Mo",#N/A,TRUE,"P&amp;L mo";"CF Mo",#N/A,TRUE,"FCashflow";"BS Mo",#N/A,TRUE,"BS";"CapEx Mo",#N/A,TRUE,"CapEx";"HC Mo",#N/A,TRUE,"Headcount";"KPI Mo",#N/A,TRUE,"KPI"}</definedName>
    <definedName name="Change" hidden="1">#N/A</definedName>
    <definedName name="Change2" hidden="1">#N/A</definedName>
    <definedName name="Change3" hidden="1">#N/A</definedName>
    <definedName name="Change4" hidden="1">#N/A</definedName>
    <definedName name="ChangeRange" localSheetId="0" hidden="1">[18]!ChangeRange</definedName>
    <definedName name="ChangeRange" hidden="1">[18]!ChangeRange</definedName>
    <definedName name="ChangeRange2" hidden="1">#N/A</definedName>
    <definedName name="CIQWBGuid" hidden="1">"GRP II - 2013 Q1 valuations (2013.02.15).xls"</definedName>
    <definedName name="CIQWBGuid_1" hidden="1">"a1a3a20a-c273-47f2-9318-ba6bf5fd936e"</definedName>
    <definedName name="COGS" hidden="1">{#N/A,#N/A,FALSE,"Aging Summary";#N/A,#N/A,FALSE,"Ratio Analysis";#N/A,#N/A,FALSE,"Test 120 Day Accts";#N/A,#N/A,FALSE,"Tickmarks"}</definedName>
    <definedName name="column" localSheetId="0" hidden="1">'[19]Vertis Senior Note'!#REF!</definedName>
    <definedName name="column" hidden="1">'[19]Vertis Senior Note'!#REF!</definedName>
    <definedName name="ComparatEU" hidden="1">{#N/A,#N/A,FALSE,"Hip.Bas";#N/A,#N/A,FALSE,"ventas";#N/A,#N/A,FALSE,"ingre-Año";#N/A,#N/A,FALSE,"ventas-Año";#N/A,#N/A,FALSE,"Costepro";#N/A,#N/A,FALSE,"inversion";#N/A,#N/A,FALSE,"personal";#N/A,#N/A,FALSE,"Gastos-V";#N/A,#N/A,FALSE,"Circulante";#N/A,#N/A,FALSE,"CONSOLI";#N/A,#N/A,FALSE,"Es-Fin";#N/A,#N/A,FALSE,"Margen-P"}</definedName>
    <definedName name="Comparative_Period" hidden="1">[20]Settings!$C$58</definedName>
    <definedName name="Compco1" hidden="1">{"Page1",#N/A,FALSE,"CompCo";"Page2",#N/A,FALSE,"CompCo"}</definedName>
    <definedName name="Compco2" hidden="1">{"Page1",#N/A,FALSE,"CompCo";"Page2",#N/A,FALSE,"CompCo"}</definedName>
    <definedName name="CompYear" hidden="1">[20]Settings!$C$61</definedName>
    <definedName name="ContentsHelp" localSheetId="0" hidden="1">[18]!ContentsHelp</definedName>
    <definedName name="ContentsHelp" hidden="1">[18]!ContentsHelp</definedName>
    <definedName name="cpoikalhosd" localSheetId="0" hidden="1">#REF!</definedName>
    <definedName name="cpoikalhosd" hidden="1">#REF!</definedName>
    <definedName name="CreateTable" localSheetId="0" hidden="1">[18]!CreateTable</definedName>
    <definedName name="CreateTable" hidden="1">[18]!CreateTable</definedName>
    <definedName name="CS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urrent_Period" hidden="1">[20]Settings!$C$57</definedName>
    <definedName name="CurrYear" hidden="1">[20]Settings!$C$60</definedName>
    <definedName name="CUSTOMER" hidden="1">{#N/A,#N/A,FALSE,"Summary";#N/A,#N/A,FALSE,"Manpower";#N/A,#N/A,FALSE,"Richmond";#N/A,#N/A,FALSE,"Itasca";#N/A,#N/A,FALSE,"Cambridge";#N/A,#N/A,FALSE,"Development";#N/A,#N/A,FALSE,"Customer Eng'g";#N/A,#N/A,FALSE,"Richmond R&amp;D Projects";#N/A,#N/A,FALSE,"Itasca R&amp;D Projects";#N/A,#N/A,FALSE,"Cambridge R&amp;D Projects"}</definedName>
    <definedName name="CUSTOMER_1" hidden="1">{#N/A,#N/A,FALSE,"Summary";#N/A,#N/A,FALSE,"Manpower";#N/A,#N/A,FALSE,"Richmond";#N/A,#N/A,FALSE,"Itasca";#N/A,#N/A,FALSE,"Cambridge";#N/A,#N/A,FALSE,"Development";#N/A,#N/A,FALSE,"Customer Eng'g";#N/A,#N/A,FALSE,"Richmond R&amp;D Projects";#N/A,#N/A,FALSE,"Itasca R&amp;D Projects";#N/A,#N/A,FALSE,"Cambridge R&amp;D Projects"}</definedName>
    <definedName name="CUSTOMER_1_1" hidden="1">{#N/A,#N/A,FALSE,"Summary";#N/A,#N/A,FALSE,"Manpower";#N/A,#N/A,FALSE,"Richmond";#N/A,#N/A,FALSE,"Itasca";#N/A,#N/A,FALSE,"Cambridge";#N/A,#N/A,FALSE,"Development";#N/A,#N/A,FALSE,"Customer Eng'g";#N/A,#N/A,FALSE,"Richmond R&amp;D Projects";#N/A,#N/A,FALSE,"Itasca R&amp;D Projects";#N/A,#N/A,FALSE,"Cambridge R&amp;D Projects"}</definedName>
    <definedName name="CUSTOMER_2" hidden="1">{#N/A,#N/A,FALSE,"Summary";#N/A,#N/A,FALSE,"Manpower";#N/A,#N/A,FALSE,"Richmond";#N/A,#N/A,FALSE,"Itasca";#N/A,#N/A,FALSE,"Cambridge";#N/A,#N/A,FALSE,"Development";#N/A,#N/A,FALSE,"Customer Eng'g";#N/A,#N/A,FALSE,"Richmond R&amp;D Projects";#N/A,#N/A,FALSE,"Itasca R&amp;D Projects";#N/A,#N/A,FALSE,"Cambridge R&amp;D Projects"}</definedName>
    <definedName name="CUSTOMER_3" hidden="1">{#N/A,#N/A,FALSE,"Summary";#N/A,#N/A,FALSE,"Manpower";#N/A,#N/A,FALSE,"Richmond";#N/A,#N/A,FALSE,"Itasca";#N/A,#N/A,FALSE,"Cambridge";#N/A,#N/A,FALSE,"Development";#N/A,#N/A,FALSE,"Customer Eng'g";#N/A,#N/A,FALSE,"Richmond R&amp;D Projects";#N/A,#N/A,FALSE,"Itasca R&amp;D Projects";#N/A,#N/A,FALSE,"Cambridge R&amp;D Projects"}</definedName>
    <definedName name="cvg" hidden="1">{"rev_history_revenueDetail",#N/A,FALSE,"historical rev us";"rev_history_minutesDetail",#N/A,FALSE,"historical rev us"}</definedName>
    <definedName name="cvg.dcf" hidden="1">{"dcf_is_annual",#N/A,FALSE,"depr and amort";"dcf_is_annual_cs",#N/A,FALSE,"depr and amort";"dcf_is_annual_growth",#N/A,FALSE,"depr and amort";"dcf_is_quarter",#N/A,FALSE,"depr and amort";"dcf_is_quarter_cs",#N/A,FALSE,"depr and amort";"dcf_is_quarter_growth",#N/A,FALSE,"depr and amort";"dcf_bs_annual",#N/A,FALSE,"depr and amort";"dcf_bs_annual_cs",#N/A,FALSE,"depr and amort";"dcf_bs_annual_growth",#N/A,FALSE,"depr and amort";"dcf_cf_annual",#N/A,FALSE,"depr and amort";"dcf_ratios_1",#N/A,FALSE,"depr and amort";"dcf_ratios_2",#N/A,FALSE,"depr and amort";"dcf_ratios_3",#N/A,FALSE,"depr and amort";"dcf_discountedCF",#N/A,FALSE,"depr and amort";"dcf_terminalCF",#N/A,FALSE,"depr and amort";"dcf_terminal_value",#N/A,FALSE,"depr and amort";"dcf_summary_value",#N/A,FALSE,"depr and amort";"dcf_implied_multiples",#N/A,FALSE,"depr and amort";"dcf_workingcap",#N/A,FALSE,"depr and amort";"dcf_D&amp;A",#N/A,FALSE,"depr and amort"}</definedName>
    <definedName name="Cwvu.GREY_ALL." localSheetId="0" hidden="1">[21]INQ!#REF!</definedName>
    <definedName name="Cwvu.GREY_ALL." hidden="1">[21]INQ!#REF!</definedName>
    <definedName name="d" localSheetId="0" hidden="1">#REF!</definedName>
    <definedName name="d" hidden="1">#REF!</definedName>
    <definedName name="dasdg" localSheetId="0" hidden="1">{#N/A,"Base Case",FALSE,"Revenue";#N/A,"£6.25 Fee",FALSE,"Revenue"}</definedName>
    <definedName name="dasdg" hidden="1">{#N/A,"Base Case",FALSE,"Revenue";#N/A,"£6.25 Fee",FALSE,"Revenue"}</definedName>
    <definedName name="dasdg2" localSheetId="0" hidden="1">{#N/A,"Base Case",FALSE,"Revenue";#N/A,"£6.25 Fee",FALSE,"Revenue"}</definedName>
    <definedName name="dasdg2" hidden="1">{#N/A,"Base Case",FALSE,"Revenue";#N/A,"£6.25 Fee",FALSE,"Revenue"}</definedName>
    <definedName name="ddddd" localSheetId="0" hidden="1">{"Summary Schedule",#N/A,FALSE,"Sheet1";"Divisional Support",#N/A,FALSE,"Sheet2";"Corporate Support",#N/A,FALSE,"Sheet3"}</definedName>
    <definedName name="ddddd" hidden="1">{"Summary Schedule",#N/A,FALSE,"Sheet1";"Divisional Support",#N/A,FALSE,"Sheet2";"Corporate Support",#N/A,FALSE,"Sheet3"}</definedName>
    <definedName name="dddddda" localSheetId="0" hidden="1">{"Summary Schedule",#N/A,FALSE,"Sheet1";"Divisional Support",#N/A,FALSE,"Sheet2";"Corporate Support",#N/A,FALSE,"Sheet3"}</definedName>
    <definedName name="dddddda" hidden="1">{"Summary Schedule",#N/A,FALSE,"Sheet1";"Divisional Support",#N/A,FALSE,"Sheet2";"Corporate Support",#N/A,FALSE,"Sheet3"}</definedName>
    <definedName name="dddddddddd"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delete" hidden="1">{"NOTES",#N/A,FALSE,"NOTES";"EXECSUM",#N/A,FALSE,"EXECSUM"}</definedName>
    <definedName name="DeleteRange" localSheetId="0" hidden="1">[18]!DeleteRange</definedName>
    <definedName name="DeleteRange" hidden="1">[18]!DeleteRange</definedName>
    <definedName name="DeleteTable" localSheetId="0" hidden="1">[18]!DeleteTable</definedName>
    <definedName name="DeleteTable" hidden="1">[18]!DeleteTable</definedName>
    <definedName name="dfasdf" localSheetId="0" hidden="1">#REF!</definedName>
    <definedName name="dfasdf" hidden="1">#REF!</definedName>
    <definedName name="dfd" hidden="1">{"FCB_ALL",#N/A,FALSE,"FCB";"GREY_ALL",#N/A,FALSE,"GREY"}</definedName>
    <definedName name="dfdas" hidden="1">{"FCB_ALL",#N/A,FALSE,"FCB";"GREY_ALL",#N/A,FALSE,"GREY"}</definedName>
    <definedName name="dfdfd" hidden="1">{"FCB_ALL",#N/A,FALSE,"FCB";"GREY_ALL",#N/A,FALSE,"GREY"}</definedName>
    <definedName name="dfdfdfd" hidden="1">{"FCB_ALL",#N/A,FALSE,"FCB"}</definedName>
    <definedName name="DME_Dirty" hidden="1">"False"</definedName>
    <definedName name="DME_LocalFile" hidden="1">"True"</definedName>
    <definedName name="ds" localSheetId="0" hidden="1">{#N/A,#N/A,FALSE,"Aging Summary";#N/A,#N/A,FALSE,"Ratio Analysis";#N/A,#N/A,FALSE,"Test 120 Day Accts";#N/A,#N/A,FALSE,"Tickmarks"}</definedName>
    <definedName name="ds" hidden="1">{#N/A,#N/A,FALSE,"Aging Summary";#N/A,#N/A,FALSE,"Ratio Analysis";#N/A,#N/A,FALSE,"Test 120 Day Accts";#N/A,#N/A,FALSE,"Tickmarks"}</definedName>
    <definedName name="dsa" localSheetId="0" hidden="1">#REF!</definedName>
    <definedName name="dsa" hidden="1">#REF!</definedName>
    <definedName name="dyfhn" localSheetId="0" hidden="1">{#N/A,#N/A,FALSE,"Aging Summary";#N/A,#N/A,FALSE,"Ratio Analysis";#N/A,#N/A,FALSE,"Test 120 Day Accts";#N/A,#N/A,FALSE,"Tickmarks"}</definedName>
    <definedName name="dyfhn" hidden="1">{#N/A,#N/A,FALSE,"Aging Summary";#N/A,#N/A,FALSE,"Ratio Analysis";#N/A,#N/A,FALSE,"Test 120 Day Accts";#N/A,#N/A,FALSE,"Tickmarks"}</definedName>
    <definedName name="East" hidden="1">{"histincome",#N/A,FALSE,"hyfins";"closing balance",#N/A,FALSE,"hyfins"}</definedName>
    <definedName name="eeeee" localSheetId="0" hidden="1">#REF!</definedName>
    <definedName name="eeeee" hidden="1">#REF!</definedName>
    <definedName name="EEEEEEE" localSheetId="0" hidden="1">[3]PYGMES!#REF!</definedName>
    <definedName name="EEEEEEE" hidden="1">[3]PYGMES!#REF!</definedName>
    <definedName name="eferferfge"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g" hidden="1">{"'debtors'!$A$1:$I$305","'debtors'!$A$1:$J$285"}</definedName>
    <definedName name="ehadcount7" localSheetId="0" hidden="1">#REF!</definedName>
    <definedName name="ehadcount7" hidden="1">#REF!</definedName>
    <definedName name="ENG_BI_EXE_NAME" hidden="1">"BICORE.EXE"</definedName>
    <definedName name="ENG_BI_EXEC_CMD_ARGS" hidden="1">"03304607806507107507904105406903605007512408806908207007809310206807907707006205604907407306908513412307207108509008406906505812513210211311411411909812110107207108307809108607308706208407308209007408206613212409512111510612309712010606807507606508807"</definedName>
    <definedName name="ENG_BI_EXEC_CMD_ARGS_2" hidden="1">"00770800750610550540700770760771251320961131191051221021161100770660890880700830651151011301231041191151051270981171060680700850650920920870830870690620870670860700770670570570590630560600540480550640490630590590530590600500610560630600490680560550490"</definedName>
    <definedName name="ENG_BI_EXEC_CMD_ARGS_3" hidden="1">"68050052056059053057057068058049056064050050053059058058059059060057059060051060054055053064050057058059055060060050058049063055050057066051054068051051061059059056059059057053129128096113121098112110099085072079071076080069074061105115125132104112121"</definedName>
    <definedName name="ENG_BI_EXEC_CMD_ARGS_4" hidden="1">"103109106103065071072080074074069066093090081074061057130123104121117102113106100069067071085065076083080071088079086088069086066065076079079129128080083072069086074068089072083065086084062054125"</definedName>
    <definedName name="ENG_BI_GEN_LIC" hidden="1">"0"</definedName>
    <definedName name="ENG_BI_GEN_LIC_WS" hidden="1">"True"</definedName>
    <definedName name="ENG_BI_LBI" hidden="1">"XC5Z8G33UL"</definedName>
    <definedName name="ENG_BI_PROFILE_PATH" hidden="1">"C:\ProgramData\Alchemex\AlchemexSmartReporting\MetaData\MAS\Consol Report Designer Add-In S300SQL 1-0\BICORE_profiler_20130121_173428.csv"</definedName>
    <definedName name="ENG_BI_REPOS_FILE" hidden="1">"\\server9\accpac\accdata\BXDATA\SQL\alchemex.svd"</definedName>
    <definedName name="ENG_BI_REPOS_PATH" hidden="1">"\\server9\accpac\accdata\BXDATA\SQL\"</definedName>
    <definedName name="ENG_BI_TLA" hidden="1">"100;140;75;28;209;220;172;48;19;178;124;208;24;237;17;196;82;198;226;271;70;115;208;275;170;240;238;190;100;249;45;261"</definedName>
    <definedName name="ererer" localSheetId="0" hidden="1">{"ACT92",#N/A,FALSE,"MAQ Y EQ.";"ACT93",#N/A,FALSE,"MAQ Y EQ.";"ACT95",#N/A,FALSE,"MAQ Y EQ.";"ACT94",#N/A,FALSE,"MAQ Y EQ.";"ADQ93",#N/A,FALSE,"MAQ Y EQ.";"ADQ94",#N/A,FALSE,"MAQ Y EQ.";"RESUMEN",#N/A,FALSE,"MAQ Y EQ."}</definedName>
    <definedName name="ererer" hidden="1">{"ACT92",#N/A,FALSE,"MAQ Y EQ.";"ACT93",#N/A,FALSE,"MAQ Y EQ.";"ACT95",#N/A,FALSE,"MAQ Y EQ.";"ACT94",#N/A,FALSE,"MAQ Y EQ.";"ADQ93",#N/A,FALSE,"MAQ Y EQ.";"ADQ94",#N/A,FALSE,"MAQ Y EQ.";"RESUMEN",#N/A,FALSE,"MAQ Y EQ."}</definedName>
    <definedName name="err" localSheetId="0" hidden="1">#REF!</definedName>
    <definedName name="err" hidden="1">#REF!</definedName>
    <definedName name="error1" localSheetId="0" hidden="1">'[22]Personnel-Wages'!#REF!</definedName>
    <definedName name="error1" hidden="1">'[22]Personnel-Wages'!#REF!</definedName>
    <definedName name="ev.Calculation" hidden="1">-4135</definedName>
    <definedName name="ev.Initialized" hidden="1">FALSE</definedName>
    <definedName name="EV__LASTREFTIME__" hidden="1">38747.3868634259</definedName>
    <definedName name="EV__LOCKEDCVW__RATE" hidden="1">"ACTUAL,USD,NOTRANS,Global,2014.TOTAL,Periodic,"</definedName>
    <definedName name="ExactAddinConnection" hidden="1">"001"</definedName>
    <definedName name="ExactAddinConnection.001" hidden="1">"MARGE;001;jdarnell;0"</definedName>
    <definedName name="ExactAddinConnection.002" hidden="1">"MARGE;002;jdarnell;0"</definedName>
    <definedName name="ExactAddinConnection.010" hidden="1">"MARGE;010;jdarnell;0"</definedName>
    <definedName name="ExactAddinConnection.020" hidden="1">"MARGE;020;jdarnell;0"</definedName>
    <definedName name="ExactAddinConnection.034" hidden="1">"MARGE;034;jdarnell;0"</definedName>
    <definedName name="ExactAddinConnection.050" hidden="1">"MARGE;050;jdarnell;0"</definedName>
    <definedName name="ExactAddinReports" hidden="1">1</definedName>
    <definedName name="EXTENSIONS" hidden="1">{#N/A,#N/A,FALSE,"Aging Summary";#N/A,#N/A,FALSE,"Ratio Analysis";#N/A,#N/A,FALSE,"Test 120 Day Accts";#N/A,#N/A,FALSE,"Tickmarks"}</definedName>
    <definedName name="FD_1" hidden="1">{#N/A,#N/A,FALSE,"Statements";#N/A,#N/A,FALSE,"Capital";#N/A,#N/A,FALSE,"UTIL Monthly Inc ";#N/A,#N/A,FALSE,"UTIL REVENUE";#N/A,#N/A,FALSE,"UTIL SERV REV ";#N/A,#N/A,FALSE,"Manpower";#N/A,#N/A,FALSE,"Maintenance";#N/A,#N/A,FALSE,"Util Sales Support";#N/A,#N/A,FALSE,"SI - UTIL";#N/A,#N/A,FALSE,"Sales - Utili";#N/A,#N/A,FALSE,"Util - Mktg"}</definedName>
    <definedName name="FD_1_1" hidden="1">{#N/A,#N/A,FALSE,"Statements";#N/A,#N/A,FALSE,"Capital";#N/A,#N/A,FALSE,"UTIL Monthly Inc ";#N/A,#N/A,FALSE,"UTIL REVENUE";#N/A,#N/A,FALSE,"UTIL SERV REV ";#N/A,#N/A,FALSE,"Manpower";#N/A,#N/A,FALSE,"Maintenance";#N/A,#N/A,FALSE,"Util Sales Support";#N/A,#N/A,FALSE,"SI - UTIL";#N/A,#N/A,FALSE,"Sales - Utili";#N/A,#N/A,FALSE,"Util - Mktg"}</definedName>
    <definedName name="FD_2" hidden="1">{#N/A,#N/A,FALSE,"Statements";#N/A,#N/A,FALSE,"Capital";#N/A,#N/A,FALSE,"UTIL Monthly Inc ";#N/A,#N/A,FALSE,"UTIL REVENUE";#N/A,#N/A,FALSE,"UTIL SERV REV ";#N/A,#N/A,FALSE,"Manpower";#N/A,#N/A,FALSE,"Maintenance";#N/A,#N/A,FALSE,"Util Sales Support";#N/A,#N/A,FALSE,"SI - UTIL";#N/A,#N/A,FALSE,"Sales - Utili";#N/A,#N/A,FALSE,"Util - Mktg"}</definedName>
    <definedName name="FD_3" hidden="1">{#N/A,#N/A,FALSE,"Statements";#N/A,#N/A,FALSE,"Capital";#N/A,#N/A,FALSE,"UTIL Monthly Inc ";#N/A,#N/A,FALSE,"UTIL REVENUE";#N/A,#N/A,FALSE,"UTIL SERV REV ";#N/A,#N/A,FALSE,"Manpower";#N/A,#N/A,FALSE,"Maintenance";#N/A,#N/A,FALSE,"Util Sales Support";#N/A,#N/A,FALSE,"SI - UTIL";#N/A,#N/A,FALSE,"Sales - Utili";#N/A,#N/A,FALSE,"Util - Mktg"}</definedName>
    <definedName name="fda" hidden="1">{#N/A,#N/A,FALSE,"Income Statement"}</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280_1_aSrv" localSheetId="0" hidden="1">[23]Forecasts_VDF!#REF!</definedName>
    <definedName name="FDP_280_1_aSrv" hidden="1">[23]Forecasts_VDF!#REF!</definedName>
    <definedName name="FDP_281_1_aSrv" localSheetId="0" hidden="1">[23]Forecasts_VDF!#REF!</definedName>
    <definedName name="FDP_281_1_aSrv" hidden="1">[23]Forecasts_VDF!#REF!</definedName>
    <definedName name="FDP_282_1_aSrv" localSheetId="0" hidden="1">[23]Forecasts_VDF!#REF!</definedName>
    <definedName name="FDP_282_1_aSrv" hidden="1">[23]Forecasts_VDF!#REF!</definedName>
    <definedName name="FDP_283_1_aSrv" localSheetId="0" hidden="1">[23]Forecasts_VDF!#REF!</definedName>
    <definedName name="FDP_283_1_aSrv" hidden="1">[23]Forecasts_VDF!#REF!</definedName>
    <definedName name="fds" localSheetId="0" hidden="1">'[24]Inv Summ'!#REF!</definedName>
    <definedName name="fds" hidden="1">'[24]Inv Summ'!#REF!</definedName>
    <definedName name="Feb" localSheetId="0" hidden="1">#REF!</definedName>
    <definedName name="Feb" hidden="1">#REF!</definedName>
    <definedName name="fg" localSheetId="0" hidden="1">{#N/A,#N/A,FALSE,"Aging Summary";#N/A,#N/A,FALSE,"Ratio Analysis";#N/A,#N/A,FALSE,"Test 120 Day Accts";#N/A,#N/A,FALSE,"Tickmarks"}</definedName>
    <definedName name="fg" hidden="1">{#N/A,#N/A,FALSE,"Aging Summary";#N/A,#N/A,FALSE,"Ratio Analysis";#N/A,#N/A,FALSE,"Test 120 Day Accts";#N/A,#N/A,FALSE,"Tickmarks"}</definedName>
    <definedName name="FHDI" hidden="1">{#N/A,#N/A,FALSE,"TEL Monthly Inc";#N/A,#N/A,FALSE,"TEL REVENUE";#N/A,#N/A,FALSE,"Tel - Manpower";#N/A,#N/A,FALSE,"Tel Sales Support";#N/A,#N/A,FALSE,"SI - TELCO";#N/A,#N/A,FALSE,"Sales - Telco";#N/A,#N/A,FALSE,"Tel - Mktg";#N/A,#N/A,FALSE,"Tel - Mktg"}</definedName>
    <definedName name="FHDI_1" hidden="1">{#N/A,#N/A,FALSE,"TEL Monthly Inc";#N/A,#N/A,FALSE,"TEL REVENUE";#N/A,#N/A,FALSE,"Tel - Manpower";#N/A,#N/A,FALSE,"Tel Sales Support";#N/A,#N/A,FALSE,"SI - TELCO";#N/A,#N/A,FALSE,"Sales - Telco";#N/A,#N/A,FALSE,"Tel - Mktg";#N/A,#N/A,FALSE,"Tel - Mktg"}</definedName>
    <definedName name="FHDI_1_1" hidden="1">{#N/A,#N/A,FALSE,"TEL Monthly Inc";#N/A,#N/A,FALSE,"TEL REVENUE";#N/A,#N/A,FALSE,"Tel - Manpower";#N/A,#N/A,FALSE,"Tel Sales Support";#N/A,#N/A,FALSE,"SI - TELCO";#N/A,#N/A,FALSE,"Sales - Telco";#N/A,#N/A,FALSE,"Tel - Mktg";#N/A,#N/A,FALSE,"Tel - Mktg"}</definedName>
    <definedName name="FHDI_2" hidden="1">{#N/A,#N/A,FALSE,"TEL Monthly Inc";#N/A,#N/A,FALSE,"TEL REVENUE";#N/A,#N/A,FALSE,"Tel - Manpower";#N/A,#N/A,FALSE,"Tel Sales Support";#N/A,#N/A,FALSE,"SI - TELCO";#N/A,#N/A,FALSE,"Sales - Telco";#N/A,#N/A,FALSE,"Tel - Mktg";#N/A,#N/A,FALSE,"Tel - Mktg"}</definedName>
    <definedName name="FHDI_3" hidden="1">{#N/A,#N/A,FALSE,"TEL Monthly Inc";#N/A,#N/A,FALSE,"TEL REVENUE";#N/A,#N/A,FALSE,"Tel - Manpower";#N/A,#N/A,FALSE,"Tel Sales Support";#N/A,#N/A,FALSE,"SI - TELCO";#N/A,#N/A,FALSE,"Sales - Telco";#N/A,#N/A,FALSE,"Tel - Mktg";#N/A,#N/A,FALSE,"Tel - Mktg"}</definedName>
    <definedName name="fil" localSheetId="0" hidden="1">#REF!</definedName>
    <definedName name="fil" hidden="1">#REF!</definedName>
    <definedName name="Filll" localSheetId="0" hidden="1">'[25]#REF'!#REF!</definedName>
    <definedName name="Filll" hidden="1">'[25]#REF'!#REF!</definedName>
    <definedName name="fin" hidden="1">{"rev_history_revenueDetail",#N/A,FALSE,"historical rev us";"rev_history_minutesDetail",#N/A,FALSE,"historical rev us"}</definedName>
    <definedName name="five" hidden="1">'[26]Leasing Costs rollfwd'!$T$37,'[26]Leasing Costs rollfwd'!$T$34,'[26]Leasing Costs rollfwd'!$T$30:$T$32</definedName>
    <definedName name="Forecast" localSheetId="0" hidden="1">#REF!</definedName>
    <definedName name="Forecast" hidden="1">#REF!</definedName>
    <definedName name="four" hidden="1">[26]BS!$J$28,[26]BS!$J$26,[26]BS!$J$24,[26]BS!$J$22</definedName>
    <definedName name="fresfg"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g" localSheetId="0" hidden="1">{#N/A,#N/A,FALSE,"Aging Summary";#N/A,#N/A,FALSE,"Ratio Analysis";#N/A,#N/A,FALSE,"Test 120 Day Accts";#N/A,#N/A,FALSE,"Tickmarks"}</definedName>
    <definedName name="g" hidden="1">{#N/A,#N/A,FALSE,"Aging Summary";#N/A,#N/A,FALSE,"Ratio Analysis";#N/A,#N/A,FALSE,"Test 120 Day Accts";#N/A,#N/A,FALSE,"Tickmarks"}</definedName>
    <definedName name="gfda" localSheetId="0" hidden="1">'[27]Sum-Oak'!#REF!</definedName>
    <definedName name="gfda" hidden="1">'[27]Sum-Oak'!#REF!</definedName>
    <definedName name="GG" localSheetId="0" hidden="1">{#N/A,#N/A,FALSE,"Aging Summary";#N/A,#N/A,FALSE,"Ratio Analysis";#N/A,#N/A,FALSE,"Test 120 Day Accts";#N/A,#N/A,FALSE,"Tickmarks"}</definedName>
    <definedName name="GG" hidden="1">{#N/A,#N/A,FALSE,"Aging Summary";#N/A,#N/A,FALSE,"Ratio Analysis";#N/A,#N/A,FALSE,"Test 120 Day Accts";#N/A,#N/A,FALSE,"Tickmarks"}</definedName>
    <definedName name="h" localSheetId="0" hidden="1">#REF!</definedName>
    <definedName name="h" hidden="1">#REF!</definedName>
    <definedName name="Headcount1" localSheetId="0" hidden="1">#REF!</definedName>
    <definedName name="Headcount1" hidden="1">#REF!</definedName>
    <definedName name="headcount10" hidden="1">42191.8240740741</definedName>
    <definedName name="headcount11" hidden="1">{"histincome",#N/A,FALSE,"hyfins";"closing balance",#N/A,FALSE,"hyfins"}</definedName>
    <definedName name="headcount12" hidden="1">{"histincome",#N/A,FALSE,"hyfins";"closing balance",#N/A,FALSE,"hyfins"}</definedName>
    <definedName name="headcount13" hidden="1">{"histincome",#N/A,FALSE,"hyfins";"closing balance",#N/A,FALSE,"hyfins"}</definedName>
    <definedName name="headcount14" hidden="1">{"histincome",#N/A,FALSE,"hyfins";"closing balance",#N/A,FALSE,"hyfins"}</definedName>
    <definedName name="headcount15" hidden="1">{"histincome",#N/A,FALSE,"hyfins";"closing balance",#N/A,FALSE,"hyfins"}</definedName>
    <definedName name="headcount2" localSheetId="0" hidden="1">#REF!</definedName>
    <definedName name="headcount2" hidden="1">#REF!</definedName>
    <definedName name="headcount3" localSheetId="0" hidden="1">#REF!</definedName>
    <definedName name="headcount3" hidden="1">#REF!</definedName>
    <definedName name="headcount4" localSheetId="0" hidden="1">#REF!</definedName>
    <definedName name="headcount4" hidden="1">#REF!</definedName>
    <definedName name="headcount5" localSheetId="0" hidden="1">#REF!</definedName>
    <definedName name="headcount5" hidden="1">#REF!</definedName>
    <definedName name="headcount6" localSheetId="0" hidden="1">#REF!</definedName>
    <definedName name="headcount6" hidden="1">#REF!</definedName>
    <definedName name="headcount8" localSheetId="0" hidden="1">#REF!</definedName>
    <definedName name="headcount8" hidden="1">#REF!</definedName>
    <definedName name="headcount9" hidden="1">{"histincome",#N/A,FALSE,"hyfins";"closing balance",#N/A,FALSE,"hyfins"}</definedName>
    <definedName name="Hello" localSheetId="0" hidden="1">{"AFR200_P1",#N/A,FALSE,"AFR200";"AFR200_P2",#N/A,FALSE,"AFR200";"AFR200_P3",#N/A,FALSE,"AFR200";"AFR200_P4",#N/A,FALSE,"AFR200";"AFR200_P5",#N/A,FALSE,"AFR200"}</definedName>
    <definedName name="Hello" hidden="1">{"AFR200_P1",#N/A,FALSE,"AFR200";"AFR200_P2",#N/A,FALSE,"AFR200";"AFR200_P3",#N/A,FALSE,"AFR200";"AFR200_P4",#N/A,FALSE,"AFR200";"AFR200_P5",#N/A,FALSE,"AFR200"}</definedName>
    <definedName name="help" localSheetId="0" hidden="1">{"510 Opex",#N/A,FALSE,"510";"520 Opex",#N/A,FALSE,"520";"UK Cons Opex",#N/A,FALSE,"Consulting-UK";"522 Opex",#N/A,FALSE,"522";"530 Opex",#N/A,FALSE,"530";"600 Opex",#N/A,FALSE,"600";"601 Opex",#N/A,FALSE,"601";"603 Opex",#N/A,FALSE,"603";"610 Opex",#N/A,FALSE,"610";"UK Sales Opex",#N/A,FALSE,"Sales-UK";"640 Opex",#N/A,FALSE,"640";"642 Opex",#N/A,FALSE,"642";"UK Mktg Opex",#N/A,FALSE,"Marketing - UK";"650 Opex",#N/A,FALSE,"650";"700 Opex",#N/A,FALSE,"700";"710 Opex",#N/A,FALSE,"710";"715 Opex",#N/A,FALSE,"715(DCS)";"720 Opex",#N/A,FALSE,"720(QA)";"800 Opex",#N/A,FALSE,"800";"810 Opex",#N/A,FALSE,"810";"820 Opex",#N/A,FALSE,"820";"830 Opex",#N/A,FALSE,"830";"850 Opex",#N/A,FALSE,"850";"851 Opex",#N/A,FALSE,"851";"Fringe Opex",#N/A,FALSE,"Fringe-825"}</definedName>
    <definedName name="help" hidden="1">{"510 Opex",#N/A,FALSE,"510";"520 Opex",#N/A,FALSE,"520";"UK Cons Opex",#N/A,FALSE,"Consulting-UK";"522 Opex",#N/A,FALSE,"522";"530 Opex",#N/A,FALSE,"530";"600 Opex",#N/A,FALSE,"600";"601 Opex",#N/A,FALSE,"601";"603 Opex",#N/A,FALSE,"603";"610 Opex",#N/A,FALSE,"610";"UK Sales Opex",#N/A,FALSE,"Sales-UK";"640 Opex",#N/A,FALSE,"640";"642 Opex",#N/A,FALSE,"642";"UK Mktg Opex",#N/A,FALSE,"Marketing - UK";"650 Opex",#N/A,FALSE,"650";"700 Opex",#N/A,FALSE,"700";"710 Opex",#N/A,FALSE,"710";"715 Opex",#N/A,FALSE,"715(DCS)";"720 Opex",#N/A,FALSE,"720(QA)";"800 Opex",#N/A,FALSE,"800";"810 Opex",#N/A,FALSE,"810";"820 Opex",#N/A,FALSE,"820";"830 Opex",#N/A,FALSE,"830";"850 Opex",#N/A,FALSE,"850";"851 Opex",#N/A,FALSE,"851";"Fringe Opex",#N/A,FALSE,"Fringe-825"}</definedName>
    <definedName name="hhhhhhhhhhhhh" hidden="1">{"Page1",#N/A,FALSE,"CompCo";"Page2",#N/A,FALSE,"CompCo"}</definedName>
    <definedName name="hhu" hidden="1">{#N/A,#N/A,FALSE,"TEL Monthly Inc";#N/A,#N/A,FALSE,"TEL REVENUE";#N/A,#N/A,FALSE,"Tel - Manpower";#N/A,#N/A,FALSE,"Tel Sales Support";#N/A,#N/A,FALSE,"SI - TELCO";#N/A,#N/A,FALSE,"Sales - Telco";#N/A,#N/A,FALSE,"Tel - Mktg";#N/A,#N/A,FALSE,"Tel - Mktg"}</definedName>
    <definedName name="hhu_1" hidden="1">{#N/A,#N/A,FALSE,"TEL Monthly Inc";#N/A,#N/A,FALSE,"TEL REVENUE";#N/A,#N/A,FALSE,"Tel - Manpower";#N/A,#N/A,FALSE,"Tel Sales Support";#N/A,#N/A,FALSE,"SI - TELCO";#N/A,#N/A,FALSE,"Sales - Telco";#N/A,#N/A,FALSE,"Tel - Mktg";#N/A,#N/A,FALSE,"Tel - Mktg"}</definedName>
    <definedName name="hhu_1_1" hidden="1">{#N/A,#N/A,FALSE,"TEL Monthly Inc";#N/A,#N/A,FALSE,"TEL REVENUE";#N/A,#N/A,FALSE,"Tel - Manpower";#N/A,#N/A,FALSE,"Tel Sales Support";#N/A,#N/A,FALSE,"SI - TELCO";#N/A,#N/A,FALSE,"Sales - Telco";#N/A,#N/A,FALSE,"Tel - Mktg";#N/A,#N/A,FALSE,"Tel - Mktg"}</definedName>
    <definedName name="hhu_2" hidden="1">{#N/A,#N/A,FALSE,"TEL Monthly Inc";#N/A,#N/A,FALSE,"TEL REVENUE";#N/A,#N/A,FALSE,"Tel - Manpower";#N/A,#N/A,FALSE,"Tel Sales Support";#N/A,#N/A,FALSE,"SI - TELCO";#N/A,#N/A,FALSE,"Sales - Telco";#N/A,#N/A,FALSE,"Tel - Mktg";#N/A,#N/A,FALSE,"Tel - Mktg"}</definedName>
    <definedName name="hhu_3" hidden="1">{#N/A,#N/A,FALSE,"TEL Monthly Inc";#N/A,#N/A,FALSE,"TEL REVENUE";#N/A,#N/A,FALSE,"Tel - Manpower";#N/A,#N/A,FALSE,"Tel Sales Support";#N/A,#N/A,FALSE,"SI - TELCO";#N/A,#N/A,FALSE,"Sales - Telco";#N/A,#N/A,FALSE,"Tel - Mktg";#N/A,#N/A,FALSE,"Tel - Mktg"}</definedName>
    <definedName name="hn.ExtDb" hidden="1">FALSE</definedName>
    <definedName name="hn.ModelType" hidden="1">"DEAL"</definedName>
    <definedName name="hn.ModelVersion" hidden="1">1</definedName>
    <definedName name="hn.NoUpload" hidden="1">0</definedName>
    <definedName name="hn.RolledForward" hidden="1">FALSE</definedName>
    <definedName name="html" hidden="1">{"'debtors'!$A$1:$I$305","'debtors'!$A$1:$J$285"}</definedName>
    <definedName name="HTML_CodePage" hidden="1">1252</definedName>
    <definedName name="HTML_Control" hidden="1">{"'Vendor Info'!$A$3:$G$56"}</definedName>
    <definedName name="HTML_Description" hidden="1">""</definedName>
    <definedName name="HTML_Email" hidden="1">""</definedName>
    <definedName name="HTML_Header" hidden="1">"Vendor Info"</definedName>
    <definedName name="HTML_LastUpdate" hidden="1">"1/13/99"</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"N:\Groups\RETAIL\Retail\Dept Information\MyHTML.htm"</definedName>
    <definedName name="HTML_Title" hidden="1">"Store Information"</definedName>
    <definedName name="HTML1_10" hidden="1">""</definedName>
    <definedName name="HTML1_11" hidden="1">1</definedName>
    <definedName name="HTML1_12" hidden="1">"F:\USERS\ECON\Census95\Int\T9ST.htm"</definedName>
    <definedName name="HTML1_2" hidden="1">1</definedName>
    <definedName name="HTML1_3" hidden="1">""</definedName>
    <definedName name="HTML1_4" hidden="1">""</definedName>
    <definedName name="HTML1_5" hidden="1">""</definedName>
    <definedName name="HTML1_6" hidden="1">-4146</definedName>
    <definedName name="HTML1_7" hidden="1">-4146</definedName>
    <definedName name="HTML1_8" hidden="1">"2/17/98"</definedName>
    <definedName name="HTML1_9" hidden="1">"BPH"</definedName>
    <definedName name="HTML2_10" hidden="1">""</definedName>
    <definedName name="HTML2_11" hidden="1">1</definedName>
    <definedName name="HTML2_12" hidden="1">"F:\USERS\ECON\Census95\Int\T9ST.htm"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"2/17/98"</definedName>
    <definedName name="HTML2_9" hidden="1">"BPH"</definedName>
    <definedName name="HTML3_10" hidden="1">""</definedName>
    <definedName name="HTML3_11" hidden="1">1</definedName>
    <definedName name="HTML3_12" hidden="1">"F:\USERS\ECON\Census95\Int\T9st.htm"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"2/17/98"</definedName>
    <definedName name="HTML3_9" hidden="1">"BPH"</definedName>
    <definedName name="HTMLCount" hidden="1">3</definedName>
    <definedName name="iii" localSheetId="0" hidden="1">#REF!</definedName>
    <definedName name="iii" hidden="1">#REF!</definedName>
    <definedName name="iiiii" localSheetId="0" hidden="1">#REF!</definedName>
    <definedName name="iiiii" hidden="1">#REF!</definedName>
    <definedName name="inflList" hidden="1">"00000000000000000000000000000000000000000000000000000000000000000000000000000000000000000000000000000000000000000000000000000000000000000000000000000000000000000000000000000000000000000000000000000000"</definedName>
    <definedName name="INFO_BI_EXE_NAME" hidden="1">"BICORE.EXE"</definedName>
    <definedName name="INFO_EXE_SERVER_PATH" hidden="1">"C:\Sage300\BX61A\BICORE.EXE"</definedName>
    <definedName name="INFO_INSTANCE_ID" hidden="1">"0"</definedName>
    <definedName name="INFO_INSTANCE_NAME" hidden="1">"Budget Template - Weekly_20150316_16_12_24_1212.xls"</definedName>
    <definedName name="INFO_REPORT_CODE" hidden="1">"S300-SQL-AI01-1-0"</definedName>
    <definedName name="INFO_REPORT_ID" hidden="1">"12"</definedName>
    <definedName name="INFO_REPORT_NAME" hidden="1">"Budget Template - Weekly"</definedName>
    <definedName name="INFO_RUN_USER" hidden="1">""</definedName>
    <definedName name="INFO_RUN_WORKSTATION" hidden="1">"LA1003"</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HANGE_1" hidden="1">"c1449"</definedName>
    <definedName name="IQ_ACCOUNT_CODE_INTEREST_PENALTIES" hidden="1">"c15741"</definedName>
    <definedName name="IQ_ACCOUNTING_FFIEC" hidden="1">"c13054"</definedName>
    <definedName name="IQ_ACCOUNTING_STANDARD" hidden="1">"c4539"</definedName>
    <definedName name="IQ_ACCOUNTS_PAY" hidden="1">"c1343"</definedName>
    <definedName name="IQ_ACCOUNTS_PAY_1"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EXP_1"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_DEP_1"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_WIRELESS_SUB" hidden="1">"c2125"</definedName>
    <definedName name="IQ_ACQ_COSTS_CAPITALIZED" hidden="1">"c5"</definedName>
    <definedName name="IQ_ACQUIRE_REAL_ESTATE_CF" hidden="1">"c6"</definedName>
    <definedName name="IQ_ACQUIRED_BY_REPORTING_BANK_FDIC" hidden="1">"c6535"</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PAID_IN_1" hidden="1">"c1344"</definedName>
    <definedName name="IQ_ADD_TAX_POSITIONS_CURRENT_YR" hidden="1">"c15733"</definedName>
    <definedName name="IQ_ADD_TAX_POSITIONS_PRIOR_YRS" hidden="1">"c15735"</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CONST_1"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"c1591"</definedName>
    <definedName name="IQ_AMORTIZATION_1" hidden="1">"c1591"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DIVIDEND" hidden="1">"c229"</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KPRICE" hidden="1">"c13927"</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BROKER_REC_NO_REUT" hidden="1">"c5315"</definedName>
    <definedName name="IQ_AVG_BROKER_REC_REUT" hidden="1">"c3630"</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DUSTRY_REC_CIQ" hidden="1">"c4984"</definedName>
    <definedName name="IQ_AVG_INDUSTRY_REC_NO" hidden="1">"c4454"</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ICE_TARGET" hidden="1">"c82"</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VOLUME_1"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GUIDANCE" hidden="1">"c4141"</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 hidden="1">"c2154"</definedName>
    <definedName name="IQ_BENCHMARK_SPRD" hidden="1">"c2153"</definedName>
    <definedName name="IQ_BENCHMARK_YIELD" hidden="1">"c8955"</definedName>
    <definedName name="IQ_BETA" hidden="1">"c2133"</definedName>
    <definedName name="IQ_BETA_1"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DPRICE" hidden="1">"c13926"</definedName>
    <definedName name="IQ_BIG_INT_BEAR_CD" hidden="1">"c89"</definedName>
    <definedName name="IQ_BIZ_SEG_ASSETS" hidden="1">"c90"</definedName>
    <definedName name="IQ_BIZ_SEG_EBT" hidden="1">"c91"</definedName>
    <definedName name="IQ_BIZ_SEG_GP" hidden="1">"c92"</definedName>
    <definedName name="IQ_BIZ_SEG_NI" hidden="1">"c93"</definedName>
    <definedName name="IQ_BIZ_SEG_OPER_INC" hidden="1">"c94"</definedName>
    <definedName name="IQ_BIZ_SEG_REV" hidden="1">"c95"</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NDRATING_FITCH" hidden="1">"IQ_BONDRATING_FITCH"</definedName>
    <definedName name="IQ_BONDRATING_FITCH_DATE" hidden="1">"c241"</definedName>
    <definedName name="IQ_BONDRATING_SP" hidden="1">"IQ_BONDRATING_SP"</definedName>
    <definedName name="IQ_BONDRATING_SP_DATE" hidden="1">"c242"</definedName>
    <definedName name="IQ_BOOK_VALUE" hidden="1">"IQ_BOOK_VALUE"</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REUT" hidden="1">"c5471"</definedName>
    <definedName name="IQ_BV_EST" hidden="1">"c5624"</definedName>
    <definedName name="IQ_BV_EST_REUT" hidden="1">"c5403"</definedName>
    <definedName name="IQ_BV_HIGH_EST" hidden="1">"c5626"</definedName>
    <definedName name="IQ_BV_HIGH_EST_REUT" hidden="1">"c5405"</definedName>
    <definedName name="IQ_BV_LOW_EST" hidden="1">"c5627"</definedName>
    <definedName name="IQ_BV_LOW_EST_REUT" hidden="1">"c5406"</definedName>
    <definedName name="IQ_BV_MEDIAN_EST" hidden="1">"c5625"</definedName>
    <definedName name="IQ_BV_MEDIAN_EST_REUT" hidden="1">"c5404"</definedName>
    <definedName name="IQ_BV_NUM_EST" hidden="1">"c5628"</definedName>
    <definedName name="IQ_BV_NUM_EST_REUT" hidden="1">"c5407"</definedName>
    <definedName name="IQ_BV_OVER_SHARES" hidden="1">"c1349"</definedName>
    <definedName name="IQ_BV_OVER_SHARES_1" hidden="1">"c1349"</definedName>
    <definedName name="IQ_BV_SHARE" hidden="1">"c100"</definedName>
    <definedName name="IQ_BV_SHARE_ACT_OR_EST" hidden="1">"c3587"</definedName>
    <definedName name="IQ_BV_SHARE_ACT_OR_EST_REUT" hidden="1">"c5477"</definedName>
    <definedName name="IQ_BV_SHARE_EST" hidden="1">"c3541"</definedName>
    <definedName name="IQ_BV_SHARE_EST_REUT" hidden="1">"c5439"</definedName>
    <definedName name="IQ_BV_SHARE_HIGH_EST" hidden="1">"c3542"</definedName>
    <definedName name="IQ_BV_SHARE_HIGH_EST_REUT" hidden="1">"c5441"</definedName>
    <definedName name="IQ_BV_SHARE_LOW_EST" hidden="1">"c3543"</definedName>
    <definedName name="IQ_BV_SHARE_LOW_EST_REUT" hidden="1">"c5442"</definedName>
    <definedName name="IQ_BV_SHARE_MEDIAN_EST" hidden="1">"c3544"</definedName>
    <definedName name="IQ_BV_SHARE_MEDIAN_EST_REUT" hidden="1">"c5440"</definedName>
    <definedName name="IQ_BV_SHARE_NUM_EST" hidden="1">"c3539"</definedName>
    <definedName name="IQ_BV_SHARE_NUM_EST_REUT" hidden="1">"c5443"</definedName>
    <definedName name="IQ_BV_SHARE_STDDEV_EST" hidden="1">"c3540"</definedName>
    <definedName name="IQ_BV_SHARE_STDDEV_EST_REUT" hidden="1">"c5444"</definedName>
    <definedName name="IQ_BV_STDDEV_EST" hidden="1">"c5629"</definedName>
    <definedName name="IQ_BV_STDDEV_EST_REUT" hidden="1">"c5408"</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REUT" hidden="1">"c6800"</definedName>
    <definedName name="IQ_CAL_Y" hidden="1">"c102"</definedName>
    <definedName name="IQ_CAL_Y_EST" hidden="1">"c6797"</definedName>
    <definedName name="IQ_CAL_Y_EST_CIQ" hidden="1">"c6809"</definedName>
    <definedName name="IQ_CAL_Y_EST_REUT" hidden="1">"c6801"</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 hidden="1">"c3584"</definedName>
    <definedName name="IQ_CAPEX_ACT_OR_EST_REUT" hidden="1">"c5474"</definedName>
    <definedName name="IQ_CAPEX_BNK" hidden="1">"c110"</definedName>
    <definedName name="IQ_CAPEX_BR" hidden="1">"c111"</definedName>
    <definedName name="IQ_CAPEX_EST" hidden="1">"c3523"</definedName>
    <definedName name="IQ_CAPEX_EST_REUT" hidden="1">"c3969"</definedName>
    <definedName name="IQ_CAPEX_FIN" hidden="1">"c112"</definedName>
    <definedName name="IQ_CAPEX_GUIDANCE" hidden="1">"c4150"</definedName>
    <definedName name="IQ_CAPEX_GUIDANCE_CIQ" hidden="1">"c4562"</definedName>
    <definedName name="IQ_CAPEX_GUIDANCE_CIQ_COL" hidden="1">"c11211"</definedName>
    <definedName name="IQ_CAPEX_HIGH_EST" hidden="1">"c3524"</definedName>
    <definedName name="IQ_CAPEX_HIGH_EST_REUT" hidden="1">"c3971"</definedName>
    <definedName name="IQ_CAPEX_HIGH_GUIDANCE" hidden="1">"c4180"</definedName>
    <definedName name="IQ_CAPEX_HIGH_GUIDANCE_CIQ" hidden="1">"c4592"</definedName>
    <definedName name="IQ_CAPEX_HIGH_GUIDANCE_CIQ_COL" hidden="1">"c11241"</definedName>
    <definedName name="IQ_CAPEX_INS" hidden="1">"c113"</definedName>
    <definedName name="IQ_CAPEX_LOW_EST" hidden="1">"c3525"</definedName>
    <definedName name="IQ_CAPEX_LOW_EST_REUT" hidden="1">"c3972"</definedName>
    <definedName name="IQ_CAPEX_LOW_GUIDANCE" hidden="1">"c4220"</definedName>
    <definedName name="IQ_CAPEX_LOW_GUIDANCE_CIQ" hidden="1">"c4632"</definedName>
    <definedName name="IQ_CAPEX_LOW_GUIDANCE_CIQ_COL" hidden="1">"c11281"</definedName>
    <definedName name="IQ_CAPEX_MEDIAN_EST" hidden="1">"c3526"</definedName>
    <definedName name="IQ_CAPEX_MEDIAN_EST_REUT" hidden="1">"c3970"</definedName>
    <definedName name="IQ_CAPEX_NUM_EST" hidden="1">"c3521"</definedName>
    <definedName name="IQ_CAPEX_NUM_EST_REUT" hidden="1">"c3973"</definedName>
    <definedName name="IQ_CAPEX_PCT_REV" hidden="1">"c19144"</definedName>
    <definedName name="IQ_CAPEX_STDDEV_EST" hidden="1">"c3522"</definedName>
    <definedName name="IQ_CAPEX_STDDEV_EST_REUT" hidden="1">"c3974"</definedName>
    <definedName name="IQ_CAPEX_UTI" hidden="1">"c114"</definedName>
    <definedName name="IQ_CAPITAL_ALLOCATION_ADJUSTMENT_FOREIGN_FFIEC" hidden="1">"c15389"</definedName>
    <definedName name="IQ_CAPITAL_LEASE" hidden="1">"c1350"</definedName>
    <definedName name="IQ_CAPITAL_LEASE_1"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1" hidden="1">"c1458"</definedName>
    <definedName name="IQ_CASH_ACQUIRE_CF" hidden="1">"c1630"</definedName>
    <definedName name="IQ_CASH_ACQUIRE_CF_1"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"c1351"</definedName>
    <definedName name="IQ_CASH_DUE_BANKS_1"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PS_ACT_OR_EST" hidden="1">"c5638"</definedName>
    <definedName name="IQ_CASH_EPS_EST" hidden="1">"c5631"</definedName>
    <definedName name="IQ_CASH_EPS_HIGH_EST" hidden="1">"c5633"</definedName>
    <definedName name="IQ_CASH_EPS_LOW_EST" hidden="1">"c5634"</definedName>
    <definedName name="IQ_CASH_EPS_MEDIAN_EST" hidden="1">"c5632"</definedName>
    <definedName name="IQ_CASH_EPS_NUM_EST" hidden="1">"c5635"</definedName>
    <definedName name="IQ_CASH_EPS_STDDEV_EST" hidden="1">"c5636"</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LOW_ACT_OR_EST_CIQ" hidden="1">"c4566"</definedName>
    <definedName name="IQ_CASH_FLOW_EST" hidden="1">"c4153"</definedName>
    <definedName name="IQ_CASH_FLOW_GUIDANCE" hidden="1">"c4155"</definedName>
    <definedName name="IQ_CASH_FLOW_GUIDANCE_CIQ" hidden="1">"c4567"</definedName>
    <definedName name="IQ_CASH_FLOW_GUIDANCE_CIQ_COL" hidden="1">"c11216"</definedName>
    <definedName name="IQ_CASH_FLOW_HIGH_EST" hidden="1">"c4156"</definedName>
    <definedName name="IQ_CASH_FLOW_HIGH_GUIDANCE" hidden="1">"c4201"</definedName>
    <definedName name="IQ_CASH_FLOW_HIGH_GUIDANCE_CIQ" hidden="1">"c4613"</definedName>
    <definedName name="IQ_CASH_FLOW_HIGH_GUIDANCE_CIQ_COL" hidden="1">"c11262"</definedName>
    <definedName name="IQ_CASH_FLOW_LOW_EST" hidden="1">"c4157"</definedName>
    <definedName name="IQ_CASH_FLOW_LOW_GUIDANCE" hidden="1">"c4241"</definedName>
    <definedName name="IQ_CASH_FLOW_LOW_GUIDANCE_CIQ" hidden="1">"c4653"</definedName>
    <definedName name="IQ_CASH_FLOW_LOW_GUIDANCE_CIQ_COL" hidden="1">"c11302"</definedName>
    <definedName name="IQ_CASH_FLOW_MEDIAN_EST" hidden="1">"c4158"</definedName>
    <definedName name="IQ_CASH_FLOW_NUM_EST" hidden="1">"c4159"</definedName>
    <definedName name="IQ_CASH_FLOW_STDDEV_EST" hidden="1">"c4160"</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CT_OR_EST_CIQ" hidden="1">"c4576"</definedName>
    <definedName name="IQ_CASH_OPER_AP" hidden="1">"c8888"</definedName>
    <definedName name="IQ_CASH_OPER_AP_ABS" hidden="1">"c8907"</definedName>
    <definedName name="IQ_CASH_OPER_EST" hidden="1">"c4163"</definedName>
    <definedName name="IQ_CASH_OPER_GUIDANCE" hidden="1">"c4165"</definedName>
    <definedName name="IQ_CASH_OPER_GUIDANCE_CIQ" hidden="1">"c4577"</definedName>
    <definedName name="IQ_CASH_OPER_GUIDANCE_CIQ_COL" hidden="1">"c11226"</definedName>
    <definedName name="IQ_CASH_OPER_HIGH_EST" hidden="1">"c4166"</definedName>
    <definedName name="IQ_CASH_OPER_HIGH_GUIDANCE" hidden="1">"c4185"</definedName>
    <definedName name="IQ_CASH_OPER_HIGH_GUIDANCE_CIQ" hidden="1">"c4597"</definedName>
    <definedName name="IQ_CASH_OPER_HIGH_GUIDANCE_CIQ_COL" hidden="1">"c11246"</definedName>
    <definedName name="IQ_CASH_OPER_LOW_EST" hidden="1">"c4244"</definedName>
    <definedName name="IQ_CASH_OPER_LOW_GUIDANCE" hidden="1">"c4225"</definedName>
    <definedName name="IQ_CASH_OPER_LOW_GUIDANCE_CIQ" hidden="1">"c4637"</definedName>
    <definedName name="IQ_CASH_OPER_LOW_GUIDANCE_CIQ_COL" hidden="1">"c11286"</definedName>
    <definedName name="IQ_CASH_OPER_MEDIAN_EST" hidden="1">"c4245"</definedName>
    <definedName name="IQ_CASH_OPER_NAME_AP" hidden="1">"c8926"</definedName>
    <definedName name="IQ_CASH_OPER_NAME_AP_ABS" hidden="1">"c8945"</definedName>
    <definedName name="IQ_CASH_OPER_NUM_EST" hidden="1">"c4246"</definedName>
    <definedName name="IQ_CASH_OPER_STDDEV_EST" hidden="1">"c4247"</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1" hidden="1">"c1355"</definedName>
    <definedName name="IQ_CASH_ST_INVEST" hidden="1">"c124"</definedName>
    <definedName name="IQ_CASH_ST_INVEST_EST" hidden="1">"c4249"</definedName>
    <definedName name="IQ_CASH_ST_INVEST_GUIDANCE" hidden="1">"c4250"</definedName>
    <definedName name="IQ_CASH_ST_INVEST_GUIDANCE_CIQ" hidden="1">"c4776"</definedName>
    <definedName name="IQ_CASH_ST_INVEST_GUIDANCE_CIQ_COL" hidden="1">"c11423"</definedName>
    <definedName name="IQ_CASH_ST_INVEST_HIGH_EST" hidden="1">"c4251"</definedName>
    <definedName name="IQ_CASH_ST_INVEST_HIGH_GUIDANCE" hidden="1">"c4195"</definedName>
    <definedName name="IQ_CASH_ST_INVEST_HIGH_GUIDANCE_CIQ" hidden="1">"c4607"</definedName>
    <definedName name="IQ_CASH_ST_INVEST_HIGH_GUIDANCE_CIQ_COL" hidden="1">"c11256"</definedName>
    <definedName name="IQ_CASH_ST_INVEST_LOW_EST" hidden="1">"c4252"</definedName>
    <definedName name="IQ_CASH_ST_INVEST_LOW_GUIDANCE" hidden="1">"c4235"</definedName>
    <definedName name="IQ_CASH_ST_INVEST_LOW_GUIDANCE_CIQ" hidden="1">"c4647"</definedName>
    <definedName name="IQ_CASH_ST_INVEST_LOW_GUIDANCE_CIQ_COL" hidden="1">"c11296"</definedName>
    <definedName name="IQ_CASH_ST_INVEST_MEDIAN_EST" hidden="1">"c4253"</definedName>
    <definedName name="IQ_CASH_ST_INVEST_NUM_EST" hidden="1">"c4254"</definedName>
    <definedName name="IQ_CASH_ST_INVEST_STDDEV_EST" hidden="1">"c4255"</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 hidden="1">"c2217"</definedName>
    <definedName name="IQ_CFPS_ACT_OR_EST_REUT" hidden="1">"c5463"</definedName>
    <definedName name="IQ_CFPS_EST" hidden="1">"c1667"</definedName>
    <definedName name="IQ_CFPS_EST_REUT" hidden="1">"c3844"</definedName>
    <definedName name="IQ_CFPS_GUIDANCE" hidden="1">"c4256"</definedName>
    <definedName name="IQ_CFPS_GUIDANCE_CIQ" hidden="1">"c4782"</definedName>
    <definedName name="IQ_CFPS_GUIDANCE_CIQ_COL" hidden="1">"c11429"</definedName>
    <definedName name="IQ_CFPS_HIGH_EST" hidden="1">"c1669"</definedName>
    <definedName name="IQ_CFPS_HIGH_EST_REUT" hidden="1">"c3846"</definedName>
    <definedName name="IQ_CFPS_HIGH_GUIDANCE" hidden="1">"c4167"</definedName>
    <definedName name="IQ_CFPS_HIGH_GUIDANCE_CIQ" hidden="1">"c4579"</definedName>
    <definedName name="IQ_CFPS_HIGH_GUIDANCE_CIQ_COL" hidden="1">"c11228"</definedName>
    <definedName name="IQ_CFPS_LOW_EST" hidden="1">"c1670"</definedName>
    <definedName name="IQ_CFPS_LOW_EST_REUT" hidden="1">"c3847"</definedName>
    <definedName name="IQ_CFPS_LOW_GUIDANCE" hidden="1">"c4207"</definedName>
    <definedName name="IQ_CFPS_LOW_GUIDANCE_CIQ" hidden="1">"c4619"</definedName>
    <definedName name="IQ_CFPS_LOW_GUIDANCE_CIQ_COL" hidden="1">"c11268"</definedName>
    <definedName name="IQ_CFPS_MEDIAN_EST" hidden="1">"c1668"</definedName>
    <definedName name="IQ_CFPS_MEDIAN_EST_REUT" hidden="1">"c3845"</definedName>
    <definedName name="IQ_CFPS_NUM_EST" hidden="1">"c1671"</definedName>
    <definedName name="IQ_CFPS_NUM_EST_REUT" hidden="1">"c3848"</definedName>
    <definedName name="IQ_CFPS_STDDEV_EST" hidden="1">"c1672"</definedName>
    <definedName name="IQ_CFPS_STDDEV_EST_REUT" hidden="1">"c3849"</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NGES_WORK_CAP_1"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MO_FDIC" hidden="1">"c6406"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LLECTION_DOMESTIC_FDIC" hidden="1">"c6387"</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1"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AMOUNT" hidden="1">"c13933"</definedName>
    <definedName name="IQ_CONTRACT_DETAILS" hidden="1">"c15555"</definedName>
    <definedName name="IQ_CONTRACT_MONTH" hidden="1">"c13934"</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ACT_UNIT" hidden="1">"c13932"</definedName>
    <definedName name="IQ_CONTRACT_YEAR" hidden="1">"c13935"</definedName>
    <definedName name="IQ_CONTRACTS_OTHER_COMMODITIES_EQUITIES._FDIC" hidden="1">"c6522"</definedName>
    <definedName name="IQ_CONTRACTS_OTHER_COMMODITIES_EQUITIES_FDIC" hidden="1">"c6522"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DEBT" hidden="1">"c224"</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"c1359"</definedName>
    <definedName name="IQ_COST_REVENUE_1"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CHARGE_OFFS_FDIC" hidden="1">"c6652"</definedName>
    <definedName name="IQ_CREDIT_CARD_FEE" hidden="1">"c231"</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_OUTST_1" hidden="1">"c1362"</definedName>
    <definedName name="IQ_DAYS_PAYABLE_OUT" hidden="1">"c274"</definedName>
    <definedName name="IQ_DAYS_SALES_OUT" hidden="1">"c275"</definedName>
    <definedName name="IQ_DAYS_SALES_OUTST" hidden="1">"c1363"</definedName>
    <definedName name="IQ_DAYS_SALES_OUTST_1" hidden="1">"c1363"</definedName>
    <definedName name="IQ_DEBT_1_5_INVEST_SECURITIES_FFIEC" hidden="1">"c13465"</definedName>
    <definedName name="IQ_DEBT_ADJ" hidden="1">"c2515"</definedName>
    <definedName name="IQ_DEBT_ADJ_PCT" hidden="1">"c2516"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CQ_CST_1"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INC_TAX_1"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INC_TAX_1"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1"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1" hidden="1">"c1360"</definedName>
    <definedName name="IQ_DEPRE_AMORT_SUPPL" hidden="1">"c1593"</definedName>
    <definedName name="IQ_DEPRE_DEPLE" hidden="1">"c1361"</definedName>
    <definedName name="IQ_DEPRE_DEPLE_1"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SCRIPTION_LONG_1"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FF_LASTCLOSE_TARGET_PRICE_REUT" hidden="1">"c5436"</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GUIDANCE" hidden="1">"c4270"</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NT_OPER_1"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ACT_OR_EST_CIQ" hidden="1">"c4803"</definedName>
    <definedName name="IQ_DISTRIBUTABLE_CASH_EST" hidden="1">"c4277"</definedName>
    <definedName name="IQ_DISTRIBUTABLE_CASH_EST_CIQ" hidden="1">"c4802"</definedName>
    <definedName name="IQ_DISTRIBUTABLE_CASH_GUIDANCE" hidden="1">"c4279"</definedName>
    <definedName name="IQ_DISTRIBUTABLE_CASH_GUIDANCE_CIQ" hidden="1">"c4804"</definedName>
    <definedName name="IQ_DISTRIBUTABLE_CASH_GUIDANCE_CIQ_COL" hidden="1">"c11451"</definedName>
    <definedName name="IQ_DISTRIBUTABLE_CASH_HIGH_EST" hidden="1">"c4280"</definedName>
    <definedName name="IQ_DISTRIBUTABLE_CASH_HIGH_EST_CIQ" hidden="1">"c4805"</definedName>
    <definedName name="IQ_DISTRIBUTABLE_CASH_HIGH_GUIDANCE" hidden="1">"c4198"</definedName>
    <definedName name="IQ_DISTRIBUTABLE_CASH_HIGH_GUIDANCE_CIQ" hidden="1">"c4610"</definedName>
    <definedName name="IQ_DISTRIBUTABLE_CASH_HIGH_GUIDANCE_CIQ_COL" hidden="1">"c11259"</definedName>
    <definedName name="IQ_DISTRIBUTABLE_CASH_LOW_EST" hidden="1">"c4281"</definedName>
    <definedName name="IQ_DISTRIBUTABLE_CASH_LOW_EST_CIQ" hidden="1">"c4806"</definedName>
    <definedName name="IQ_DISTRIBUTABLE_CASH_LOW_GUIDANCE" hidden="1">"c4238"</definedName>
    <definedName name="IQ_DISTRIBUTABLE_CASH_LOW_GUIDANCE_CIQ" hidden="1">"c4650"</definedName>
    <definedName name="IQ_DISTRIBUTABLE_CASH_LOW_GUIDANCE_CIQ_COL" hidden="1">"c11299"</definedName>
    <definedName name="IQ_DISTRIBUTABLE_CASH_MEDIAN_EST" hidden="1">"c4282"</definedName>
    <definedName name="IQ_DISTRIBUTABLE_CASH_MEDIAN_EST_CIQ" hidden="1">"c4807"</definedName>
    <definedName name="IQ_DISTRIBUTABLE_CASH_NUM_EST" hidden="1">"c4283"</definedName>
    <definedName name="IQ_DISTRIBUTABLE_CASH_NUM_EST_CIQ" hidden="1">"c4808"</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 hidden="1">"c4286"</definedName>
    <definedName name="IQ_DISTRIBUTABLE_CASH_SHARE_ACT_OR_EST_CIQ" hidden="1">"c4811"</definedName>
    <definedName name="IQ_DISTRIBUTABLE_CASH_SHARE_EST" hidden="1">"c4285"</definedName>
    <definedName name="IQ_DISTRIBUTABLE_CASH_SHARE_EST_CIQ" hidden="1">"c4810"</definedName>
    <definedName name="IQ_DISTRIBUTABLE_CASH_SHARE_GUIDANCE" hidden="1">"c4287"</definedName>
    <definedName name="IQ_DISTRIBUTABLE_CASH_SHARE_GUIDANCE_CIQ" hidden="1">"c4812"</definedName>
    <definedName name="IQ_DISTRIBUTABLE_CASH_SHARE_GUIDANCE_CIQ_COL" hidden="1">"c11459"</definedName>
    <definedName name="IQ_DISTRIBUTABLE_CASH_SHARE_HIGH_EST" hidden="1">"c4288"</definedName>
    <definedName name="IQ_DISTRIBUTABLE_CASH_SHARE_HIGH_EST_CIQ" hidden="1">"c4813"</definedName>
    <definedName name="IQ_DISTRIBUTABLE_CASH_SHARE_HIGH_GUIDANCE" hidden="1">"c4199"</definedName>
    <definedName name="IQ_DISTRIBUTABLE_CASH_SHARE_HIGH_GUIDANCE_CIQ" hidden="1">"c4611"</definedName>
    <definedName name="IQ_DISTRIBUTABLE_CASH_SHARE_HIGH_GUIDANCE_CIQ_COL" hidden="1">"c11260"</definedName>
    <definedName name="IQ_DISTRIBUTABLE_CASH_SHARE_LOW_EST" hidden="1">"c4289"</definedName>
    <definedName name="IQ_DISTRIBUTABLE_CASH_SHARE_LOW_EST_CIQ" hidden="1">"c4814"</definedName>
    <definedName name="IQ_DISTRIBUTABLE_CASH_SHARE_LOW_GUIDANCE" hidden="1">"c4239"</definedName>
    <definedName name="IQ_DISTRIBUTABLE_CASH_SHARE_LOW_GUIDANCE_CIQ" hidden="1">"c4651"</definedName>
    <definedName name="IQ_DISTRIBUTABLE_CASH_SHARE_LOW_GUIDANCE_CIQ_COL" hidden="1">"c11300"</definedName>
    <definedName name="IQ_DISTRIBUTABLE_CASH_SHARE_MEDIAN_EST" hidden="1">"c4290"</definedName>
    <definedName name="IQ_DISTRIBUTABLE_CASH_SHARE_MEDIAN_EST_CIQ" hidden="1">"c4815"</definedName>
    <definedName name="IQ_DISTRIBUTABLE_CASH_SHARE_NUM_EST" hidden="1">"c4291"</definedName>
    <definedName name="IQ_DISTRIBUTABLE_CASH_SHARE_NUM_EST_CIQ" hidden="1">"c4816"</definedName>
    <definedName name="IQ_DISTRIBUTABLE_CASH_SHARE_STDDEV_EST" hidden="1">"c4292"</definedName>
    <definedName name="IQ_DISTRIBUTABLE_CASH_SHARE_STDDEV_EST_CIQ" hidden="1">"c4817"</definedName>
    <definedName name="IQ_DISTRIBUTABLE_CASH_SHARES_BASIC" hidden="1">"c16189"</definedName>
    <definedName name="IQ_DISTRIBUTABLE_CASH_SHARES_DILUTED" hidden="1">"c16190"</definedName>
    <definedName name="IQ_DISTRIBUTABLE_CASH_STDDEV_EST" hidden="1">"c4294"</definedName>
    <definedName name="IQ_DISTRIBUTABLE_CASH_STDDEV_EST_CIQ" hidden="1">"c4819"</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_SHARE_1"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 hidden="1">"c2218"</definedName>
    <definedName name="IQ_DPS_ACT_OR_EST_REUT" hidden="1">"c5464"</definedName>
    <definedName name="IQ_DPS_EST" hidden="1">"c1674"</definedName>
    <definedName name="IQ_DPS_EST_BOTTOM_UP" hidden="1">"c5493"</definedName>
    <definedName name="IQ_DPS_EST_BOTTOM_UP_REUT" hidden="1">"c5501"</definedName>
    <definedName name="IQ_DPS_EST_REUT" hidden="1">"c3851"</definedName>
    <definedName name="IQ_DPS_GUIDANCE" hidden="1">"c4302"</definedName>
    <definedName name="IQ_DPS_GUIDANCE_CIQ" hidden="1">"c4827"</definedName>
    <definedName name="IQ_DPS_GUIDANCE_CIQ_COL" hidden="1">"c11474"</definedName>
    <definedName name="IQ_DPS_HIGH_EST" hidden="1">"c1676"</definedName>
    <definedName name="IQ_DPS_HIGH_EST_REUT" hidden="1">"c3853"</definedName>
    <definedName name="IQ_DPS_HIGH_GUIDANCE" hidden="1">"c4168"</definedName>
    <definedName name="IQ_DPS_HIGH_GUIDANCE_CIQ" hidden="1">"c4580"</definedName>
    <definedName name="IQ_DPS_HIGH_GUIDANCE_CIQ_COL" hidden="1">"c11229"</definedName>
    <definedName name="IQ_DPS_LOW_EST" hidden="1">"c1677"</definedName>
    <definedName name="IQ_DPS_LOW_EST_REUT" hidden="1">"c3854"</definedName>
    <definedName name="IQ_DPS_LOW_GUIDANCE" hidden="1">"c4208"</definedName>
    <definedName name="IQ_DPS_LOW_GUIDANCE_CIQ" hidden="1">"c4620"</definedName>
    <definedName name="IQ_DPS_LOW_GUIDANCE_CIQ_COL" hidden="1">"c11269"</definedName>
    <definedName name="IQ_DPS_MEDIAN_EST" hidden="1">"c1675"</definedName>
    <definedName name="IQ_DPS_MEDIAN_EST_REUT" hidden="1">"c3852"</definedName>
    <definedName name="IQ_DPS_NUM_EST" hidden="1">"c1678"</definedName>
    <definedName name="IQ_DPS_NUM_EST_REUT" hidden="1">"c3855"</definedName>
    <definedName name="IQ_DPS_STDDEV_EST" hidden="1">"c1679"</definedName>
    <definedName name="IQ_DPS_STDDEV_EST_REUT" hidden="1">"c3856"</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ANNOUNCE_DATE_REUT" hidden="1">"c5314"</definedName>
    <definedName name="IQ_EARNINGS_CO_FFIEC" hidden="1">"c13032"</definedName>
    <definedName name="IQ_EARNINGS_CONT_OPS_HOMEBUILDING_SALES" hidden="1">"c15817"</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K" hidden="1">"IQ_EBIT_10K"</definedName>
    <definedName name="IQ_EBIT_10Q" hidden="1">"IQ_EBIT_10Q"</definedName>
    <definedName name="IQ_EBIT_10Q1" hidden="1">"IQ_EBIT_10Q1"</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 hidden="1">"c2219"</definedName>
    <definedName name="IQ_EBIT_ACT_OR_EST_REUT" hidden="1">"c5465"</definedName>
    <definedName name="IQ_EBIT_EQ_INC" hidden="1">"c3498"</definedName>
    <definedName name="IQ_EBIT_EQ_INC_EXCL_SBC" hidden="1">"c3502"</definedName>
    <definedName name="IQ_EBIT_EST" hidden="1">"c1681"</definedName>
    <definedName name="IQ_EBIT_EST_REUT" hidden="1">"c5333"</definedName>
    <definedName name="IQ_EBIT_EXCL_SBC" hidden="1">"c3082"</definedName>
    <definedName name="IQ_EBIT_GROWTH_1" hidden="1">"IQ_EBIT_GROWTH_1"</definedName>
    <definedName name="IQ_EBIT_GROWTH_2" hidden="1">"IQ_EBIT_GROWTH_2"</definedName>
    <definedName name="IQ_EBIT_GUIDANCE" hidden="1">"c4303"</definedName>
    <definedName name="IQ_EBIT_GUIDANCE_CIQ" hidden="1">"c4828"</definedName>
    <definedName name="IQ_EBIT_GUIDANCE_CIQ_COL" hidden="1">"c11475"</definedName>
    <definedName name="IQ_EBIT_GW_ACT_OR_EST" hidden="1">"c4306"</definedName>
    <definedName name="IQ_EBIT_GW_EST" hidden="1">"c4305"</definedName>
    <definedName name="IQ_EBIT_GW_GUIDANCE" hidden="1">"c4307"</definedName>
    <definedName name="IQ_EBIT_GW_GUIDANCE_CIQ" hidden="1">"c4832"</definedName>
    <definedName name="IQ_EBIT_GW_GUIDANCE_CIQ_COL" hidden="1">"c11479"</definedName>
    <definedName name="IQ_EBIT_GW_HIGH_EST" hidden="1">"c4308"</definedName>
    <definedName name="IQ_EBIT_GW_HIGH_GUIDANCE" hidden="1">"c4171"</definedName>
    <definedName name="IQ_EBIT_GW_HIGH_GUIDANCE_CIQ" hidden="1">"c4583"</definedName>
    <definedName name="IQ_EBIT_GW_HIGH_GUIDANCE_CIQ_COL" hidden="1">"c11232"</definedName>
    <definedName name="IQ_EBIT_GW_LOW_EST" hidden="1">"c4309"</definedName>
    <definedName name="IQ_EBIT_GW_LOW_GUIDANCE" hidden="1">"c4211"</definedName>
    <definedName name="IQ_EBIT_GW_LOW_GUIDANCE_CIQ" hidden="1">"c4623"</definedName>
    <definedName name="IQ_EBIT_GW_LOW_GUIDANCE_CIQ_COL" hidden="1">"c11272"</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REUT" hidden="1">"c5335"</definedName>
    <definedName name="IQ_EBIT_HIGH_GUIDANCE" hidden="1">"c4172"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EST" hidden="1">"c1684"</definedName>
    <definedName name="IQ_EBIT_LOW_EST_REUT" hidden="1">"c5336"</definedName>
    <definedName name="IQ_EBIT_LOW_GUIDANCE" hidden="1">"c4212"</definedName>
    <definedName name="IQ_EBIT_LOW_GUIDANCE_CIQ" hidden="1">"c4624"</definedName>
    <definedName name="IQ_EBIT_LOW_GUIDANCE_CIQ_COL" hidden="1">"c11273"</definedName>
    <definedName name="IQ_EBIT_MARGIN" hidden="1">"c359"</definedName>
    <definedName name="IQ_EBIT_MEDIAN_EST" hidden="1">"c1682"</definedName>
    <definedName name="IQ_EBIT_MEDIAN_EST_REUT" hidden="1">"c5334"</definedName>
    <definedName name="IQ_EBIT_NET_INT" hidden="1">"c360"</definedName>
    <definedName name="IQ_EBIT_NUM_EST" hidden="1">"c1685"</definedName>
    <definedName name="IQ_EBIT_NUM_EST_REUT" hidden="1">"c5337"</definedName>
    <definedName name="IQ_EBIT_OVER_IE" hidden="1">"c1369"</definedName>
    <definedName name="IQ_EBIT_OVER_IE_1" hidden="1">"c1369"</definedName>
    <definedName name="IQ_EBIT_SBC_ACT_OR_EST" hidden="1">"c4316"</definedName>
    <definedName name="IQ_EBIT_SBC_ACT_OR_EST_CIQ" hidden="1">"c4841"</definedName>
    <definedName name="IQ_EBIT_SBC_EST" hidden="1">"c4315"</definedName>
    <definedName name="IQ_EBIT_SBC_GUIDANCE" hidden="1">"c4317"</definedName>
    <definedName name="IQ_EBIT_SBC_GUIDANCE_CIQ" hidden="1">"c4842"</definedName>
    <definedName name="IQ_EBIT_SBC_GUIDANCE_CIQ_COL" hidden="1">"c11489"</definedName>
    <definedName name="IQ_EBIT_SBC_GW_ACT_OR_EST" hidden="1">"c4320"</definedName>
    <definedName name="IQ_EBIT_SBC_GW_ACT_OR_EST_CIQ" hidden="1">"c4845"</definedName>
    <definedName name="IQ_EBIT_SBC_GW_EST" hidden="1">"c4319"</definedName>
    <definedName name="IQ_EBIT_SBC_GW_GUIDANCE" hidden="1">"c4321"</definedName>
    <definedName name="IQ_EBIT_SBC_GW_GUIDANCE_CIQ" hidden="1">"c4846"</definedName>
    <definedName name="IQ_EBIT_SBC_GW_GUIDANCE_CIQ_COL" hidden="1">"c11493"</definedName>
    <definedName name="IQ_EBIT_SBC_GW_HIGH_EST" hidden="1">"c4322"</definedName>
    <definedName name="IQ_EBIT_SBC_GW_HIGH_GUIDANCE" hidden="1">"c4193"</definedName>
    <definedName name="IQ_EBIT_SBC_GW_HIGH_GUIDANCE_CIQ" hidden="1">"c4605"</definedName>
    <definedName name="IQ_EBIT_SBC_GW_HIGH_GUIDANCE_CIQ_COL" hidden="1">"c11254"</definedName>
    <definedName name="IQ_EBIT_SBC_GW_LOW_EST" hidden="1">"c4323"</definedName>
    <definedName name="IQ_EBIT_SBC_GW_LOW_GUIDANCE" hidden="1">"c4233"</definedName>
    <definedName name="IQ_EBIT_SBC_GW_LOW_GUIDANCE_CIQ" hidden="1">"c4645"</definedName>
    <definedName name="IQ_EBIT_SBC_GW_LOW_GUIDANCE_CIQ_COL" hidden="1">"c11294"</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HIGH_GUIDANCE" hidden="1">"c4192"</definedName>
    <definedName name="IQ_EBIT_SBC_HIGH_GUIDANCE_CIQ" hidden="1">"c4604"</definedName>
    <definedName name="IQ_EBIT_SBC_HIGH_GUIDANCE_CIQ_COL" hidden="1">"c11253"</definedName>
    <definedName name="IQ_EBIT_SBC_LOW_EST" hidden="1">"c4329"</definedName>
    <definedName name="IQ_EBIT_SBC_LOW_GUIDANCE" hidden="1">"c4232"</definedName>
    <definedName name="IQ_EBIT_SBC_LOW_GUIDANCE_CIQ" hidden="1">"c4644"</definedName>
    <definedName name="IQ_EBIT_SBC_LOW_GUIDANCE_CIQ_COL" hidden="1">"c11293"</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REUT" hidden="1">"c5338"</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K" hidden="1">"IQ_EBITDA_10K"</definedName>
    <definedName name="IQ_EBITDA_10Q" hidden="1">"IQ_EBITDA_10Q"</definedName>
    <definedName name="IQ_EBITDA_10Q1" hidden="1">"IQ_EBITDA_10Q1"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REUT" hidden="1">"c5462"</definedName>
    <definedName name="IQ_EBITDA_CAPEX" hidden="1">"c19143"</definedName>
    <definedName name="IQ_EBITDA_CAPEX_INT" hidden="1">"c368"</definedName>
    <definedName name="IQ_EBITDA_CAPEX_NET_INT" hidden="1">"c368"</definedName>
    <definedName name="IQ_EBITDA_CAPEX_OVER_TOTAL_IE" hidden="1">"c1370"</definedName>
    <definedName name="IQ_EBITDA_CAPEX_OVER_TOTAL_IE_1"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ST_REUT" hidden="1">"c3640"</definedName>
    <definedName name="IQ_EBITDA_EXCL_SBC" hidden="1">"c3081"</definedName>
    <definedName name="IQ_EBITDA_GROWTH_1" hidden="1">"IQ_EBITDA_GROWTH_1"</definedName>
    <definedName name="IQ_EBITDA_GROWTH_2" hidden="1">"IQ_EBITDA_GROWTH_2"</definedName>
    <definedName name="IQ_EBITDA_GUIDANCE" hidden="1">"c4334"</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EST_REUT" hidden="1">"c3642"</definedName>
    <definedName name="IQ_EBITDA_HIGH_GUIDANCE" hidden="1">"c4170"</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EST_REUT" hidden="1">"c3643"</definedName>
    <definedName name="IQ_EBITDA_LOW_GUIDANCE" hidden="1">"c4210"</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MEDIAN_EST_REUT" hidden="1">"c3641"</definedName>
    <definedName name="IQ_EBITDA_NET_INT" hidden="1">"c373"</definedName>
    <definedName name="IQ_EBITDA_NUM_EST" hidden="1">"c374"</definedName>
    <definedName name="IQ_EBITDA_NUM_EST_CIQ" hidden="1">"c3626"</definedName>
    <definedName name="IQ_EBITDA_NUM_EST_REUT" hidden="1">"c3644"</definedName>
    <definedName name="IQ_EBITDA_OVER_TOTAL_IE" hidden="1">"c1371"</definedName>
    <definedName name="IQ_EBITDA_OVER_TOTAL_IE_1" hidden="1">"c1371"</definedName>
    <definedName name="IQ_EBITDA_SBC_ACT_OR_EST" hidden="1">"c4337"</definedName>
    <definedName name="IQ_EBITDA_SBC_ACT_OR_EST_CIQ" hidden="1">"c4862"</definedName>
    <definedName name="IQ_EBITDA_SBC_EST" hidden="1">"c4336"</definedName>
    <definedName name="IQ_EBITDA_SBC_GUIDANCE" hidden="1">"c4338"</definedName>
    <definedName name="IQ_EBITDA_SBC_GUIDANCE_CIQ" hidden="1">"c4863"</definedName>
    <definedName name="IQ_EBITDA_SBC_GUIDANCE_CIQ_COL" hidden="1">"c11510"</definedName>
    <definedName name="IQ_EBITDA_SBC_HIGH_EST" hidden="1">"c4339"</definedName>
    <definedName name="IQ_EBITDA_SBC_HIGH_GUIDANCE" hidden="1">"c4194"</definedName>
    <definedName name="IQ_EBITDA_SBC_HIGH_GUIDANCE_CIQ" hidden="1">"c4606"</definedName>
    <definedName name="IQ_EBITDA_SBC_HIGH_GUIDANCE_CIQ_COL" hidden="1">"c11255"</definedName>
    <definedName name="IQ_EBITDA_SBC_LOW_EST" hidden="1">"c4340"</definedName>
    <definedName name="IQ_EBITDA_SBC_LOW_GUIDANCE" hidden="1">"c4234"</definedName>
    <definedName name="IQ_EBITDA_SBC_LOW_GUIDANCE_CIQ" hidden="1">"c4646"</definedName>
    <definedName name="IQ_EBITDA_SBC_LOW_GUIDANCE_CIQ_COL" hidden="1">"c11295"</definedName>
    <definedName name="IQ_EBITDA_SBC_MEDIAN_EST" hidden="1">"c4341"</definedName>
    <definedName name="IQ_EBITDA_SBC_NUM_EST" hidden="1">"c4342"</definedName>
    <definedName name="IQ_EBITDA_SBC_STDDEV_EST" hidden="1">"c4343"</definedName>
    <definedName name="IQ_EBITDA_STDDEV_EST" hidden="1">"c375"</definedName>
    <definedName name="IQ_EBITDA_STDDEV_EST_CIQ" hidden="1">"c3627"</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 hidden="1">"c4345"</definedName>
    <definedName name="IQ_EBT_GAAP_GUIDANCE_CIQ" hidden="1">"c4870"</definedName>
    <definedName name="IQ_EBT_GAAP_GUIDANCE_CIQ_COL" hidden="1">"c11517"</definedName>
    <definedName name="IQ_EBT_GAAP_HIGH_GUIDANCE" hidden="1">"c4174"</definedName>
    <definedName name="IQ_EBT_GAAP_HIGH_GUIDANCE_CIQ" hidden="1">"c4586"</definedName>
    <definedName name="IQ_EBT_GAAP_HIGH_GUIDANCE_CIQ_COL" hidden="1">"c11235"</definedName>
    <definedName name="IQ_EBT_GAAP_LOW_GUIDANCE" hidden="1">"c4214"</definedName>
    <definedName name="IQ_EBT_GAAP_LOW_GUIDANCE_CIQ" hidden="1">"c4626"</definedName>
    <definedName name="IQ_EBT_GAAP_LOW_GUIDANCE_CIQ_COL" hidden="1">"c11275"</definedName>
    <definedName name="IQ_EBT_GUIDANCE" hidden="1">"c4346"</definedName>
    <definedName name="IQ_EBT_GUIDANCE_CIQ" hidden="1">"c4871"</definedName>
    <definedName name="IQ_EBT_GUIDANCE_CIQ_COL" hidden="1">"c11518"</definedName>
    <definedName name="IQ_EBT_GW_GUIDANCE" hidden="1">"c4347"</definedName>
    <definedName name="IQ_EBT_GW_GUIDANCE_CIQ" hidden="1">"c4872"</definedName>
    <definedName name="IQ_EBT_GW_GUIDANCE_CIQ_COL" hidden="1">"c11519"</definedName>
    <definedName name="IQ_EBT_GW_HIGH_GUIDANCE" hidden="1">"c4175"</definedName>
    <definedName name="IQ_EBT_GW_HIGH_GUIDANCE_CIQ" hidden="1">"c4587"</definedName>
    <definedName name="IQ_EBT_GW_HIGH_GUIDANCE_CIQ_COL" hidden="1">"c11236"</definedName>
    <definedName name="IQ_EBT_GW_LOW_GUIDANCE" hidden="1">"c4215"</definedName>
    <definedName name="IQ_EBT_GW_LOW_GUIDANCE_CIQ" hidden="1">"c4627"</definedName>
    <definedName name="IQ_EBT_GW_LOW_GUIDANCE_CIQ_COL" hidden="1">"c11276"</definedName>
    <definedName name="IQ_EBT_HIGH_GUIDANCE" hidden="1">"c4173"</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 hidden="1">"c4213"</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 hidden="1">"c4350"</definedName>
    <definedName name="IQ_EBT_SBC_ACT_OR_EST_CIQ" hidden="1">"c4875"</definedName>
    <definedName name="IQ_EBT_SBC_EST" hidden="1">"c4349"</definedName>
    <definedName name="IQ_EBT_SBC_GUIDANCE" hidden="1">"c4351"</definedName>
    <definedName name="IQ_EBT_SBC_GUIDANCE_CIQ" hidden="1">"c4876"</definedName>
    <definedName name="IQ_EBT_SBC_GUIDANCE_CIQ_COL" hidden="1">"c11523"</definedName>
    <definedName name="IQ_EBT_SBC_GW_ACT_OR_EST" hidden="1">"c4354"</definedName>
    <definedName name="IQ_EBT_SBC_GW_ACT_OR_EST_CIQ" hidden="1">"c4879"</definedName>
    <definedName name="IQ_EBT_SBC_GW_EST" hidden="1">"c4353"</definedName>
    <definedName name="IQ_EBT_SBC_GW_GUIDANCE" hidden="1">"c4355"</definedName>
    <definedName name="IQ_EBT_SBC_GW_GUIDANCE_CIQ" hidden="1">"c4880"</definedName>
    <definedName name="IQ_EBT_SBC_GW_GUIDANCE_CIQ_COL" hidden="1">"c11527"</definedName>
    <definedName name="IQ_EBT_SBC_GW_HIGH_EST" hidden="1">"c4356"</definedName>
    <definedName name="IQ_EBT_SBC_GW_HIGH_GUIDANCE" hidden="1">"c4191"</definedName>
    <definedName name="IQ_EBT_SBC_GW_HIGH_GUIDANCE_CIQ" hidden="1">"c4603"</definedName>
    <definedName name="IQ_EBT_SBC_GW_HIGH_GUIDANCE_CIQ_COL" hidden="1">"c11252"</definedName>
    <definedName name="IQ_EBT_SBC_GW_LOW_EST" hidden="1">"c4357"</definedName>
    <definedName name="IQ_EBT_SBC_GW_LOW_GUIDANCE" hidden="1">"c4231"</definedName>
    <definedName name="IQ_EBT_SBC_GW_LOW_GUIDANCE_CIQ" hidden="1">"c4643"</definedName>
    <definedName name="IQ_EBT_SBC_GW_LOW_GUIDANCE_CIQ_COL" hidden="1">"c11292"</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HIGH_GUIDANCE" hidden="1">"c4190"</definedName>
    <definedName name="IQ_EBT_SBC_HIGH_GUIDANCE_CIQ" hidden="1">"c4602"</definedName>
    <definedName name="IQ_EBT_SBC_HIGH_GUIDANCE_CIQ_COL" hidden="1">"c11251"</definedName>
    <definedName name="IQ_EBT_SBC_LOW_EST" hidden="1">"c4363"</definedName>
    <definedName name="IQ_EBT_SBC_LOW_GUIDANCE" hidden="1">"c4230"</definedName>
    <definedName name="IQ_EBT_SBC_LOW_GUIDANCE_CIQ" hidden="1">"c4642"</definedName>
    <definedName name="IQ_EBT_SBC_LOW_GUIDANCE_CIQ_COL" hidden="1">"c11291"</definedName>
    <definedName name="IQ_EBT_SBC_MEDIAN_EST" hidden="1">"c4364"</definedName>
    <definedName name="IQ_EBT_SBC_NUM_EST" hidden="1">"c4365"</definedName>
    <definedName name="IQ_EBT_SBC_STDDEV_EST" hidden="1">"c4366"</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"c5584"</definedName>
    <definedName name="IQ_ECS_NUM_SHAREHOLDERS_ABS" hidden="1">"c5598"</definedName>
    <definedName name="IQ_ECS_NUM_SHAREHOLDERS_OTHER" hidden="1">"c15615"</definedName>
    <definedName name="IQ_ECS_NUM_SHAREHOLDERS_OTHER_ABS" hidden="1">"c15632"</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ERPRISE_VALUE_1"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 hidden="1">"IQ_EPS"</definedName>
    <definedName name="IQ_EPS_10K" hidden="1">"IQ_EPS_10K"</definedName>
    <definedName name="IQ_EPS_10Q" hidden="1">"IQ_EPS_10Q"</definedName>
    <definedName name="IQ_EPS_10Q1" hidden="1">"IQ_EPS_10Q1"</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REUT" hidden="1">"c5460"</definedName>
    <definedName name="IQ_EPS_AP" hidden="1">"c8880"</definedName>
    <definedName name="IQ_EPS_AP_ABS" hidden="1">"c8899"</definedName>
    <definedName name="IQ_EPS_EST" hidden="1">"IQ_EPS_EST"</definedName>
    <definedName name="IQ_EPS_EST_1" hidden="1">"IQ_EPS_EST_1"</definedName>
    <definedName name="IQ_EPS_EST_BOTTOM_UP" hidden="1">"c5489"</definedName>
    <definedName name="IQ_EPS_EST_BOTTOM_UP_CIQ" hidden="1">"c12026"</definedName>
    <definedName name="IQ_EPS_EST_BOTTOM_UP_REUT" hidden="1">"c5497"</definedName>
    <definedName name="IQ_EPS_EST_CIQ" hidden="1">"c4994"</definedName>
    <definedName name="IQ_EPS_EST_REUT" hidden="1">"c5453"</definedName>
    <definedName name="IQ_EPS_ESTIMATE" hidden="1">"IQ_EPS_EST"</definedName>
    <definedName name="IQ_EPS_EXCL_GUIDANCE" hidden="1">"c4368"</definedName>
    <definedName name="IQ_EPS_EXCL_GUIDANCE_CIQ" hidden="1">"c4893"</definedName>
    <definedName name="IQ_EPS_EXCL_GUIDANCE_CIQ_COL" hidden="1">"c11540"</definedName>
    <definedName name="IQ_EPS_EXCL_HIGH_GUIDANCE" hidden="1">"c4369"</definedName>
    <definedName name="IQ_EPS_EXCL_HIGH_GUIDANCE_CIQ" hidden="1">"c4894"</definedName>
    <definedName name="IQ_EPS_EXCL_HIGH_GUIDANCE_CIQ_COL" hidden="1">"c11541"</definedName>
    <definedName name="IQ_EPS_EXCL_LOW_GUIDANCE" hidden="1">"c4204"</definedName>
    <definedName name="IQ_EPS_EXCL_LOW_GUIDANCE_CIQ" hidden="1">"c4616"</definedName>
    <definedName name="IQ_EPS_EXCL_LOW_GUIDANCE_CIQ_COL" hidden="1">"c11265"</definedName>
    <definedName name="IQ_EPS_GAAP_GUIDANCE" hidden="1">"c4370"</definedName>
    <definedName name="IQ_EPS_GAAP_GUIDANCE_CIQ" hidden="1">"c4895"</definedName>
    <definedName name="IQ_EPS_GAAP_GUIDANCE_CIQ_COL" hidden="1">"c11542"</definedName>
    <definedName name="IQ_EPS_GAAP_HIGH_GUIDANCE" hidden="1">"c4371"</definedName>
    <definedName name="IQ_EPS_GAAP_HIGH_GUIDANCE_CIQ" hidden="1">"c4896"</definedName>
    <definedName name="IQ_EPS_GAAP_HIGH_GUIDANCE_CIQ_COL" hidden="1">"c11543"</definedName>
    <definedName name="IQ_EPS_GAAP_LOW_GUIDANCE" hidden="1">"c4205"</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ACT_OR_EST_REUT" hidden="1">"c5469"</definedName>
    <definedName name="IQ_EPS_GW_EST" hidden="1">"c1737"</definedName>
    <definedName name="IQ_EPS_GW_EST_BOTTOM_UP" hidden="1">"c5491"</definedName>
    <definedName name="IQ_EPS_GW_EST_BOTTOM_UP_CIQ" hidden="1">"c12028"</definedName>
    <definedName name="IQ_EPS_GW_EST_BOTTOM_UP_REUT" hidden="1">"c5499"</definedName>
    <definedName name="IQ_EPS_GW_EST_CIQ" hidden="1">"c4723"</definedName>
    <definedName name="IQ_EPS_GW_EST_REUT" hidden="1">"c5389"</definedName>
    <definedName name="IQ_EPS_GW_GUIDANCE" hidden="1">"c4372"</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EST_REUT" hidden="1">"c5391"</definedName>
    <definedName name="IQ_EPS_GW_HIGH_GUIDANCE" hidden="1">"c4373"</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EST_REUT" hidden="1">"c5392"</definedName>
    <definedName name="IQ_EPS_GW_LOW_GUIDANCE" hidden="1">"c4206"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MEDIAN_EST_REUT" hidden="1">"c5390"</definedName>
    <definedName name="IQ_EPS_GW_NUM_EST" hidden="1">"c1741"</definedName>
    <definedName name="IQ_EPS_GW_NUM_EST_CIQ" hidden="1">"c4727"</definedName>
    <definedName name="IQ_EPS_GW_NUM_EST_REUT" hidden="1">"c5393"</definedName>
    <definedName name="IQ_EPS_GW_STDDEV_EST" hidden="1">"c1742"</definedName>
    <definedName name="IQ_EPS_GW_STDDEV_EST_CIQ" hidden="1">"c4728"</definedName>
    <definedName name="IQ_EPS_GW_STDDEV_EST_REUT" hidden="1">"c5394"</definedName>
    <definedName name="IQ_EPS_HIGH_EST" hidden="1">"c400"</definedName>
    <definedName name="IQ_EPS_HIGH_EST_CIQ" hidden="1">"c4995"</definedName>
    <definedName name="IQ_EPS_HIGH_EST_REUT" hidden="1">"c5454"</definedName>
    <definedName name="IQ_EPS_LOW_EST" hidden="1">"c401"</definedName>
    <definedName name="IQ_EPS_LOW_EST_CIQ" hidden="1">"c4996"</definedName>
    <definedName name="IQ_EPS_LOW_EST_REUT" hidden="1">"c5455"</definedName>
    <definedName name="IQ_EPS_MEDIAN_EST" hidden="1">"c1661"</definedName>
    <definedName name="IQ_EPS_MEDIAN_EST_CIQ" hidden="1">"c4997"</definedName>
    <definedName name="IQ_EPS_MEDIAN_EST_REUT" hidden="1">"c5456"</definedName>
    <definedName name="IQ_EPS_NAME_AP" hidden="1">"c8918"</definedName>
    <definedName name="IQ_EPS_NAME_AP_ABS" hidden="1">"c8937"</definedName>
    <definedName name="IQ_EPS_NORM" hidden="1">"c1902"</definedName>
    <definedName name="IQ_EPS_NORM_EST" hidden="1">"c2226"</definedName>
    <definedName name="IQ_EPS_NORM_EST_BOTTOM_UP" hidden="1">"c5490"</definedName>
    <definedName name="IQ_EPS_NORM_EST_BOTTOM_UP_CIQ" hidden="1">"c12027"</definedName>
    <definedName name="IQ_EPS_NORM_EST_BOTTOM_UP_REUT" hidden="1">"c5498"</definedName>
    <definedName name="IQ_EPS_NORM_EST_CIQ" hidden="1">"c4667"</definedName>
    <definedName name="IQ_EPS_NORM_EST_REUT" hidden="1">"c5326"</definedName>
    <definedName name="IQ_EPS_NORM_HIGH_EST" hidden="1">"c2228"</definedName>
    <definedName name="IQ_EPS_NORM_HIGH_EST_CIQ" hidden="1">"c4669"</definedName>
    <definedName name="IQ_EPS_NORM_HIGH_EST_REUT" hidden="1">"c5328"</definedName>
    <definedName name="IQ_EPS_NORM_LOW_EST" hidden="1">"c2229"</definedName>
    <definedName name="IQ_EPS_NORM_LOW_EST_CIQ" hidden="1">"c4670"</definedName>
    <definedName name="IQ_EPS_NORM_LOW_EST_REUT" hidden="1">"c5329"</definedName>
    <definedName name="IQ_EPS_NORM_MEDIAN_EST" hidden="1">"c2227"</definedName>
    <definedName name="IQ_EPS_NORM_MEDIAN_EST_CIQ" hidden="1">"c4668"</definedName>
    <definedName name="IQ_EPS_NORM_MEDIAN_EST_REUT" hidden="1">"c5327"</definedName>
    <definedName name="IQ_EPS_NORM_NUM_EST" hidden="1">"c2230"</definedName>
    <definedName name="IQ_EPS_NORM_NUM_EST_CIQ" hidden="1">"c4671"</definedName>
    <definedName name="IQ_EPS_NORM_NUM_EST_REUT" hidden="1">"c5330"</definedName>
    <definedName name="IQ_EPS_NORM_STDDEV_EST" hidden="1">"c2231"</definedName>
    <definedName name="IQ_EPS_NORM_STDDEV_EST_CIQ" hidden="1">"c4672"</definedName>
    <definedName name="IQ_EPS_NORM_STDDEV_EST_REUT" hidden="1">"c5331"</definedName>
    <definedName name="IQ_EPS_NUM_EST" hidden="1">"c402"</definedName>
    <definedName name="IQ_EPS_NUM_EST_CIQ" hidden="1">"c4992"</definedName>
    <definedName name="IQ_EPS_NUM_EST_REUT" hidden="1">"c5451"</definedName>
    <definedName name="IQ_EPS_REPORT_ACT_OR_EST" hidden="1">"c2224"</definedName>
    <definedName name="IQ_EPS_REPORT_ACT_OR_EST_CIQ" hidden="1">"c5067"</definedName>
    <definedName name="IQ_EPS_REPORT_ACT_OR_EST_REUT" hidden="1">"c5470"</definedName>
    <definedName name="IQ_EPS_REPORTED_EST" hidden="1">"c1744"</definedName>
    <definedName name="IQ_EPS_REPORTED_EST_BOTTOM_UP" hidden="1">"c5492"</definedName>
    <definedName name="IQ_EPS_REPORTED_EST_BOTTOM_UP_CIQ" hidden="1">"c12029"</definedName>
    <definedName name="IQ_EPS_REPORTED_EST_BOTTOM_UP_REUT" hidden="1">"c5500"</definedName>
    <definedName name="IQ_EPS_REPORTED_EST_CIQ" hidden="1">"c4730"</definedName>
    <definedName name="IQ_EPS_REPORTED_EST_REUT" hidden="1">"c5396"</definedName>
    <definedName name="IQ_EPS_REPORTED_HIGH_EST" hidden="1">"c1746"</definedName>
    <definedName name="IQ_EPS_REPORTED_HIGH_EST_CIQ" hidden="1">"c4732"</definedName>
    <definedName name="IQ_EPS_REPORTED_HIGH_EST_REUT" hidden="1">"c5398"</definedName>
    <definedName name="IQ_EPS_REPORTED_LOW_EST" hidden="1">"c1747"</definedName>
    <definedName name="IQ_EPS_REPORTED_LOW_EST_CIQ" hidden="1">"c4733"</definedName>
    <definedName name="IQ_EPS_REPORTED_LOW_EST_REUT" hidden="1">"c5399"</definedName>
    <definedName name="IQ_EPS_REPORTED_MEDIAN_EST" hidden="1">"c1745"</definedName>
    <definedName name="IQ_EPS_REPORTED_MEDIAN_EST_CIQ" hidden="1">"c4731"</definedName>
    <definedName name="IQ_EPS_REPORTED_MEDIAN_EST_REUT" hidden="1">"c5397"</definedName>
    <definedName name="IQ_EPS_REPORTED_NUM_EST" hidden="1">"c1748"</definedName>
    <definedName name="IQ_EPS_REPORTED_NUM_EST_CIQ" hidden="1">"c4734"</definedName>
    <definedName name="IQ_EPS_REPORTED_NUM_EST_REUT" hidden="1">"c5400"</definedName>
    <definedName name="IQ_EPS_REPORTED_STDDEV_EST" hidden="1">"c1749"</definedName>
    <definedName name="IQ_EPS_REPORTED_STDDEV_EST_CIQ" hidden="1">"c4735"</definedName>
    <definedName name="IQ_EPS_REPORTED_STDDEV_EST_REUT" hidden="1">"c5401"</definedName>
    <definedName name="IQ_EPS_SBC_ACT_OR_EST" hidden="1">"c4376"</definedName>
    <definedName name="IQ_EPS_SBC_ACT_OR_EST_CIQ" hidden="1">"c4901"</definedName>
    <definedName name="IQ_EPS_SBC_EST" hidden="1">"c4375"</definedName>
    <definedName name="IQ_EPS_SBC_GUIDANCE" hidden="1">"c4377"</definedName>
    <definedName name="IQ_EPS_SBC_GUIDANCE_CIQ" hidden="1">"c4902"</definedName>
    <definedName name="IQ_EPS_SBC_GUIDANCE_CIQ_COL" hidden="1">"c11549"</definedName>
    <definedName name="IQ_EPS_SBC_GW_ACT_OR_EST" hidden="1">"c4380"</definedName>
    <definedName name="IQ_EPS_SBC_GW_ACT_OR_EST_CIQ" hidden="1">"c4905"</definedName>
    <definedName name="IQ_EPS_SBC_GW_EST" hidden="1">"c4379"</definedName>
    <definedName name="IQ_EPS_SBC_GW_GUIDANCE" hidden="1">"c4381"</definedName>
    <definedName name="IQ_EPS_SBC_GW_GUIDANCE_CIQ" hidden="1">"c4906"</definedName>
    <definedName name="IQ_EPS_SBC_GW_GUIDANCE_CIQ_COL" hidden="1">"c11553"</definedName>
    <definedName name="IQ_EPS_SBC_GW_HIGH_EST" hidden="1">"c4382"</definedName>
    <definedName name="IQ_EPS_SBC_GW_HIGH_GUIDANCE" hidden="1">"c4189"</definedName>
    <definedName name="IQ_EPS_SBC_GW_HIGH_GUIDANCE_CIQ" hidden="1">"c4601"</definedName>
    <definedName name="IQ_EPS_SBC_GW_HIGH_GUIDANCE_CIQ_COL" hidden="1">"c11250"</definedName>
    <definedName name="IQ_EPS_SBC_GW_LOW_EST" hidden="1">"c4383"</definedName>
    <definedName name="IQ_EPS_SBC_GW_LOW_GUIDANCE" hidden="1">"c4229"</definedName>
    <definedName name="IQ_EPS_SBC_GW_LOW_GUIDANCE_CIQ" hidden="1">"c4641"</definedName>
    <definedName name="IQ_EPS_SBC_GW_LOW_GUIDANCE_CIQ_COL" hidden="1">"c11290"</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HIGH_GUIDANCE" hidden="1">"c4188"</definedName>
    <definedName name="IQ_EPS_SBC_HIGH_GUIDANCE_CIQ" hidden="1">"c4600"</definedName>
    <definedName name="IQ_EPS_SBC_HIGH_GUIDANCE_CIQ_COL" hidden="1">"c11249"</definedName>
    <definedName name="IQ_EPS_SBC_LOW_EST" hidden="1">"c4389"</definedName>
    <definedName name="IQ_EPS_SBC_LOW_GUIDANCE" hidden="1">"c4228"</definedName>
    <definedName name="IQ_EPS_SBC_LOW_GUIDANCE_CIQ" hidden="1">"c4640"</definedName>
    <definedName name="IQ_EPS_SBC_LOW_GUIDANCE_CIQ_COL" hidden="1">"c11289"</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CIQ" hidden="1">"c4993"</definedName>
    <definedName name="IQ_EPS_STDDEV_EST_REUT" hidden="1">"c5452"</definedName>
    <definedName name="IQ_EQUITY_AFFIL" hidden="1">"c1451"</definedName>
    <definedName name="IQ_EQUITY_AFFIL_1"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QV_OVER_LTM_PRETAX_INC_1" hidden="1">"c1390"</definedName>
    <definedName name="IQ_ESOP_DEBT" hidden="1">"c1597"</definedName>
    <definedName name="IQ_ESOP_DEBT_GUARANTEED_FFIEC" hidden="1">"c12971"</definedName>
    <definedName name="IQ_ESOP_OVER_TOTAL" hidden="1">"c13768"</definedName>
    <definedName name="IQ_EST_ACT_BV" hidden="1">"c5630"</definedName>
    <definedName name="IQ_EST_ACT_BV_REUT" hidden="1">"c5409"</definedName>
    <definedName name="IQ_EST_ACT_BV_SHARE" hidden="1">"c3549"</definedName>
    <definedName name="IQ_EST_ACT_BV_SHARE_REUT" hidden="1">"c5445"</definedName>
    <definedName name="IQ_EST_ACT_CAPEX" hidden="1">"c3546"</definedName>
    <definedName name="IQ_EST_ACT_CAPEX_REUT" hidden="1">"c3975"</definedName>
    <definedName name="IQ_EST_ACT_CASH_EPS" hidden="1">"c5637"</definedName>
    <definedName name="IQ_EST_ACT_CASH_FLOW" hidden="1">"c4394"</definedName>
    <definedName name="IQ_EST_ACT_CASH_OPER" hidden="1">"c4395"</definedName>
    <definedName name="IQ_EST_ACT_CFPS" hidden="1">"c1673"</definedName>
    <definedName name="IQ_EST_ACT_CFPS_REUT" hidden="1">"c3850"</definedName>
    <definedName name="IQ_EST_ACT_DISTRIBUTABLE_CASH" hidden="1">"c4396"</definedName>
    <definedName name="IQ_EST_ACT_DISTRIBUTABLE_CASH_SHARE" hidden="1">"c4397"</definedName>
    <definedName name="IQ_EST_ACT_DPS" hidden="1">"c1680"</definedName>
    <definedName name="IQ_EST_ACT_DPS_REUT" hidden="1">"c3857"</definedName>
    <definedName name="IQ_EST_ACT_EBIT" hidden="1">"c1687"</definedName>
    <definedName name="IQ_EST_ACT_EBIT_GW" hidden="1">"c4398"</definedName>
    <definedName name="IQ_EST_ACT_EBIT_REUT" hidden="1">"c5339"</definedName>
    <definedName name="IQ_EST_ACT_EBIT_SBC" hidden="1">"c4399"</definedName>
    <definedName name="IQ_EST_ACT_EBIT_SBC_GW" hidden="1">"c4400"</definedName>
    <definedName name="IQ_EST_ACT_EBITDA" hidden="1">"c1664"</definedName>
    <definedName name="IQ_EST_ACT_EBITDA_CIQ" hidden="1">"c3667"</definedName>
    <definedName name="IQ_EST_ACT_EBITDA_REUT" hidden="1">"c3836"</definedName>
    <definedName name="IQ_EST_ACT_EBITDA_SBC" hidden="1">"c4401"</definedName>
    <definedName name="IQ_EST_ACT_EBT_SBC" hidden="1">"c4402"</definedName>
    <definedName name="IQ_EST_ACT_EBT_SBC_GW" hidden="1">"c4403"</definedName>
    <definedName name="IQ_EST_ACT_EPS" hidden="1">"c1648"</definedName>
    <definedName name="IQ_EST_ACT_EPS_CIQ" hidden="1">"c4998"</definedName>
    <definedName name="IQ_EST_ACT_EPS_GW" hidden="1">"c1743"</definedName>
    <definedName name="IQ_EST_ACT_EPS_GW_CIQ" hidden="1">"c4729"</definedName>
    <definedName name="IQ_EST_ACT_EPS_GW_REUT" hidden="1">"c5395"</definedName>
    <definedName name="IQ_EST_ACT_EPS_NORM" hidden="1">"c2232"</definedName>
    <definedName name="IQ_EST_ACT_EPS_NORM_CIQ" hidden="1">"c4673"</definedName>
    <definedName name="IQ_EST_ACT_EPS_NORM_REUT" hidden="1">"c5332"</definedName>
    <definedName name="IQ_EST_ACT_EPS_REPORTED" hidden="1">"c1750"</definedName>
    <definedName name="IQ_EST_ACT_EPS_REPORTED_CIQ" hidden="1">"c4736"</definedName>
    <definedName name="IQ_EST_ACT_EPS_REPORTED_REUT" hidden="1">"c5402"</definedName>
    <definedName name="IQ_EST_ACT_EPS_REUT" hidden="1">"c5457"</definedName>
    <definedName name="IQ_EST_ACT_EPS_SBC" hidden="1">"c4404"</definedName>
    <definedName name="IQ_EST_ACT_EPS_SBC_GW" hidden="1">"c4405"</definedName>
    <definedName name="IQ_EST_ACT_FFO" hidden="1">"c1666"</definedName>
    <definedName name="IQ_EST_ACT_FFO_ADJ" hidden="1">"c4406"</definedName>
    <definedName name="IQ_EST_ACT_FFO_REUT" hidden="1">"c3843"</definedName>
    <definedName name="IQ_EST_ACT_FFO_SHARE" hidden="1">"c4407"</definedName>
    <definedName name="IQ_EST_ACT_FFO_SHARE_REUT" hidden="1">"c3843"</definedName>
    <definedName name="IQ_EST_ACT_FFO_SHARE_SHARE_REUT" hidden="1">"c3843"</definedName>
    <definedName name="IQ_EST_ACT_FFO_THOM" hidden="1">"c4005"</definedName>
    <definedName name="IQ_EST_ACT_GROSS_MARGIN" hidden="1">"c5553"</definedName>
    <definedName name="IQ_EST_ACT_MAINT_CAPEX" hidden="1">"c4408"</definedName>
    <definedName name="IQ_EST_ACT_NAV" hidden="1">"c1757"</definedName>
    <definedName name="IQ_EST_ACT_NAV_SHARE" hidden="1">"c5608"</definedName>
    <definedName name="IQ_EST_ACT_NAV_SHARE_REUT" hidden="1">"c5616"</definedName>
    <definedName name="IQ_EST_ACT_NET_DEBT" hidden="1">"c3545"</definedName>
    <definedName name="IQ_EST_ACT_NET_DEBT_REUT" hidden="1">"c5446"</definedName>
    <definedName name="IQ_EST_ACT_NI" hidden="1">"c1722"</definedName>
    <definedName name="IQ_EST_ACT_NI_GW" hidden="1">"c1729"</definedName>
    <definedName name="IQ_EST_ACT_NI_GW_REUT" hidden="1">"c5381"</definedName>
    <definedName name="IQ_EST_ACT_NI_REPORTED" hidden="1">"c1736"</definedName>
    <definedName name="IQ_EST_ACT_NI_REPORTED_REUT" hidden="1">"c5388"</definedName>
    <definedName name="IQ_EST_ACT_NI_REUT" hidden="1">"c5374"</definedName>
    <definedName name="IQ_EST_ACT_NI_SBC" hidden="1">"c4409"</definedName>
    <definedName name="IQ_EST_ACT_NI_SBC_GW" hidden="1">"c4410"</definedName>
    <definedName name="IQ_EST_ACT_OPER_INC" hidden="1">"c1694"</definedName>
    <definedName name="IQ_EST_ACT_OPER_INC_REUT" hidden="1">"c5346"</definedName>
    <definedName name="IQ_EST_ACT_PRETAX_GW_INC" hidden="1">"c1708"</definedName>
    <definedName name="IQ_EST_ACT_PRETAX_GW_INC_REUT" hidden="1">"c5360"</definedName>
    <definedName name="IQ_EST_ACT_PRETAX_INC" hidden="1">"c1701"</definedName>
    <definedName name="IQ_EST_ACT_PRETAX_INC_REUT" hidden="1">"c5353"</definedName>
    <definedName name="IQ_EST_ACT_PRETAX_REPORT_INC" hidden="1">"c1715"</definedName>
    <definedName name="IQ_EST_ACT_PRETAX_REPORT_INC_REUT" hidden="1">"c5367"</definedName>
    <definedName name="IQ_EST_ACT_RECURRING_PROFIT" hidden="1">"c4411"</definedName>
    <definedName name="IQ_EST_ACT_RECURRING_PROFIT_SHARE" hidden="1">"c4412"</definedName>
    <definedName name="IQ_EST_ACT_RETURN_ASSETS" hidden="1">"c3547"</definedName>
    <definedName name="IQ_EST_ACT_RETURN_ASSETS_REUT" hidden="1">"c3996"</definedName>
    <definedName name="IQ_EST_ACT_RETURN_EQUITY" hidden="1">"c3548"</definedName>
    <definedName name="IQ_EST_ACT_RETURN_EQUITY_REUT" hidden="1">"c3989"</definedName>
    <definedName name="IQ_EST_ACT_REV" hidden="1">"c2113"</definedName>
    <definedName name="IQ_EST_ACT_REV_CIQ" hidden="1">"c3666"</definedName>
    <definedName name="IQ_EST_ACT_REV_REUT" hidden="1">"c3835"</definedName>
    <definedName name="IQ_EST_BV_DIFF_REUT" hidden="1">"c5433"</definedName>
    <definedName name="IQ_EST_BV_SHARE_DIFF" hidden="1">"c4147"</definedName>
    <definedName name="IQ_EST_BV_SHARE_SURPRISE_PERCENT" hidden="1">"c4148"</definedName>
    <definedName name="IQ_EST_BV_SURPRISE_PERCENT_REUT" hidden="1">"c5434"</definedName>
    <definedName name="IQ_EST_CAPEX_DIFF" hidden="1">"c4149"</definedName>
    <definedName name="IQ_EST_CAPEX_GROWTH_1YR" hidden="1">"c3588"</definedName>
    <definedName name="IQ_EST_CAPEX_GROWTH_1YR_REUT" hidden="1">"c5447"</definedName>
    <definedName name="IQ_EST_CAPEX_GROWTH_2YR" hidden="1">"c3589"</definedName>
    <definedName name="IQ_EST_CAPEX_GROWTH_2YR_REUT" hidden="1">"c5448"</definedName>
    <definedName name="IQ_EST_CAPEX_GROWTH_Q_1YR" hidden="1">"c3590"</definedName>
    <definedName name="IQ_EST_CAPEX_GROWTH_Q_1YR_REUT" hidden="1">"c5449"</definedName>
    <definedName name="IQ_EST_CAPEX_SEQ_GROWTH_Q" hidden="1">"c3591"</definedName>
    <definedName name="IQ_EST_CAPEX_SEQ_GROWTH_Q_REUT" hidden="1">"c5450"</definedName>
    <definedName name="IQ_EST_CAPEX_SURPRISE_PERCENT" hidden="1">"c4151"</definedName>
    <definedName name="IQ_EST_CASH_FLOW_DIFF" hidden="1">"c4152"</definedName>
    <definedName name="IQ_EST_CASH_FLOW_SURPRISE_PERCENT" hidden="1">"c4161"</definedName>
    <definedName name="IQ_EST_CASH_OPER_DIFF" hidden="1">"c4162"</definedName>
    <definedName name="IQ_EST_CASH_OPER_SURPRISE_PERCENT" hidden="1">"c4248"</definedName>
    <definedName name="IQ_EST_CFPS_DIFF" hidden="1">"c1871"</definedName>
    <definedName name="IQ_EST_CFPS_DIFF_REUT" hidden="1">"c3892"</definedName>
    <definedName name="IQ_EST_CFPS_GROWTH_1YR" hidden="1">"c1774"</definedName>
    <definedName name="IQ_EST_CFPS_GROWTH_1YR_REUT" hidden="1">"c3878"</definedName>
    <definedName name="IQ_EST_CFPS_GROWTH_2YR" hidden="1">"c1775"</definedName>
    <definedName name="IQ_EST_CFPS_GROWTH_2YR_REUT" hidden="1">"c3879"</definedName>
    <definedName name="IQ_EST_CFPS_GROWTH_Q_1YR" hidden="1">"c1776"</definedName>
    <definedName name="IQ_EST_CFPS_GROWTH_Q_1YR_REUT" hidden="1">"c3880"</definedName>
    <definedName name="IQ_EST_CFPS_SEQ_GROWTH_Q" hidden="1">"c1777"</definedName>
    <definedName name="IQ_EST_CFPS_SEQ_GROWTH_Q_REUT" hidden="1">"c3881"</definedName>
    <definedName name="IQ_EST_CFPS_SURPRISE_PERCENT" hidden="1">"c1872"</definedName>
    <definedName name="IQ_EST_CFPS_SURPRISE_PERCENT_REUT" hidden="1">"c3893"</definedName>
    <definedName name="IQ_EST_CURRENCY" hidden="1">"c2140"</definedName>
    <definedName name="IQ_EST_CURRENCY_CIQ" hidden="1">"c4769"</definedName>
    <definedName name="IQ_EST_CURRENCY_REUT" hidden="1">"c5437"</definedName>
    <definedName name="IQ_EST_DATE" hidden="1">"c1634"</definedName>
    <definedName name="IQ_EST_DATE_CIQ" hidden="1">"c4770"</definedName>
    <definedName name="IQ_EST_DATE_REUT" hidden="1">"c5438"</definedName>
    <definedName name="IQ_EST_DISTRIBUTABLE_CASH_DIFF" hidden="1">"c4276"</definedName>
    <definedName name="IQ_EST_DISTRIBUTABLE_CASH_GROWTH_1YR" hidden="1">"c4413"</definedName>
    <definedName name="IQ_EST_DISTRIBUTABLE_CASH_GROWTH_2YR" hidden="1">"c4414"</definedName>
    <definedName name="IQ_EST_DISTRIBUTABLE_CASH_GROWTH_Q_1YR" hidden="1">"c4415"</definedName>
    <definedName name="IQ_EST_DISTRIBUTABLE_CASH_SEQ_GROWTH_Q" hidden="1">"c4416"</definedName>
    <definedName name="IQ_EST_DISTRIBUTABLE_CASH_SHARE_DIFF" hidden="1">"c4284"</definedName>
    <definedName name="IQ_EST_DISTRIBUTABLE_CASH_SHARE_GROWTH_1YR" hidden="1">"c4417"</definedName>
    <definedName name="IQ_EST_DISTRIBUTABLE_CASH_SHARE_GROWTH_2YR" hidden="1">"c4418"</definedName>
    <definedName name="IQ_EST_DISTRIBUTABLE_CASH_SHARE_GROWTH_Q_1YR" hidden="1">"c4419"</definedName>
    <definedName name="IQ_EST_DISTRIBUTABLE_CASH_SHARE_SEQ_GROWTH_Q" hidden="1">"c4420"</definedName>
    <definedName name="IQ_EST_DISTRIBUTABLE_CASH_SHARE_SURPRISE_PERCENT" hidden="1">"c4293"</definedName>
    <definedName name="IQ_EST_DISTRIBUTABLE_CASH_SURPRISE_PERCENT" hidden="1">"c4295"</definedName>
    <definedName name="IQ_EST_DPS_DIFF" hidden="1">"c1873"</definedName>
    <definedName name="IQ_EST_DPS_DIFF_REUT" hidden="1">"c3894"</definedName>
    <definedName name="IQ_EST_DPS_GROWTH_1YR" hidden="1">"c1778"</definedName>
    <definedName name="IQ_EST_DPS_GROWTH_1YR_REUT" hidden="1">"c3882"</definedName>
    <definedName name="IQ_EST_DPS_GROWTH_2YR" hidden="1">"c1779"</definedName>
    <definedName name="IQ_EST_DPS_GROWTH_2YR_REUT" hidden="1">"c3883"</definedName>
    <definedName name="IQ_EST_DPS_GROWTH_Q_1YR" hidden="1">"c1780"</definedName>
    <definedName name="IQ_EST_DPS_GROWTH_Q_1YR_REUT" hidden="1">"c3884"</definedName>
    <definedName name="IQ_EST_DPS_SEQ_GROWTH_Q" hidden="1">"c1781"</definedName>
    <definedName name="IQ_EST_DPS_SEQ_GROWTH_Q_REUT" hidden="1">"c3885"</definedName>
    <definedName name="IQ_EST_DPS_SURPRISE_PERCENT" hidden="1">"c1874"</definedName>
    <definedName name="IQ_EST_DPS_SURPRISE_PERCENT_REUT" hidden="1">"c3895"</definedName>
    <definedName name="IQ_EST_EBIT_DIFF" hidden="1">"c1875"</definedName>
    <definedName name="IQ_EST_EBIT_DIFF_REUT" hidden="1">"c5413"</definedName>
    <definedName name="IQ_EST_EBIT_GW_DIFF" hidden="1">"c4304"</definedName>
    <definedName name="IQ_EST_EBIT_GW_SURPRISE_PERCENT" hidden="1">"c4313"</definedName>
    <definedName name="IQ_EST_EBIT_SBC_DIFF" hidden="1">"c4314"</definedName>
    <definedName name="IQ_EST_EBIT_SBC_GW_DIFF" hidden="1">"c4318"</definedName>
    <definedName name="IQ_EST_EBIT_SBC_GW_SURPRISE_PERCENT" hidden="1">"c4327"</definedName>
    <definedName name="IQ_EST_EBIT_SBC_SURPRISE_PERCENT" hidden="1">"c4333"</definedName>
    <definedName name="IQ_EST_EBIT_SURPRISE_PERCENT" hidden="1">"c1876"</definedName>
    <definedName name="IQ_EST_EBIT_SURPRISE_PERCENT_REUT" hidden="1">"c5414"</definedName>
    <definedName name="IQ_EST_EBITDA_DIFF" hidden="1">"c1867"</definedName>
    <definedName name="IQ_EST_EBITDA_DIFF_CIQ" hidden="1">"c3719"</definedName>
    <definedName name="IQ_EST_EBITDA_DIFF_REUT" hidden="1">"c3888"</definedName>
    <definedName name="IQ_EST_EBITDA_GROWTH_1YR" hidden="1">"c1766"</definedName>
    <definedName name="IQ_EST_EBITDA_GROWTH_1YR_CIQ" hidden="1">"c3695"</definedName>
    <definedName name="IQ_EST_EBITDA_GROWTH_1YR_REUT" hidden="1">"c3864"</definedName>
    <definedName name="IQ_EST_EBITDA_GROWTH_2YR" hidden="1">"c1767"</definedName>
    <definedName name="IQ_EST_EBITDA_GROWTH_2YR_CIQ" hidden="1">"c3696"</definedName>
    <definedName name="IQ_EST_EBITDA_GROWTH_2YR_REUT" hidden="1">"c3865"</definedName>
    <definedName name="IQ_EST_EBITDA_GROWTH_Q_1YR" hidden="1">"c1768"</definedName>
    <definedName name="IQ_EST_EBITDA_GROWTH_Q_1YR_CIQ" hidden="1">"c3697"</definedName>
    <definedName name="IQ_EST_EBITDA_GROWTH_Q_1YR_REUT" hidden="1">"c3866"</definedName>
    <definedName name="IQ_EST_EBITDA_SBC_DIFF" hidden="1">"c4335"</definedName>
    <definedName name="IQ_EST_EBITDA_SBC_SURPRISE_PERCENT" hidden="1">"c4344"</definedName>
    <definedName name="IQ_EST_EBITDA_SEQ_GROWTH_Q" hidden="1">"c1769"</definedName>
    <definedName name="IQ_EST_EBITDA_SEQ_GROWTH_Q_CIQ" hidden="1">"c3698"</definedName>
    <definedName name="IQ_EST_EBITDA_SEQ_GROWTH_Q_REUT" hidden="1">"c3867"</definedName>
    <definedName name="IQ_EST_EBITDA_SURPRISE_PERCENT" hidden="1">"c1868"</definedName>
    <definedName name="IQ_EST_EBITDA_SURPRISE_PERCENT_CIQ" hidden="1">"c3720"</definedName>
    <definedName name="IQ_EST_EBITDA_SURPRISE_PERCENT_REUT" hidden="1">"c3889"</definedName>
    <definedName name="IQ_EST_EBT_SBC_DIFF" hidden="1">"c4348"</definedName>
    <definedName name="IQ_EST_EBT_SBC_GW_DIFF" hidden="1">"c4352"</definedName>
    <definedName name="IQ_EST_EBT_SBC_GW_SURPRISE_PERCENT" hidden="1">"c4361"</definedName>
    <definedName name="IQ_EST_EBT_SBC_SURPRISE_PERCENT" hidden="1">"c4367"</definedName>
    <definedName name="IQ_EST_EPS_DIFF" hidden="1">"c1864"</definedName>
    <definedName name="IQ_EST_EPS_DIFF_CIQ" hidden="1">"c4999"</definedName>
    <definedName name="IQ_EST_EPS_DIFF_REUT" hidden="1">"c5458"</definedName>
    <definedName name="IQ_EST_EPS_GROWTH_1YR" hidden="1">"c1636"</definedName>
    <definedName name="IQ_EST_EPS_GROWTH_1YR_CIQ" hidden="1">"c3628"</definedName>
    <definedName name="IQ_EST_EPS_GROWTH_1YR_REUT" hidden="1">"c3646"</definedName>
    <definedName name="IQ_EST_EPS_GROWTH_2YR" hidden="1">"c1637"</definedName>
    <definedName name="IQ_EST_EPS_GROWTH_2YR_CIQ" hidden="1">"c3689"</definedName>
    <definedName name="IQ_EST_EPS_GROWTH_2YR_REUT" hidden="1">"c3858"</definedName>
    <definedName name="IQ_EST_EPS_GROWTH_5YR" hidden="1">"c1655"</definedName>
    <definedName name="IQ_EST_EPS_GROWTH_5YR_BOTTOM_UP" hidden="1">"c5487"</definedName>
    <definedName name="IQ_EST_EPS_GROWTH_5YR_BOTTOM_UP_CIQ" hidden="1">"c12024"</definedName>
    <definedName name="IQ_EST_EPS_GROWTH_5YR_BOTTOM_UP_REUT" hidden="1">"c5495"</definedName>
    <definedName name="IQ_EST_EPS_GROWTH_5YR_CIQ" hidden="1">"c3615"</definedName>
    <definedName name="IQ_EST_EPS_GROWTH_5YR_HIGH" hidden="1">"c1657"</definedName>
    <definedName name="IQ_EST_EPS_GROWTH_5YR_HIGH_CIQ" hidden="1">"c4663"</definedName>
    <definedName name="IQ_EST_EPS_GROWTH_5YR_HIGH_REUT" hidden="1">"c5322"</definedName>
    <definedName name="IQ_EST_EPS_GROWTH_5YR_LOW" hidden="1">"c1658"</definedName>
    <definedName name="IQ_EST_EPS_GROWTH_5YR_LOW_CIQ" hidden="1">"c4664"</definedName>
    <definedName name="IQ_EST_EPS_GROWTH_5YR_LOW_REUT" hidden="1">"c5323"</definedName>
    <definedName name="IQ_EST_EPS_GROWTH_5YR_MEDIAN" hidden="1">"c1656"</definedName>
    <definedName name="IQ_EST_EPS_GROWTH_5YR_MEDIAN_CIQ" hidden="1">"c5480"</definedName>
    <definedName name="IQ_EST_EPS_GROWTH_5YR_MEDIAN_REUT" hidden="1">"c5321"</definedName>
    <definedName name="IQ_EST_EPS_GROWTH_5YR_NUM" hidden="1">"c1659"</definedName>
    <definedName name="IQ_EST_EPS_GROWTH_5YR_NUM_CIQ" hidden="1">"c4665"</definedName>
    <definedName name="IQ_EST_EPS_GROWTH_5YR_NUM_REUT" hidden="1">"c5324"</definedName>
    <definedName name="IQ_EST_EPS_GROWTH_5YR_REUT" hidden="1">"c3633"</definedName>
    <definedName name="IQ_EST_EPS_GROWTH_5YR_STDDEV" hidden="1">"c1660"</definedName>
    <definedName name="IQ_EST_EPS_GROWTH_5YR_STDDEV_CIQ" hidden="1">"c4666"</definedName>
    <definedName name="IQ_EST_EPS_GROWTH_5YR_STDDEV_REUT" hidden="1">"c5325"</definedName>
    <definedName name="IQ_EST_EPS_GROWTH_Q_1YR" hidden="1">"c1641"</definedName>
    <definedName name="IQ_EST_EPS_GROWTH_Q_1YR_CIQ" hidden="1">"c4744"</definedName>
    <definedName name="IQ_EST_EPS_GROWTH_Q_1YR_REUT" hidden="1">"c5410"</definedName>
    <definedName name="IQ_EST_EPS_GW_DIFF" hidden="1">"c1891"</definedName>
    <definedName name="IQ_EST_EPS_GW_DIFF_CIQ" hidden="1">"c4761"</definedName>
    <definedName name="IQ_EST_EPS_GW_DIFF_REUT" hidden="1">"c5429"</definedName>
    <definedName name="IQ_EST_EPS_GW_SURPRISE_PERCENT" hidden="1">"c1892"</definedName>
    <definedName name="IQ_EST_EPS_GW_SURPRISE_PERCENT_CIQ" hidden="1">"c4762"</definedName>
    <definedName name="IQ_EST_EPS_GW_SURPRISE_PERCENT_REUT" hidden="1">"c5430"</definedName>
    <definedName name="IQ_EST_EPS_NORM_DIFF" hidden="1">"c2247"</definedName>
    <definedName name="IQ_EST_EPS_NORM_DIFF_CIQ" hidden="1">"c4745"</definedName>
    <definedName name="IQ_EST_EPS_NORM_DIFF_REUT" hidden="1">"c5411"</definedName>
    <definedName name="IQ_EST_EPS_NORM_SURPRISE_PERCENT" hidden="1">"c2248"</definedName>
    <definedName name="IQ_EST_EPS_NORM_SURPRISE_PERCENT_CIQ" hidden="1">"c4746"</definedName>
    <definedName name="IQ_EST_EPS_NORM_SURPRISE_PERCENT_REUT" hidden="1">"c5412"</definedName>
    <definedName name="IQ_EST_EPS_REPORT_DIFF" hidden="1">"c1893"</definedName>
    <definedName name="IQ_EST_EPS_REPORT_DIFF_CIQ" hidden="1">"c4763"</definedName>
    <definedName name="IQ_EST_EPS_REPORT_DIFF_REUT" hidden="1">"c5431"</definedName>
    <definedName name="IQ_EST_EPS_REPORT_SURPRISE_PERCENT" hidden="1">"c1894"</definedName>
    <definedName name="IQ_EST_EPS_REPORT_SURPRISE_PERCENT_CIQ" hidden="1">"c4764"</definedName>
    <definedName name="IQ_EST_EPS_REPORT_SURPRISE_PERCENT_REUT" hidden="1">"c5432"</definedName>
    <definedName name="IQ_EST_EPS_SBC_DIFF" hidden="1">"c4374"</definedName>
    <definedName name="IQ_EST_EPS_SBC_GW_DIFF" hidden="1">"c4378"</definedName>
    <definedName name="IQ_EST_EPS_SBC_GW_SURPRISE_PERCENT" hidden="1">"c4387"</definedName>
    <definedName name="IQ_EST_EPS_SBC_SURPRISE_PERCENT" hidden="1">"c4393"</definedName>
    <definedName name="IQ_EST_EPS_SEQ_GROWTH_Q" hidden="1">"c1764"</definedName>
    <definedName name="IQ_EST_EPS_SEQ_GROWTH_Q_CIQ" hidden="1">"c3690"</definedName>
    <definedName name="IQ_EST_EPS_SEQ_GROWTH_Q_REUT" hidden="1">"c3859"</definedName>
    <definedName name="IQ_EST_EPS_SURPRISE" hidden="1">"c1635"</definedName>
    <definedName name="IQ_EST_EPS_SURPRISE_PERCENT" hidden="1">"c1635"</definedName>
    <definedName name="IQ_EST_EPS_SURPRISE_PERCENT_CIQ" hidden="1">"c5000"</definedName>
    <definedName name="IQ_EST_EPS_SURPRISE_PERCENT_REUT" hidden="1">"c5459"</definedName>
    <definedName name="IQ_EST_FAIR_VALUE_MORT_SERVICING_ASSETS_FFIEC" hidden="1">"c12956"</definedName>
    <definedName name="IQ_EST_FFO_ADJ_DIFF" hidden="1">"c4433"</definedName>
    <definedName name="IQ_EST_FFO_ADJ_GROWTH_1YR" hidden="1">"c4421"</definedName>
    <definedName name="IQ_EST_FFO_ADJ_GROWTH_2YR" hidden="1">"c4422"</definedName>
    <definedName name="IQ_EST_FFO_ADJ_GROWTH_Q_1YR" hidden="1">"c4423"</definedName>
    <definedName name="IQ_EST_FFO_ADJ_SEQ_GROWTH_Q" hidden="1">"c4424"</definedName>
    <definedName name="IQ_EST_FFO_ADJ_SURPRISE_PERCENT" hidden="1">"c4442"</definedName>
    <definedName name="IQ_EST_FFO_DIFF" hidden="1">"c1869"</definedName>
    <definedName name="IQ_EST_FFO_DIFF_REUT" hidden="1">"c3890"</definedName>
    <definedName name="IQ_EST_FFO_DIFF_THOM" hidden="1">"c5186"</definedName>
    <definedName name="IQ_EST_FFO_GROWTH_1YR" hidden="1">"c1770"</definedName>
    <definedName name="IQ_EST_FFO_GROWTH_1YR_REUT" hidden="1">"c3874"</definedName>
    <definedName name="IQ_EST_FFO_GROWTH_2YR" hidden="1">"c1771"</definedName>
    <definedName name="IQ_EST_FFO_GROWTH_2YR_REUT" hidden="1">"c3875"</definedName>
    <definedName name="IQ_EST_FFO_GROWTH_Q_1YR" hidden="1">"c1772"</definedName>
    <definedName name="IQ_EST_FFO_GROWTH_Q_1YR_REUT" hidden="1">"c3876"</definedName>
    <definedName name="IQ_EST_FFO_SEQ_GROWTH_Q" hidden="1">"c1773"</definedName>
    <definedName name="IQ_EST_FFO_SEQ_GROWTH_Q_REUT" hidden="1">"c3877"</definedName>
    <definedName name="IQ_EST_FFO_SHARE_DIFF" hidden="1">"c4444"</definedName>
    <definedName name="IQ_EST_FFO_SHARE_DIFF_REUT" hidden="1">"c3890"</definedName>
    <definedName name="IQ_EST_FFO_SHARE_GROWTH_1YR" hidden="1">"c4425"</definedName>
    <definedName name="IQ_EST_FFO_SHARE_GROWTH_2YR" hidden="1">"c4426"</definedName>
    <definedName name="IQ_EST_FFO_SHARE_GROWTH_Q_1YR" hidden="1">"c4427"</definedName>
    <definedName name="IQ_EST_FFO_SHARE_SEQ_GROWTH_Q" hidden="1">"c4428"</definedName>
    <definedName name="IQ_EST_FFO_SHARE_SHARE_DIFF_REUT" hidden="1">"c3890"</definedName>
    <definedName name="IQ_EST_FFO_SHARE_SHARE_SURPRISE_PERCENT_REUT" hidden="1">"c3891"</definedName>
    <definedName name="IQ_EST_FFO_SHARE_SURPRISE_PERCENT" hidden="1">"c4453"</definedName>
    <definedName name="IQ_EST_FFO_SHARE_SURPRISE_PERCENT_REUT" hidden="1">"c3891"</definedName>
    <definedName name="IQ_EST_FFO_SURPRISE_PERCENT" hidden="1">"c1870"</definedName>
    <definedName name="IQ_EST_FFO_SURPRISE_PERCENT_REUT" hidden="1">"c3891"</definedName>
    <definedName name="IQ_EST_FFO_SURPRISE_PERCENT_THOM" hidden="1">"c5187"</definedName>
    <definedName name="IQ_EST_FOOTNOTE" hidden="1">"c4540"</definedName>
    <definedName name="IQ_EST_FOOTNOTE_CIQ" hidden="1">"c12022"</definedName>
    <definedName name="IQ_EST_FOOTNOTE_REUT" hidden="1">"c5478"</definedName>
    <definedName name="IQ_EST_MAINT_CAPEX_DIFF" hidden="1">"c4456"</definedName>
    <definedName name="IQ_EST_MAINT_CAPEX_GROWTH_1YR" hidden="1">"c4429"</definedName>
    <definedName name="IQ_EST_MAINT_CAPEX_GROWTH_2YR" hidden="1">"c4430"</definedName>
    <definedName name="IQ_EST_MAINT_CAPEX_GROWTH_Q_1YR" hidden="1">"c4431"</definedName>
    <definedName name="IQ_EST_MAINT_CAPEX_SEQ_GROWTH_Q" hidden="1">"c4432"</definedName>
    <definedName name="IQ_EST_MAINT_CAPEX_SURPRISE_PERCENT" hidden="1">"c4465"</definedName>
    <definedName name="IQ_EST_NAV_DIFF" hidden="1">"c1895"</definedName>
    <definedName name="IQ_EST_NAV_SHARE_SURPRISE_PERCENT" hidden="1">"c1896"</definedName>
    <definedName name="IQ_EST_NAV_SURPRISE_PERCENT" hidden="1">"c1896"</definedName>
    <definedName name="IQ_EST_NET_DEBT_DIFF" hidden="1">"c4466"</definedName>
    <definedName name="IQ_EST_NET_DEBT_SURPRISE_PERCENT" hidden="1">"c4468"</definedName>
    <definedName name="IQ_EST_NEXT_EARNINGS_DATE" hidden="1">"c13591"</definedName>
    <definedName name="IQ_EST_NI_DIFF" hidden="1">"c1885"</definedName>
    <definedName name="IQ_EST_NI_DIFF_REUT" hidden="1">"c5423"</definedName>
    <definedName name="IQ_EST_NI_GW_DIFF" hidden="1">"c1887"</definedName>
    <definedName name="IQ_EST_NI_GW_DIFF_REUT" hidden="1">"c5425"</definedName>
    <definedName name="IQ_EST_NI_GW_SURPRISE_PERCENT" hidden="1">"c1888"</definedName>
    <definedName name="IQ_EST_NI_GW_SURPRISE_PERCENT_REUT" hidden="1">"c5426"</definedName>
    <definedName name="IQ_EST_NI_REPORT_DIFF" hidden="1">"c1889"</definedName>
    <definedName name="IQ_EST_NI_REPORT_DIFF_REUT" hidden="1">"c5427"</definedName>
    <definedName name="IQ_EST_NI_REPORT_SURPRISE_PERCENT" hidden="1">"c1890"</definedName>
    <definedName name="IQ_EST_NI_REPORT_SURPRISE_PERCENT_REUT" hidden="1">"c5428"</definedName>
    <definedName name="IQ_EST_NI_SBC_DIFF" hidden="1">"c4472"</definedName>
    <definedName name="IQ_EST_NI_SBC_GW_DIFF" hidden="1">"c4476"</definedName>
    <definedName name="IQ_EST_NI_SBC_GW_SURPRISE_PERCENT" hidden="1">"c4485"</definedName>
    <definedName name="IQ_EST_NI_SBC_SURPRISE_PERCENT" hidden="1">"c4491"</definedName>
    <definedName name="IQ_EST_NI_SURPRISE_PERCENT" hidden="1">"c1886"</definedName>
    <definedName name="IQ_EST_NI_SURPRISE_PERCENT_REUT" hidden="1">"c5424"</definedName>
    <definedName name="IQ_EST_NUM_BUY" hidden="1">"c1759"</definedName>
    <definedName name="IQ_EST_NUM_BUY_REUT" hidden="1">"c3869"</definedName>
    <definedName name="IQ_EST_NUM_HIGH_REC" hidden="1">"c5649"</definedName>
    <definedName name="IQ_EST_NUM_HIGH_REC_CIQ" hidden="1">"c3701"</definedName>
    <definedName name="IQ_EST_NUM_HIGH_REC_REUT" hidden="1">"c3870"</definedName>
    <definedName name="IQ_EST_NUM_HIGHEST_REC" hidden="1">"c5648"</definedName>
    <definedName name="IQ_EST_NUM_HIGHEST_REC_CIQ" hidden="1">"c3700"</definedName>
    <definedName name="IQ_EST_NUM_HIGHEST_REC_REUT" hidden="1">"c3869"</definedName>
    <definedName name="IQ_EST_NUM_HOLD" hidden="1">"c1761"</definedName>
    <definedName name="IQ_EST_NUM_HOLD_REUT" hidden="1">"c3871"</definedName>
    <definedName name="IQ_EST_NUM_LOW_REC" hidden="1">"c5651"</definedName>
    <definedName name="IQ_EST_NUM_LOW_REC_CIQ" hidden="1">"c3703"</definedName>
    <definedName name="IQ_EST_NUM_LOW_REC_REUT" hidden="1">"c3872"</definedName>
    <definedName name="IQ_EST_NUM_LOWEST_REC" hidden="1">"c5652"</definedName>
    <definedName name="IQ_EST_NUM_LOWEST_REC_CIQ" hidden="1">"c3704"</definedName>
    <definedName name="IQ_EST_NUM_LOWEST_REC_REUT" hidden="1">"c3873"</definedName>
    <definedName name="IQ_EST_NUM_NEUTRAL_REC" hidden="1">"c5650"</definedName>
    <definedName name="IQ_EST_NUM_NEUTRAL_REC_CIQ" hidden="1">"c3702"</definedName>
    <definedName name="IQ_EST_NUM_NEUTRAL_REC_REUT" hidden="1">"c3871"</definedName>
    <definedName name="IQ_EST_NUM_NO_OPINION" hidden="1">"c1758"</definedName>
    <definedName name="IQ_EST_NUM_NO_OPINION_CIQ" hidden="1">"c3699"</definedName>
    <definedName name="IQ_EST_NUM_NO_OPINION_REUT" hidden="1">"c3868"</definedName>
    <definedName name="IQ_EST_NUM_OUTPERFORM" hidden="1">"c1760"</definedName>
    <definedName name="IQ_EST_NUM_OUTPERFORM_REUT" hidden="1">"c3870"</definedName>
    <definedName name="IQ_EST_NUM_SELL" hidden="1">"c1763"</definedName>
    <definedName name="IQ_EST_NUM_SELL_REUT" hidden="1">"c3873"</definedName>
    <definedName name="IQ_EST_NUM_UNDERPERFORM" hidden="1">"c1762"</definedName>
    <definedName name="IQ_EST_NUM_UNDERPERFORM_REUT" hidden="1">"c3872"</definedName>
    <definedName name="IQ_EST_OPER_INC_DIFF" hidden="1">"c1877"</definedName>
    <definedName name="IQ_EST_OPER_INC_DIFF_REUT" hidden="1">"c5415"</definedName>
    <definedName name="IQ_EST_OPER_INC_SURPRISE_PERCENT" hidden="1">"c1878"</definedName>
    <definedName name="IQ_EST_OPER_INC_SURPRISE_PERCENT_REUT" hidden="1">"c5416"</definedName>
    <definedName name="IQ_EST_PERIOD_ID" hidden="1">"c13923"</definedName>
    <definedName name="IQ_EST_PRE_TAX_DIFF" hidden="1">"c1879"</definedName>
    <definedName name="IQ_EST_PRE_TAX_DIFF_REUT" hidden="1">"c5417"</definedName>
    <definedName name="IQ_EST_PRE_TAX_GW_DIFF" hidden="1">"c1881"</definedName>
    <definedName name="IQ_EST_PRE_TAX_GW_DIFF_REUT" hidden="1">"c5419"</definedName>
    <definedName name="IQ_EST_PRE_TAX_GW_SURPRISE_PERCENT" hidden="1">"c1882"</definedName>
    <definedName name="IQ_EST_PRE_TAX_GW_SURPRISE_PERCENT_REUT" hidden="1">"c5420"</definedName>
    <definedName name="IQ_EST_PRE_TAX_REPORT_DIFF" hidden="1">"c1883"</definedName>
    <definedName name="IQ_EST_PRE_TAX_REPORT_DIFF_REUT" hidden="1">"c5421"</definedName>
    <definedName name="IQ_EST_PRE_TAX_REPORT_SURPRISE_PERCENT" hidden="1">"c1884"</definedName>
    <definedName name="IQ_EST_PRE_TAX_REPORT_SURPRISE_PERCENT_REUT" hidden="1">"c5422"</definedName>
    <definedName name="IQ_EST_PRE_TAX_SURPRISE_PERCENT" hidden="1">"c1880"</definedName>
    <definedName name="IQ_EST_PRE_TAX_SURPRISE_PERCENT_REUT" hidden="1">"c5418"</definedName>
    <definedName name="IQ_EST_RECURRING_PROFIT_SHARE_DIFF" hidden="1">"c4505"</definedName>
    <definedName name="IQ_EST_RECURRING_PROFIT_SHARE_SURPRISE_PERCENT" hidden="1">"c4515"</definedName>
    <definedName name="IQ_EST_REV_DIFF" hidden="1">"c1865"</definedName>
    <definedName name="IQ_EST_REV_DIFF_CIQ" hidden="1">"c3717"</definedName>
    <definedName name="IQ_EST_REV_DIFF_REUT" hidden="1">"c3886"</definedName>
    <definedName name="IQ_EST_REV_GROWTH_1YR" hidden="1">"c1638"</definedName>
    <definedName name="IQ_EST_REV_GROWTH_1YR_CIQ" hidden="1">"c3691"</definedName>
    <definedName name="IQ_EST_REV_GROWTH_1YR_REUT" hidden="1">"c3860"</definedName>
    <definedName name="IQ_EST_REV_GROWTH_2YR" hidden="1">"c1639"</definedName>
    <definedName name="IQ_EST_REV_GROWTH_2YR_CIQ" hidden="1">"c3692"</definedName>
    <definedName name="IQ_EST_REV_GROWTH_2YR_REUT" hidden="1">"c3861"</definedName>
    <definedName name="IQ_EST_REV_GROWTH_Q_1YR" hidden="1">"c1640"</definedName>
    <definedName name="IQ_EST_REV_GROWTH_Q_1YR_CIQ" hidden="1">"c3693"</definedName>
    <definedName name="IQ_EST_REV_GROWTH_Q_1YR_REUT" hidden="1">"c3862"</definedName>
    <definedName name="IQ_EST_REV_SEQ_GROWTH_Q" hidden="1">"c1765"</definedName>
    <definedName name="IQ_EST_REV_SEQ_GROWTH_Q_CIQ" hidden="1">"c3694"</definedName>
    <definedName name="IQ_EST_REV_SEQ_GROWTH_Q_REUT" hidden="1">"c3863"</definedName>
    <definedName name="IQ_EST_REV_SURPRISE_PERCENT" hidden="1">"c1866"</definedName>
    <definedName name="IQ_EST_REV_SURPRISE_PERCENT_CIQ" hidden="1">"c3718"</definedName>
    <definedName name="IQ_EST_REV_SURPRISE_PERCENT_REUT" hidden="1">"c3887"</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EMPLOYEE_1" hidden="1">"c1428"</definedName>
    <definedName name="IQ_EV_OVER_LTM_EBIT" hidden="1">"c1426"</definedName>
    <definedName name="IQ_EV_OVER_LTM_EBIT_1" hidden="1">"c1426"</definedName>
    <definedName name="IQ_EV_OVER_LTM_EBITDA" hidden="1">"c1427"</definedName>
    <definedName name="IQ_EV_OVER_LTM_EBITDA_1" hidden="1">"c1427"</definedName>
    <definedName name="IQ_EV_OVER_LTM_REVENUE" hidden="1">"c1429"</definedName>
    <definedName name="IQ_EV_OVER_LTM_REVENUE_1" hidden="1">"c1429"</definedName>
    <definedName name="IQ_EV_OVER_REVENUE_EST" hidden="1">"IQ_EV_OVER_REVENUE_EST"</definedName>
    <definedName name="IQ_EV_OVER_REVENUE_EST_1" hidden="1">"IQ_EV_OVER_REVENUE_EST_1"</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_PRICE_1"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IRATION_DATE" hidden="1">"c13930"</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1" hidden="1">"c1459"</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DIC" hidden="1">"c6427"</definedName>
    <definedName name="IQ_FAIR_VALUE_FIN_INSTRUMENTS_NAV" hidden="1">"c16002"</definedName>
    <definedName name="IQ_FAIR_VALUE_FIN_INSTRUMENTS_NNAV" hidden="1">"c16006"</definedName>
    <definedName name="IQ_FAIR_VALUE_TRADING_PROP" hidden="1">"c16001"</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CT_OR_EST" hidden="1">"c2216"</definedName>
    <definedName name="IQ_FFO_ADJ_ACT_OR_EST" hidden="1">"c4435"</definedName>
    <definedName name="IQ_FFO_ADJ_ACT_OR_EST_CIQ" hidden="1">"c4960"</definedName>
    <definedName name="IQ_FFO_ADJ_EST" hidden="1">"c4434"</definedName>
    <definedName name="IQ_FFO_ADJ_EST_CIQ" hidden="1">"c4959"</definedName>
    <definedName name="IQ_FFO_ADJ_GUIDANCE" hidden="1">"c4436"</definedName>
    <definedName name="IQ_FFO_ADJ_GUIDANCE_CIQ" hidden="1">"c4961"</definedName>
    <definedName name="IQ_FFO_ADJ_GUIDANCE_CIQ_COL" hidden="1">"c11608"</definedName>
    <definedName name="IQ_FFO_ADJ_HIGH_EST" hidden="1">"c4437"</definedName>
    <definedName name="IQ_FFO_ADJ_HIGH_EST_CIQ" hidden="1">"c4962"</definedName>
    <definedName name="IQ_FFO_ADJ_HIGH_GUIDANCE" hidden="1">"c4202"</definedName>
    <definedName name="IQ_FFO_ADJ_HIGH_GUIDANCE_CIQ" hidden="1">"c4614"</definedName>
    <definedName name="IQ_FFO_ADJ_HIGH_GUIDANCE_CIQ_COL" hidden="1">"c11263"</definedName>
    <definedName name="IQ_FFO_ADJ_LOW_EST" hidden="1">"c4438"</definedName>
    <definedName name="IQ_FFO_ADJ_LOW_EST_CIQ" hidden="1">"c4963"</definedName>
    <definedName name="IQ_FFO_ADJ_LOW_GUIDANCE" hidden="1">"c4242"</definedName>
    <definedName name="IQ_FFO_ADJ_LOW_GUIDANCE_CIQ" hidden="1">"c4654"</definedName>
    <definedName name="IQ_FFO_ADJ_LOW_GUIDANCE_CIQ_COL" hidden="1">"c11303"</definedName>
    <definedName name="IQ_FFO_ADJ_MEDIAN_EST" hidden="1">"c4439"</definedName>
    <definedName name="IQ_FFO_ADJ_MEDIAN_EST_CIQ" hidden="1">"c4964"</definedName>
    <definedName name="IQ_FFO_ADJ_NUM_EST" hidden="1">"c4440"</definedName>
    <definedName name="IQ_FFO_ADJ_NUM_EST_CIQ" hidden="1">"c4965"</definedName>
    <definedName name="IQ_FFO_ADJ_STDDEV_EST" hidden="1">"c4441"</definedName>
    <definedName name="IQ_FFO_ADJ_STDDEV_EST_CIQ" hidden="1">"c4966"</definedName>
    <definedName name="IQ_FFO_DILUTED" hidden="1">"c16186"</definedName>
    <definedName name="IQ_FFO_EST" hidden="1">"c418"</definedName>
    <definedName name="IQ_FFO_EST_CIQ" hidden="1">"c4970"</definedName>
    <definedName name="IQ_FFO_EST_REUT" hidden="1">"c3837"</definedName>
    <definedName name="IQ_FFO_EST_THOM" hidden="1">"c3999"</definedName>
    <definedName name="IQ_FFO_GUIDANCE" hidden="1">"c4443"</definedName>
    <definedName name="IQ_FFO_GUIDANCE_CIQ" hidden="1">"c4968"</definedName>
    <definedName name="IQ_FFO_GUIDANCE_CIQ_COL" hidden="1">"c11615"</definedName>
    <definedName name="IQ_FFO_HIGH_EST" hidden="1">"c419"</definedName>
    <definedName name="IQ_FFO_HIGH_EST_CIQ" hidden="1">"c4977"</definedName>
    <definedName name="IQ_FFO_HIGH_EST_REUT" hidden="1">"c3839"</definedName>
    <definedName name="IQ_FFO_HIGH_EST_THOM" hidden="1">"c4001"</definedName>
    <definedName name="IQ_FFO_HIGH_GUIDANCE" hidden="1">"c4184"</definedName>
    <definedName name="IQ_FFO_HIGH_GUIDANCE_CIQ" hidden="1">"c4596"</definedName>
    <definedName name="IQ_FFO_HIGH_GUIDANCE_CIQ_COL" hidden="1">"c11245"</definedName>
    <definedName name="IQ_FFO_LOW_EST" hidden="1">"c420"</definedName>
    <definedName name="IQ_FFO_LOW_EST_CIQ" hidden="1">"c4978"</definedName>
    <definedName name="IQ_FFO_LOW_EST_REUT" hidden="1">"c3840"</definedName>
    <definedName name="IQ_FFO_LOW_EST_THOM" hidden="1">"c4002"</definedName>
    <definedName name="IQ_FFO_LOW_GUIDANCE" hidden="1">"c4224"</definedName>
    <definedName name="IQ_FFO_LOW_GUIDANCE_CIQ" hidden="1">"c4636"</definedName>
    <definedName name="IQ_FFO_LOW_GUIDANCE_CIQ_COL" hidden="1">"c11285"</definedName>
    <definedName name="IQ_FFO_MEDIAN_EST" hidden="1">"c1665"</definedName>
    <definedName name="IQ_FFO_MEDIAN_EST_CIQ" hidden="1">"c4979"</definedName>
    <definedName name="IQ_FFO_MEDIAN_EST_REUT" hidden="1">"c3838"</definedName>
    <definedName name="IQ_FFO_MEDIAN_EST_THOM" hidden="1">"c4000"</definedName>
    <definedName name="IQ_FFO_NUM_EST" hidden="1">"c421"</definedName>
    <definedName name="IQ_FFO_NUM_EST_CIQ" hidden="1">"c4980"</definedName>
    <definedName name="IQ_FFO_NUM_EST_REUT" hidden="1">"c3841"</definedName>
    <definedName name="IQ_FFO_NUM_EST_THOM" hidden="1">"c4003"</definedName>
    <definedName name="IQ_FFO_PAYOUT_RATIO" hidden="1">"c3492"</definedName>
    <definedName name="IQ_FFO_PER_SHARE_BASIC" hidden="1">"c8867"</definedName>
    <definedName name="IQ_FFO_PER_SHARE_DILUTED" hidden="1">"c8868"</definedName>
    <definedName name="IQ_FFO_SHARE_ACT_OR_EST" hidden="1">"c4446"</definedName>
    <definedName name="IQ_FFO_SHARE_ACT_OR_EST_CIQ" hidden="1">"c4971"</definedName>
    <definedName name="IQ_FFO_SHARE_EST" hidden="1">"c4445"</definedName>
    <definedName name="IQ_FFO_SHARE_EST_REUT" hidden="1">"c3837"</definedName>
    <definedName name="IQ_FFO_SHARE_GUIDANCE" hidden="1">"c4447"</definedName>
    <definedName name="IQ_FFO_SHARE_GUIDANCE_CIQ" hidden="1">"c4976"</definedName>
    <definedName name="IQ_FFO_SHARE_GUIDANCE_CIQ_COL" hidden="1">"c11623"</definedName>
    <definedName name="IQ_FFO_SHARE_HIGH_EST" hidden="1">"c4448"</definedName>
    <definedName name="IQ_FFO_SHARE_HIGH_EST_REUT" hidden="1">"c3839"</definedName>
    <definedName name="IQ_FFO_SHARE_HIGH_GUIDANCE" hidden="1">"c4203"</definedName>
    <definedName name="IQ_FFO_SHARE_HIGH_GUIDANCE_CIQ" hidden="1">"c4615"</definedName>
    <definedName name="IQ_FFO_SHARE_HIGH_GUIDANCE_CIQ_COL" hidden="1">"c11264"</definedName>
    <definedName name="IQ_FFO_SHARE_LOW_EST" hidden="1">"c4449"</definedName>
    <definedName name="IQ_FFO_SHARE_LOW_EST_REUT" hidden="1">"c3840"</definedName>
    <definedName name="IQ_FFO_SHARE_LOW_GUIDANCE" hidden="1">"c4243"</definedName>
    <definedName name="IQ_FFO_SHARE_LOW_GUIDANCE_CIQ" hidden="1">"c4655"</definedName>
    <definedName name="IQ_FFO_SHARE_LOW_GUIDANCE_CIQ_COL" hidden="1">"c11304"</definedName>
    <definedName name="IQ_FFO_SHARE_MEDIAN_EST" hidden="1">"c4450"</definedName>
    <definedName name="IQ_FFO_SHARE_MEDIAN_EST_REUT" hidden="1">"c3838"</definedName>
    <definedName name="IQ_FFO_SHARE_NUM_EST" hidden="1">"c4451"</definedName>
    <definedName name="IQ_FFO_SHARE_NUM_EST_REUT" hidden="1">"c3841"</definedName>
    <definedName name="IQ_FFO_SHARE_SHARE_EST_REUT" hidden="1">"c3837"</definedName>
    <definedName name="IQ_FFO_SHARE_SHARE_HIGH_EST_REUT" hidden="1">"c3839"</definedName>
    <definedName name="IQ_FFO_SHARE_SHARE_LOW_EST_REUT" hidden="1">"c3840"</definedName>
    <definedName name="IQ_FFO_SHARE_SHARE_MEDIAN_EST_REUT" hidden="1">"c3838"</definedName>
    <definedName name="IQ_FFO_SHARE_SHARE_NUM_EST_REUT" hidden="1">"c3841"</definedName>
    <definedName name="IQ_FFO_SHARE_SHARE_STDDEV_EST_REUT" hidden="1">"c3842"</definedName>
    <definedName name="IQ_FFO_SHARE_STDDEV_EST" hidden="1">"c4452"</definedName>
    <definedName name="IQ_FFO_SHARE_STDDEV_EST_REUT" hidden="1">"c3842"</definedName>
    <definedName name="IQ_FFO_SHARES_BASIC" hidden="1">"c16185"</definedName>
    <definedName name="IQ_FFO_SHARES_DILUTED" hidden="1">"c16187"</definedName>
    <definedName name="IQ_FFO_STDDEV_EST" hidden="1">"c422"</definedName>
    <definedName name="IQ_FFO_STDDEV_EST_CIQ" hidden="1">"c4981"</definedName>
    <definedName name="IQ_FFO_STDDEV_EST_REUT" hidden="1">"c3842"</definedName>
    <definedName name="IQ_FFO_STDDEV_EST_THOM" hidden="1">"c4004"</definedName>
    <definedName name="IQ_FFO_TOTAL_REVENUE" hidden="1">"c16060"</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1" hidden="1">"c1405"</definedName>
    <definedName name="IQ_FINANCING_CASH_SUPPL" hidden="1">"c1406"</definedName>
    <definedName name="IQ_FINANCING_CASH_SUPPL_1"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REUT" hidden="1">"c6798"</definedName>
    <definedName name="IQ_FISCAL_Y" hidden="1">"c441"</definedName>
    <definedName name="IQ_FISCAL_Y_EST" hidden="1">"c6795"</definedName>
    <definedName name="IQ_FISCAL_Y_EST_CIQ" hidden="1">"c6807"</definedName>
    <definedName name="IQ_FISCAL_Y_EST_REUT" hidden="1">"c6799"</definedName>
    <definedName name="IQ_FIVE_PERCENT_AMOUNT" hidden="1">"c240"</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_YEAR_FIXED_AND_FLOATING_RATE_FDIC" hidden="1">"c6422"</definedName>
    <definedName name="IQ_FIVE_YEAR_MORTGAGE_PASS_THROUGHS_FDIC" hidden="1">"c6414"</definedName>
    <definedName name="IQ_FIVEPERCENT_OWNER" hidden="1">"c239"</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OTAL_DEPOSITS" hidden="1">"c15719"</definedName>
    <definedName name="IQ_FOREIGN_DEPOSITS_TRANSACTION_ACCOUNTS_FDIC" hidden="1">"c6541"</definedName>
    <definedName name="IQ_FOREIGN_EXCHANGE" hidden="1">"c1376"</definedName>
    <definedName name="IQ_FOREIGN_EXCHANGE_1"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FEE_INC_NON_INT_INC_FFIEC" hidden="1">"c13493"</definedName>
    <definedName name="IQ_FUND_NAV" hidden="1">"c15225"</definedName>
    <definedName name="IQ_FUND_PRIMARY_ADVISOR" hidden="1">"c19091"</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UTURES_NAME" hidden="1">"c13936"</definedName>
    <definedName name="IQ_FWD" hidden="1">"LTM"</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WD_Q3" hidden="1">"504"</definedName>
    <definedName name="IQ_FWD_Q4" hidden="1">"505"</definedName>
    <definedName name="IQ_FWD_Q5" hidden="1">"506"</definedName>
    <definedName name="IQ_FWD_Q6" hidden="1">"507"</definedName>
    <definedName name="IQ_FWD_Q7" hidden="1">"508"</definedName>
    <definedName name="IQ_FWD1" hidden="1">"LTM"</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 hidden="1">1000</definedName>
    <definedName name="IQ_FY_DATE" hidden="1">"IQ_FY_DATE"</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C" hidden="1">"c464"</definedName>
    <definedName name="IQ_GAIN_ASSETS_REC_BNK" hidden="1">"c465"</definedName>
    <definedName name="IQ_GAIN_ASSETS_REC_BR" hidden="1">"c466"</definedName>
    <definedName name="IQ_GAIN_ASSETS_REC_FIN" hidden="1">"c467"</definedName>
    <definedName name="IQ_GAIN_ASSETS_REC_INS" hidden="1">"c468"</definedName>
    <definedName name="IQ_GAIN_ASSETS_REC_REIT" hidden="1">"c469"</definedName>
    <definedName name="IQ_GAIN_ASSETS_REC_UTI" hidden="1">"c470"</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C" hidden="1">"c487"</definedName>
    <definedName name="IQ_GAIN_INVEST_REC_BNK" hidden="1">"c488"</definedName>
    <definedName name="IQ_GAIN_INVEST_REC_BR" hidden="1">"c489"</definedName>
    <definedName name="IQ_GAIN_INVEST_REC_FIN" hidden="1">"c490"</definedName>
    <definedName name="IQ_GAIN_INVEST_REC_INS" hidden="1">"c491"</definedName>
    <definedName name="IQ_GAIN_INVEST_REC_REIT" hidden="1">"c492"</definedName>
    <definedName name="IQ_GAIN_INVEST_REC_UTI" hidden="1">"c493"</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_SALE_ASSETS_1" hidden="1">"c1377"</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"c1380"</definedName>
    <definedName name="IQ_GOODWILL_NET_1"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DIVID_1" hidden="1">"c1446"</definedName>
    <definedName name="IQ_GROSS_EARNED" hidden="1">"c2732"</definedName>
    <definedName name="IQ_GROSS_INTAN" hidden="1">"c520"</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MARGIN_ACT_OR_EST" hidden="1">"c5554"</definedName>
    <definedName name="IQ_GROSS_MARGIN_EST" hidden="1">"c5547"</definedName>
    <definedName name="IQ_GROSS_MARGIN_HIGH_EST" hidden="1">"c5549"</definedName>
    <definedName name="IQ_GROSS_MARGIN_LOW_EST" hidden="1">"c5550"</definedName>
    <definedName name="IQ_GROSS_MARGIN_MEDIAN_EST" hidden="1">"c5548"</definedName>
    <definedName name="IQ_GROSS_MARGIN_NUM_EST" hidden="1">"c5551"</definedName>
    <definedName name="IQ_GROSS_MARGIN_STDDEV_EST" hidden="1">"c5552"</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PROFIT_1"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 hidden="1">"c531"</definedName>
    <definedName name="IQ_GW_AMORT_BR" hidden="1">"c532"</definedName>
    <definedName name="IQ_GW_AMORT_CF" hidden="1">"c533"</definedName>
    <definedName name="IQ_GW_AMORT_CF_BNK" hidden="1">"c534"</definedName>
    <definedName name="IQ_GW_AMORT_CF_BR" hidden="1">"c535"</definedName>
    <definedName name="IQ_GW_AMORT_CF_FIN" hidden="1">"c536"</definedName>
    <definedName name="IQ_GW_AMORT_CF_INS" hidden="1">"c537"</definedName>
    <definedName name="IQ_GW_AMORT_CF_REIT" hidden="1">"c538"</definedName>
    <definedName name="IQ_GW_AMORT_CF_UTI" hidden="1">"c539"</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_TARGET_PRICE_REUT" hidden="1">"c5317"</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EXCL_1" hidden="1">"c1395"</definedName>
    <definedName name="IQ_INC_AVAIL_INCL" hidden="1">"c1396"</definedName>
    <definedName name="IQ_INC_AVAIL_INCL_1" hidden="1">"c1396"</definedName>
    <definedName name="IQ_INC_BEFORE_TAX" hidden="1">"c1375"</definedName>
    <definedName name="IQ_INC_BEFORE_TAX_1"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TYPE" hidden="1">"c15223"</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 hidden="1">"c1534"</definedName>
    <definedName name="IQ_INSIDER_3MTH_BOUGHT_PCT" hidden="1">"c1534"</definedName>
    <definedName name="IQ_INSIDER_3MTH_NET" hidden="1">"c1535"</definedName>
    <definedName name="IQ_INSIDER_3MTH_NET_PCT" hidden="1">"c1535"</definedName>
    <definedName name="IQ_INSIDER_3MTH_SOLD" hidden="1">"c1533"</definedName>
    <definedName name="IQ_INSIDER_3MTH_SOLD_PCT" hidden="1">"c1533"</definedName>
    <definedName name="IQ_INSIDER_6MTH_BOUGHT" hidden="1">"c1537"</definedName>
    <definedName name="IQ_INSIDER_6MTH_BOUGHT_PCT" hidden="1">"c1537"</definedName>
    <definedName name="IQ_INSIDER_6MTH_NET" hidden="1">"c1538"</definedName>
    <definedName name="IQ_INSIDER_6MTH_NET_PCT" hidden="1">"c1538"</definedName>
    <definedName name="IQ_INSIDER_6MTH_SOLD" hidden="1">"c1536"</definedName>
    <definedName name="IQ_INSIDER_6MTH_SOLD_PCT" hidden="1">"c1536"</definedName>
    <definedName name="IQ_INSIDER_AMOUNT" hidden="1">"c238"</definedName>
    <definedName name="IQ_INSIDER_CIQID" hidden="1">"c19101"</definedName>
    <definedName name="IQ_INSIDER_DERIVATIVES" hidden="1">"c19102"</definedName>
    <definedName name="IQ_INSIDER_LOANS_FDIC" hidden="1">"c6365"</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AMOUNT" hidden="1">"c236"</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EXPENSE_AVG_ASSET" hidden="1">"c15705"</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_AMORT" hidden="1">"c605"</definedName>
    <definedName name="IQ_INTAN_AMORT_BR" hidden="1">"c606"</definedName>
    <definedName name="IQ_INTAN_AMORT_CF" hidden="1">"c607"</definedName>
    <definedName name="IQ_INTAN_AMORT_CF_BNK" hidden="1">"c608"</definedName>
    <definedName name="IQ_INTAN_AMORT_CF_BR" hidden="1">"c609"</definedName>
    <definedName name="IQ_INTAN_AMORT_CF_FIN" hidden="1">"c610"</definedName>
    <definedName name="IQ_INTAN_AMORT_CF_INS" hidden="1">"c611"</definedName>
    <definedName name="IQ_INTAN_AMORT_CF_REIT" hidden="1">"c612"</definedName>
    <definedName name="IQ_INTAN_AMORT_CF_UTI" hidden="1">"c613"</definedName>
    <definedName name="IQ_INTAN_AMORT_FIN" hidden="1">"c614"</definedName>
    <definedName name="IQ_INTAN_AMORT_INS" hidden="1">"c615"</definedName>
    <definedName name="IQ_INTAN_AMORT_REIT" hidden="1">"c616"</definedName>
    <definedName name="IQ_INTAN_AMORT_UTI" hidden="1">"c617"</definedName>
    <definedName name="IQ_INTANGIBLES_NET" hidden="1">"c1407"</definedName>
    <definedName name="IQ_INTANGIBLES_NET_1" hidden="1">"c1407"</definedName>
    <definedName name="IQ_INTEL_EPS_EST" hidden="1">"c24729"</definedName>
    <definedName name="IQ_INTERBANK_RATIO" hidden="1">"c19134"</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NON_1" hidden="1">"c1383"</definedName>
    <definedName name="IQ_INTEREST_EXP_SUPPL" hidden="1">"c1460"</definedName>
    <definedName name="IQ_INTEREST_INC" hidden="1">"c1393"</definedName>
    <definedName name="IQ_INTEREST_INC_1" hidden="1">"c1393"</definedName>
    <definedName name="IQ_INTEREST_INC_10K" hidden="1">"IQ_INTEREST_INC_10K"</definedName>
    <definedName name="IQ_INTEREST_INC_10Q" hidden="1">"IQ_INTEREST_INC_10Q"</definedName>
    <definedName name="IQ_INTEREST_INC_10Q1" hidden="1">"IQ_INTEREST_INC_10Q1"</definedName>
    <definedName name="IQ_INTEREST_INC_NON" hidden="1">"c1384"</definedName>
    <definedName name="IQ_INTEREST_INC_NON_1"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"c1391"</definedName>
    <definedName name="IQ_ISS_DEBT_NET_1"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EBIT_MARGIN" hidden="1">"IQ_LAST_EBIT_MARGIN"</definedName>
    <definedName name="IQ_LAST_EBITDA_MARGIN" hidden="1">"IQ_LAST_EBITDA_MARGIN"</definedName>
    <definedName name="IQ_LAST_GROSS_MARGIN" hidden="1">"IQ_LAST_GROSS_MARGIN"</definedName>
    <definedName name="IQ_LAST_NET_INC_MARGIN" hidden="1">"IQ_LAST_NET_INC_MARGIN"</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 hidden="1">"1"</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KFR" hidden="1">"100"</definedName>
    <definedName name="IQ_LATESTQ" hidden="1">500</definedName>
    <definedName name="IQ_LATESTQFR" hidden="1">"50"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CENSED_WIRELESS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"c1386"</definedName>
    <definedName name="IQ_LOAN_LOSS_1" hidden="1">"c1386"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"c1387"</definedName>
    <definedName name="IQ_LONG_TERM_DEBT_1" hidden="1">"c1387"</definedName>
    <definedName name="IQ_LONG_TERM_DEBT_OVER_TOTAL_CAP" hidden="1">"c1388"</definedName>
    <definedName name="IQ_LONG_TERM_DEBT_OVER_TOTAL_CAP_1" hidden="1">"c1388"</definedName>
    <definedName name="IQ_LONG_TERM_GROWTH" hidden="1">"c671"</definedName>
    <definedName name="IQ_LONG_TERM_INV" hidden="1">"c1389"</definedName>
    <definedName name="IQ_LONG_TERM_INV_1" hidden="1">"c1389"</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_TARGET_PRICE_REUT" hidden="1">"c5318"</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_SENIOR_DEBT" hidden="1">"c702"</definedName>
    <definedName name="IQ_LT_SUB_DEBT" hidden="1">"c703"</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DATE" hidden="1">"IQ_LTM_DATE"</definedName>
    <definedName name="IQ_LTM_REVENUE_OVER_EMPLOYEES" hidden="1">"c1437"</definedName>
    <definedName name="IQ_LTM_REVENUE_OVER_EMPLOYEES_1"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CRO_SURVEY_CONSUMER_SENTIMENT" hidden="1">"c20808"</definedName>
    <definedName name="IQ_MAINT_CAPEX" hidden="1">"c2947"</definedName>
    <definedName name="IQ_MAINT_CAPEX_ACT_OR_EST" hidden="1">"c4458"</definedName>
    <definedName name="IQ_MAINT_CAPEX_ACT_OR_EST_CIQ" hidden="1">"c4987"</definedName>
    <definedName name="IQ_MAINT_CAPEX_EST" hidden="1">"c4457"</definedName>
    <definedName name="IQ_MAINT_CAPEX_GUIDANCE" hidden="1">"c4459"</definedName>
    <definedName name="IQ_MAINT_CAPEX_GUIDANCE_CIQ" hidden="1">"c4988"</definedName>
    <definedName name="IQ_MAINT_CAPEX_GUIDANCE_CIQ_COL" hidden="1">"c11635"</definedName>
    <definedName name="IQ_MAINT_CAPEX_HIGH_EST" hidden="1">"c4460"</definedName>
    <definedName name="IQ_MAINT_CAPEX_HIGH_GUIDANCE" hidden="1">"c4197"</definedName>
    <definedName name="IQ_MAINT_CAPEX_HIGH_GUIDANCE_CIQ" hidden="1">"c4609"</definedName>
    <definedName name="IQ_MAINT_CAPEX_HIGH_GUIDANCE_CIQ_COL" hidden="1">"c11258"</definedName>
    <definedName name="IQ_MAINT_CAPEX_LOW_EST" hidden="1">"c4461"</definedName>
    <definedName name="IQ_MAINT_CAPEX_LOW_GUIDANCE" hidden="1">"c4237"</definedName>
    <definedName name="IQ_MAINT_CAPEX_LOW_GUIDANCE_CIQ" hidden="1">"c4649"</definedName>
    <definedName name="IQ_MAINT_CAPEX_LOW_GUIDANCE_CIQ_COL" hidden="1">"c11298"</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CIQ" hidden="1">"c4658"</definedName>
    <definedName name="IQ_MEDIAN_TARGET_PRICE_REUT" hidden="1">"c5316"</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KTCAP_TOTAL_REV_FWD_REUT" hidden="1">"c4048"</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39993.4583217593</definedName>
    <definedName name="IQ_NAMES_REVISION_DATE__1" hidden="1">41083.6056944444</definedName>
    <definedName name="IQ_NAMES_REVISION_DATE_BS" hidden="1">41171.1770601852</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ACT_OR_EST" hidden="1">"c2225"</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RE" hidden="1">"c15996"</definedName>
    <definedName name="IQ_NAV_SHARE_ACT_OR_EST" hidden="1">"c2225"</definedName>
    <definedName name="IQ_NAV_SHARE_ACT_OR_EST_REUT" hidden="1">"c5623"</definedName>
    <definedName name="IQ_NAV_SHARE_EST" hidden="1">"c5609"</definedName>
    <definedName name="IQ_NAV_SHARE_EST_REUT" hidden="1">"c5617"</definedName>
    <definedName name="IQ_NAV_SHARE_HIGH_EST" hidden="1">"c5612"</definedName>
    <definedName name="IQ_NAV_SHARE_HIGH_EST_REUT" hidden="1">"c5620"</definedName>
    <definedName name="IQ_NAV_SHARE_LOW_EST" hidden="1">"c5613"</definedName>
    <definedName name="IQ_NAV_SHARE_LOW_EST_REUT" hidden="1">"c5621"</definedName>
    <definedName name="IQ_NAV_SHARE_MEDIAN_EST" hidden="1">"c5610"</definedName>
    <definedName name="IQ_NAV_SHARE_MEDIAN_EST_REUT" hidden="1">"c5618"</definedName>
    <definedName name="IQ_NAV_SHARE_NUM_EST" hidden="1">"c5614"</definedName>
    <definedName name="IQ_NAV_SHARE_NUM_EST_REUT" hidden="1">"c5622"</definedName>
    <definedName name="IQ_NAV_SHARE_RE" hidden="1">"c16011"</definedName>
    <definedName name="IQ_NAV_SHARE_STDDEV_EST" hidden="1">"c5611"</definedName>
    <definedName name="IQ_NAV_SHARE_STDDEV_EST_REUT" hidden="1">"c5619"</definedName>
    <definedName name="IQ_NAV_STDDEV_EST" hidden="1">"c1756"</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ARBY_CONTRACT_ID" hidden="1">"c14328"</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REUT" hidden="1">"c5473"</definedName>
    <definedName name="IQ_NET_DEBT_EBITDA" hidden="1">"c750"</definedName>
    <definedName name="IQ_NET_DEBT_EBITDA_CAPEX" hidden="1">"c2949"</definedName>
    <definedName name="IQ_NET_DEBT_EST" hidden="1">"c3517"</definedName>
    <definedName name="IQ_NET_DEBT_EST_REUT" hidden="1">"c3976"</definedName>
    <definedName name="IQ_NET_DEBT_GUIDANCE" hidden="1">"c4467"</definedName>
    <definedName name="IQ_NET_DEBT_GUIDANCE_CIQ" hidden="1">"c5005"</definedName>
    <definedName name="IQ_NET_DEBT_GUIDANCE_CIQ_COL" hidden="1">"c11652"</definedName>
    <definedName name="IQ_NET_DEBT_HIGH_EST" hidden="1">"c3518"</definedName>
    <definedName name="IQ_NET_DEBT_HIGH_EST_REUT" hidden="1">"c3978"</definedName>
    <definedName name="IQ_NET_DEBT_HIGH_GUIDANCE" hidden="1">"c4181"</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EST" hidden="1">"c3519"</definedName>
    <definedName name="IQ_NET_DEBT_LOW_EST_REUT" hidden="1">"c3979"</definedName>
    <definedName name="IQ_NET_DEBT_LOW_GUIDANCE" hidden="1">"c4221"</definedName>
    <definedName name="IQ_NET_DEBT_LOW_GUIDANCE_CIQ" hidden="1">"c4633"</definedName>
    <definedName name="IQ_NET_DEBT_LOW_GUIDANCE_CIQ_COL" hidden="1">"c11282"</definedName>
    <definedName name="IQ_NET_DEBT_MEDIAN_EST" hidden="1">"c3520"</definedName>
    <definedName name="IQ_NET_DEBT_MEDIAN_EST_REUT" hidden="1">"c3977"</definedName>
    <definedName name="IQ_NET_DEBT_NUM_EST" hidden="1">"c3515"</definedName>
    <definedName name="IQ_NET_DEBT_NUM_EST_REUT" hidden="1">"c3980"</definedName>
    <definedName name="IQ_NET_DEBT_STDDEV_EST" hidden="1">"c3516"</definedName>
    <definedName name="IQ_NET_DEBT_STDDEV_EST_REUT" hidden="1">"c3981"</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1" hidden="1">"c1394"</definedName>
    <definedName name="IQ_NET_INC_10K" hidden="1">"IQ_NET_INC_10K"</definedName>
    <definedName name="IQ_NET_INC_10Q" hidden="1">"IQ_NET_INC_10Q"</definedName>
    <definedName name="IQ_NET_INC_10Q1" hidden="1">"IQ_NET_INC_10Q1"</definedName>
    <definedName name="IQ_NET_INC_BEFORE" hidden="1">"c1368"</definedName>
    <definedName name="IQ_NET_INC_BEFORE_1" hidden="1">"c1368"</definedName>
    <definedName name="IQ_NET_INC_CF" hidden="1">"c1397"</definedName>
    <definedName name="IQ_NET_INC_CF_1" hidden="1">"c1397"</definedName>
    <definedName name="IQ_NET_INC_GROWTH_1" hidden="1">"IQ_NET_INC_GROWTH_1"</definedName>
    <definedName name="IQ_NET_INC_GROWTH_2" hidden="1">"IQ_NET_INC_GROWTH_2"</definedName>
    <definedName name="IQ_NET_INC_MARGIN" hidden="1">"c1398"</definedName>
    <definedName name="IQ_NET_INC_MARGIN_1" hidden="1">"c1398"</definedName>
    <definedName name="IQ_NET_INCOME_FDIC" hidden="1">"c6587"</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1" hidden="1">"c1392"</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LOSSES" hidden="1">"c15873"</definedName>
    <definedName name="IQ_NET_NONINTEREST_INC_EXP_INTERNATIONAL_OPS_FFIEC" hidden="1">"c15387"</definedName>
    <definedName name="IQ_NET_OPERATING_INCOME_ASSETS_FDIC" hidden="1">"c6729"</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CONTRACT_ID" hidden="1">"c13928"</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 hidden="1">"c2222"</definedName>
    <definedName name="IQ_NI_ACT_OR_EST_REUT" hidden="1">"c5468"</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EST" hidden="1">"c1716"</definedName>
    <definedName name="IQ_NI_EST_REUT" hidden="1">"c5368"</definedName>
    <definedName name="IQ_NI_FFIEC" hidden="1">"c13034"</definedName>
    <definedName name="IQ_NI_GAAP_GUIDANCE" hidden="1">"c4470"</definedName>
    <definedName name="IQ_NI_GAAP_GUIDANCE_CIQ" hidden="1">"c5008"</definedName>
    <definedName name="IQ_NI_GAAP_GUIDANCE_CIQ_COL" hidden="1">"c11655"</definedName>
    <definedName name="IQ_NI_GAAP_HIGH_GUIDANCE" hidden="1">"c4177"</definedName>
    <definedName name="IQ_NI_GAAP_HIGH_GUIDANCE_CIQ" hidden="1">"c4589"</definedName>
    <definedName name="IQ_NI_GAAP_HIGH_GUIDANCE_CIQ_COL" hidden="1">"c11238"</definedName>
    <definedName name="IQ_NI_GAAP_LOW_GUIDANCE" hidden="1">"c4217"</definedName>
    <definedName name="IQ_NI_GAAP_LOW_GUIDANCE_CIQ" hidden="1">"c4629"</definedName>
    <definedName name="IQ_NI_GAAP_LOW_GUIDANCE_CIQ_COL" hidden="1">"c11278"</definedName>
    <definedName name="IQ_NI_GUIDANCE" hidden="1">"c4469"</definedName>
    <definedName name="IQ_NI_GUIDANCE_CIQ" hidden="1">"c5007"</definedName>
    <definedName name="IQ_NI_GUIDANCE_CIQ_COL" hidden="1">"c11654"</definedName>
    <definedName name="IQ_NI_GW_EST" hidden="1">"c1723"</definedName>
    <definedName name="IQ_NI_GW_EST_REUT" hidden="1">"c5375"</definedName>
    <definedName name="IQ_NI_GW_GUIDANCE" hidden="1">"c4471"</definedName>
    <definedName name="IQ_NI_GW_GUIDANCE_CIQ" hidden="1">"c5009"</definedName>
    <definedName name="IQ_NI_GW_GUIDANCE_CIQ_COL" hidden="1">"c11656"</definedName>
    <definedName name="IQ_NI_GW_HIGH_EST" hidden="1">"c1725"</definedName>
    <definedName name="IQ_NI_GW_HIGH_EST_REUT" hidden="1">"c5377"</definedName>
    <definedName name="IQ_NI_GW_HIGH_GUIDANCE" hidden="1">"c4178"</definedName>
    <definedName name="IQ_NI_GW_HIGH_GUIDANCE_CIQ" hidden="1">"c4590"</definedName>
    <definedName name="IQ_NI_GW_HIGH_GUIDANCE_CIQ_COL" hidden="1">"c11239"</definedName>
    <definedName name="IQ_NI_GW_LOW_EST" hidden="1">"c1726"</definedName>
    <definedName name="IQ_NI_GW_LOW_EST_REUT" hidden="1">"c5378"</definedName>
    <definedName name="IQ_NI_GW_LOW_GUIDANCE" hidden="1">"c4218"</definedName>
    <definedName name="IQ_NI_GW_LOW_GUIDANCE_CIQ" hidden="1">"c4630"</definedName>
    <definedName name="IQ_NI_GW_LOW_GUIDANCE_CIQ_COL" hidden="1">"c11279"</definedName>
    <definedName name="IQ_NI_GW_MEDIAN_EST" hidden="1">"c1724"</definedName>
    <definedName name="IQ_NI_GW_MEDIAN_EST_REUT" hidden="1">"c5376"</definedName>
    <definedName name="IQ_NI_GW_NUM_EST" hidden="1">"c1727"</definedName>
    <definedName name="IQ_NI_GW_NUM_EST_REUT" hidden="1">"c5379"</definedName>
    <definedName name="IQ_NI_GW_STDDEV_EST" hidden="1">"c1728"</definedName>
    <definedName name="IQ_NI_GW_STDDEV_EST_REUT" hidden="1">"c5380"</definedName>
    <definedName name="IQ_NI_HIGH_EST" hidden="1">"c1718"</definedName>
    <definedName name="IQ_NI_HIGH_EST_REUT" hidden="1">"c5370"</definedName>
    <definedName name="IQ_NI_HIGH_GUIDANCE" hidden="1">"c4176"</definedName>
    <definedName name="IQ_NI_HIGH_GUIDANCE_CIQ" hidden="1">"c4588"</definedName>
    <definedName name="IQ_NI_HIGH_GUIDANCE_CIQ_COL" hidden="1">"c11237"</definedName>
    <definedName name="IQ_NI_LOW_EST" hidden="1">"c1719"</definedName>
    <definedName name="IQ_NI_LOW_EST_REUT" hidden="1">"c5371"</definedName>
    <definedName name="IQ_NI_LOW_GUIDANCE" hidden="1">"c4216"</definedName>
    <definedName name="IQ_NI_LOW_GUIDANCE_CIQ" hidden="1">"c4628"</definedName>
    <definedName name="IQ_NI_LOW_GUIDANCE_CIQ_COL" hidden="1">"c11277"</definedName>
    <definedName name="IQ_NI_MARGIN" hidden="1">"c794"</definedName>
    <definedName name="IQ_NI_MEDIAN_EST" hidden="1">"c1717"</definedName>
    <definedName name="IQ_NI_MEDIAN_EST_REUT" hidden="1">"c5369"</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NUM_EST" hidden="1">"c1720"</definedName>
    <definedName name="IQ_NI_NUM_EST_REUT" hidden="1">"c5372"</definedName>
    <definedName name="IQ_NI_REPORTED_EST" hidden="1">"c1730"</definedName>
    <definedName name="IQ_NI_REPORTED_EST_REUT" hidden="1">"c5382"</definedName>
    <definedName name="IQ_NI_REPORTED_HIGH_EST" hidden="1">"c1732"</definedName>
    <definedName name="IQ_NI_REPORTED_HIGH_EST_REUT" hidden="1">"c5384"</definedName>
    <definedName name="IQ_NI_REPORTED_LOW_EST" hidden="1">"c1733"</definedName>
    <definedName name="IQ_NI_REPORTED_LOW_EST_REUT" hidden="1">"c5385"</definedName>
    <definedName name="IQ_NI_REPORTED_MEDIAN_EST" hidden="1">"c1731"</definedName>
    <definedName name="IQ_NI_REPORTED_MEDIAN_EST_REUT" hidden="1">"c5383"</definedName>
    <definedName name="IQ_NI_REPORTED_NUM_EST" hidden="1">"c1734"</definedName>
    <definedName name="IQ_NI_REPORTED_NUM_EST_REUT" hidden="1">"c5386"</definedName>
    <definedName name="IQ_NI_REPORTED_STDDEV_EST" hidden="1">"c1735"</definedName>
    <definedName name="IQ_NI_REPORTED_STDDEV_EST_REUT" hidden="1">"c5387"</definedName>
    <definedName name="IQ_NI_SBC_ACT_OR_EST" hidden="1">"c4474"</definedName>
    <definedName name="IQ_NI_SBC_ACT_OR_EST_CIQ" hidden="1">"c5012"</definedName>
    <definedName name="IQ_NI_SBC_EST" hidden="1">"c4473"</definedName>
    <definedName name="IQ_NI_SBC_GUIDANCE" hidden="1">"c4475"</definedName>
    <definedName name="IQ_NI_SBC_GUIDANCE_CIQ" hidden="1">"c5013"</definedName>
    <definedName name="IQ_NI_SBC_GUIDANCE_CIQ_COL" hidden="1">"c11660"</definedName>
    <definedName name="IQ_NI_SBC_GW_ACT_OR_EST" hidden="1">"c4478"</definedName>
    <definedName name="IQ_NI_SBC_GW_ACT_OR_EST_CIQ" hidden="1">"c5016"</definedName>
    <definedName name="IQ_NI_SBC_GW_EST" hidden="1">"c4477"</definedName>
    <definedName name="IQ_NI_SBC_GW_GUIDANCE" hidden="1">"c4479"</definedName>
    <definedName name="IQ_NI_SBC_GW_GUIDANCE_CIQ" hidden="1">"c5017"</definedName>
    <definedName name="IQ_NI_SBC_GW_GUIDANCE_CIQ_COL" hidden="1">"c11664"</definedName>
    <definedName name="IQ_NI_SBC_GW_HIGH_EST" hidden="1">"c4480"</definedName>
    <definedName name="IQ_NI_SBC_GW_HIGH_GUIDANCE" hidden="1">"c4187"</definedName>
    <definedName name="IQ_NI_SBC_GW_HIGH_GUIDANCE_CIQ" hidden="1">"c4599"</definedName>
    <definedName name="IQ_NI_SBC_GW_HIGH_GUIDANCE_CIQ_COL" hidden="1">"c11248"</definedName>
    <definedName name="IQ_NI_SBC_GW_LOW_EST" hidden="1">"c4481"</definedName>
    <definedName name="IQ_NI_SBC_GW_LOW_GUIDANCE" hidden="1">"c4227"</definedName>
    <definedName name="IQ_NI_SBC_GW_LOW_GUIDANCE_CIQ" hidden="1">"c4639"</definedName>
    <definedName name="IQ_NI_SBC_GW_LOW_GUIDANCE_CIQ_COL" hidden="1">"c11288"</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HIGH_GUIDANCE" hidden="1">"c4186"</definedName>
    <definedName name="IQ_NI_SBC_HIGH_GUIDANCE_CIQ" hidden="1">"c4598"</definedName>
    <definedName name="IQ_NI_SBC_HIGH_GUIDANCE_CIQ_COL" hidden="1">"c11247"</definedName>
    <definedName name="IQ_NI_SBC_LOW_EST" hidden="1">"c4487"</definedName>
    <definedName name="IQ_NI_SBC_LOW_GUIDANCE" hidden="1">"c4226"</definedName>
    <definedName name="IQ_NI_SBC_LOW_GUIDANCE_CIQ" hidden="1">"c4638"</definedName>
    <definedName name="IQ_NI_SBC_LOW_GUIDANCE_CIQ_COL" hidden="1">"c11287"</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REUT" hidden="1">"c5373"</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1"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EXP_1" hidden="1">"c1400"</definedName>
    <definedName name="IQ_NON_INTEREST_INC" hidden="1">"c1401"</definedName>
    <definedName name="IQ_NON_INTEREST_INC_1"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_EPS_ACT_OR_EST" hidden="1">"c2249"</definedName>
    <definedName name="IQ_NORM_EPS_ACT_OR_EST_CIQ" hidden="1">"c5069"</definedName>
    <definedName name="IQ_NORM_EPS_ACT_OR_EST_REUT" hidden="1">"c5472"</definedName>
    <definedName name="IQ_NORMAL_INC_AFTER" hidden="1">"c1605"</definedName>
    <definedName name="IQ_NORMAL_INC_AVAIL" hidden="1">"c1606"</definedName>
    <definedName name="IQ_NORMAL_INC_BEFORE" hidden="1">"c1607"</definedName>
    <definedName name="IQ_NOTES_PAY" hidden="1">"c1423"</definedName>
    <definedName name="IQ_NOTES_PAY_1" hidden="1">"c1423"</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_INTEREST" hidden="1">"c13931"</definedName>
    <definedName name="IQ_OPENED55" hidden="1">1</definedName>
    <definedName name="IQ_OPENPRICE" hidden="1">"c848"</definedName>
    <definedName name="IQ_OPER_INC" hidden="1">"c849"</definedName>
    <definedName name="IQ_OPER_INC_ACT_OR_EST" hidden="1">"c2220"</definedName>
    <definedName name="IQ_OPER_INC_ACT_OR_EST_REUT" hidden="1">"c5466"</definedName>
    <definedName name="IQ_OPER_INC_BR" hidden="1">"c850"</definedName>
    <definedName name="IQ_OPER_INC_EST" hidden="1">"c1688"</definedName>
    <definedName name="IQ_OPER_INC_EST_REUT" hidden="1">"c5340"</definedName>
    <definedName name="IQ_OPER_INC_FIN" hidden="1">"c851"</definedName>
    <definedName name="IQ_OPER_INC_HIGH_EST" hidden="1">"c1690"</definedName>
    <definedName name="IQ_OPER_INC_HIGH_EST_REUT" hidden="1">"c5342"</definedName>
    <definedName name="IQ_OPER_INC_INS" hidden="1">"c852"</definedName>
    <definedName name="IQ_OPER_INC_LOW_EST" hidden="1">"c1691"</definedName>
    <definedName name="IQ_OPER_INC_LOW_EST_REUT" hidden="1">"c5343"</definedName>
    <definedName name="IQ_OPER_INC_MARGIN" hidden="1">"c1448"</definedName>
    <definedName name="IQ_OPER_INC_MARGIN_1" hidden="1">"c1448"</definedName>
    <definedName name="IQ_OPER_INC_MEDIAN_EST" hidden="1">"c1689"</definedName>
    <definedName name="IQ_OPER_INC_MEDIAN_EST_REUT" hidden="1">"c5341"</definedName>
    <definedName name="IQ_OPER_INC_NUM_EST" hidden="1">"c1692"</definedName>
    <definedName name="IQ_OPER_INC_NUM_EST_REUT" hidden="1">"c5344"</definedName>
    <definedName name="IQ_OPER_INC_RE" hidden="1">"c6240"</definedName>
    <definedName name="IQ_OPER_INC_REIT" hidden="1">"c853"</definedName>
    <definedName name="IQ_OPER_INC_STDDEV_EST" hidden="1">"c1693"</definedName>
    <definedName name="IQ_OPER_INC_STDDEV_EST_REUT" hidden="1">"c5345"</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OS" hidden="1">"c858"</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ASSETS_1" hidden="1">"c1403"</definedName>
    <definedName name="IQ_OTHER_CURRENT_LIAB" hidden="1">"c1404"</definedName>
    <definedName name="IQ_OTHER_CURRENT_LIAB_1"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DOMESTIC_DEBT_SECURITIES_FDIC" hidden="1">"c6302"</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INVESTING_1"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OTAL_LOANS" hidden="1">"c15716"</definedName>
    <definedName name="IQ_OTHER_LOANS_TRADING_DOM_FFIEC" hidden="1">"c12936"</definedName>
    <definedName name="IQ_OTHER_LONG_TERM" hidden="1">"c1409"</definedName>
    <definedName name="IQ_OTHER_LONG_TERM_1"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ET_1" hidden="1">"c1453"</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_REC" hidden="1">"c968"</definedName>
    <definedName name="IQ_OTHER_NON_REC_BNK" hidden="1">"c969"</definedName>
    <definedName name="IQ_OTHER_NON_REC_BR" hidden="1">"c970"</definedName>
    <definedName name="IQ_OTHER_NON_REC_FIN" hidden="1">"c971"</definedName>
    <definedName name="IQ_OTHER_NON_REC_INS" hidden="1">"c972"</definedName>
    <definedName name="IQ_OTHER_NON_REC_REIT" hidden="1">"c973"</definedName>
    <definedName name="IQ_OTHER_NON_REC_SUPPL" hidden="1">"c974"</definedName>
    <definedName name="IQ_OTHER_NON_REC_SUPPL_BNK" hidden="1">"c975"</definedName>
    <definedName name="IQ_OTHER_NON_REC_SUPPL_BR" hidden="1">"c976"</definedName>
    <definedName name="IQ_OTHER_NON_REC_SUPPL_FIN" hidden="1">"c977"</definedName>
    <definedName name="IQ_OTHER_NON_REC_SUPPL_INS" hidden="1">"c978"</definedName>
    <definedName name="IQ_OTHER_NON_REC_SUPPL_REIT" hidden="1">"c979"</definedName>
    <definedName name="IQ_OTHER_NON_REC_SUPPL_UTI" hidden="1">"c980"</definedName>
    <definedName name="IQ_OTHER_NON_REC_UTI" hidden="1">"c981"</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ENUE_1"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AL" hidden="1">"c998"</definedName>
    <definedName name="IQ_OTHER_UNUSAL_BNK" hidden="1">"c999"</definedName>
    <definedName name="IQ_OTHER_UNUSAL_BR" hidden="1">"c1000"</definedName>
    <definedName name="IQ_OTHER_UNUSAL_FIN" hidden="1">"c1001"</definedName>
    <definedName name="IQ_OTHER_UNUSAL_INS" hidden="1">"c1002"</definedName>
    <definedName name="IQ_OTHER_UNUSAL_REIT" hidden="1">"c1003"</definedName>
    <definedName name="IQ_OTHER_UNUSAL_SUPPL" hidden="1">"c1004"</definedName>
    <definedName name="IQ_OTHER_UNUSAL_SUPPL_BNK" hidden="1">"c1005"</definedName>
    <definedName name="IQ_OTHER_UNUSAL_SUPPL_BR" hidden="1">"c1006"</definedName>
    <definedName name="IQ_OTHER_UNUSAL_SUPPL_FIN" hidden="1">"c1007"</definedName>
    <definedName name="IQ_OTHER_UNUSAL_SUPPL_INS" hidden="1">"c1008"</definedName>
    <definedName name="IQ_OTHER_UNUSAL_SUPPL_REIT" hidden="1">"c1009"</definedName>
    <definedName name="IQ_OTHER_UNUSAL_SUPPL_UTI" hidden="1">"c1010"</definedName>
    <definedName name="IQ_OTHER_UNUSAL_UTI" hidden="1">"c1011"</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BS_DATE_1" hidden="1">"c2128"</definedName>
    <definedName name="IQ_OUTSTANDING_FILING_DATE" hidden="1">"c2127"</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"c1457"</definedName>
    <definedName name="IQ_PAY_ACCRUED_1" hidden="1">"c1457"</definedName>
    <definedName name="IQ_PAYOUT_RATIO" hidden="1">"c1900"</definedName>
    <definedName name="IQ_PBV" hidden="1">"c1025"</definedName>
    <definedName name="IQ_PBV_AVG" hidden="1">"c1026"</definedName>
    <definedName name="IQ_PBV_FWD_REUT" hidden="1">"c15238"</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EXCL_FWD_REUT" hidden="1">"c4049"</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G_FWD_REUT" hidden="1">"c4052"</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2MONTHS_REUT" hidden="1">"c3959"</definedName>
    <definedName name="IQ_PERCENT_CHANGE_EST_5YR_GROWTH_RATE_18MONTHS" hidden="1">"c1853"</definedName>
    <definedName name="IQ_PERCENT_CHANGE_EST_5YR_GROWTH_RATE_18MONTHS_CIQ" hidden="1">"c3791"</definedName>
    <definedName name="IQ_PERCENT_CHANGE_EST_5YR_GROWTH_RATE_18MONTHS_REUT" hidden="1">"c3960"</definedName>
    <definedName name="IQ_PERCENT_CHANGE_EST_5YR_GROWTH_RATE_3MONTHS" hidden="1">"c1849"</definedName>
    <definedName name="IQ_PERCENT_CHANGE_EST_5YR_GROWTH_RATE_3MONTHS_CIQ" hidden="1">"c3787"</definedName>
    <definedName name="IQ_PERCENT_CHANGE_EST_5YR_GROWTH_RATE_3MONTHS_REUT" hidden="1">"c3956"</definedName>
    <definedName name="IQ_PERCENT_CHANGE_EST_5YR_GROWTH_RATE_6MONTHS" hidden="1">"c1850"</definedName>
    <definedName name="IQ_PERCENT_CHANGE_EST_5YR_GROWTH_RATE_6MONTHS_CIQ" hidden="1">"c3788"</definedName>
    <definedName name="IQ_PERCENT_CHANGE_EST_5YR_GROWTH_RATE_6MONTHS_REUT" hidden="1">"c3957"</definedName>
    <definedName name="IQ_PERCENT_CHANGE_EST_5YR_GROWTH_RATE_9MONTHS" hidden="1">"c1851"</definedName>
    <definedName name="IQ_PERCENT_CHANGE_EST_5YR_GROWTH_RATE_9MONTHS_CIQ" hidden="1">"c3789"</definedName>
    <definedName name="IQ_PERCENT_CHANGE_EST_5YR_GROWTH_RATE_9MONTHS_REUT" hidden="1">"c3958"</definedName>
    <definedName name="IQ_PERCENT_CHANGE_EST_5YR_GROWTH_RATE_DAY" hidden="1">"c1846"</definedName>
    <definedName name="IQ_PERCENT_CHANGE_EST_5YR_GROWTH_RATE_DAY_CIQ" hidden="1">"c3785"</definedName>
    <definedName name="IQ_PERCENT_CHANGE_EST_5YR_GROWTH_RATE_DAY_REUT" hidden="1">"c3954"</definedName>
    <definedName name="IQ_PERCENT_CHANGE_EST_5YR_GROWTH_RATE_MONTH" hidden="1">"c1848"</definedName>
    <definedName name="IQ_PERCENT_CHANGE_EST_5YR_GROWTH_RATE_MONTH_CIQ" hidden="1">"c3786"</definedName>
    <definedName name="IQ_PERCENT_CHANGE_EST_5YR_GROWTH_RATE_MONTH_REUT" hidden="1">"c3955"</definedName>
    <definedName name="IQ_PERCENT_CHANGE_EST_5YR_GROWTH_RATE_WEEK" hidden="1">"c1847"</definedName>
    <definedName name="IQ_PERCENT_CHANGE_EST_5YR_GROWTH_RATE_WEEK_CIQ" hidden="1">"c3797"</definedName>
    <definedName name="IQ_PERCENT_CHANGE_EST_5YR_GROWTH_RATE_WEEK_REUT" hidden="1">"c5435"</definedName>
    <definedName name="IQ_PERCENT_CHANGE_EST_CFPS_12MONTHS" hidden="1">"c1812"</definedName>
    <definedName name="IQ_PERCENT_CHANGE_EST_CFPS_12MONTHS_REUT" hidden="1">"c3924"</definedName>
    <definedName name="IQ_PERCENT_CHANGE_EST_CFPS_18MONTHS" hidden="1">"c1813"</definedName>
    <definedName name="IQ_PERCENT_CHANGE_EST_CFPS_18MONTHS_REUT" hidden="1">"c3925"</definedName>
    <definedName name="IQ_PERCENT_CHANGE_EST_CFPS_3MONTHS" hidden="1">"c1809"</definedName>
    <definedName name="IQ_PERCENT_CHANGE_EST_CFPS_3MONTHS_REUT" hidden="1">"c3921"</definedName>
    <definedName name="IQ_PERCENT_CHANGE_EST_CFPS_6MONTHS" hidden="1">"c1810"</definedName>
    <definedName name="IQ_PERCENT_CHANGE_EST_CFPS_6MONTHS_REUT" hidden="1">"c3922"</definedName>
    <definedName name="IQ_PERCENT_CHANGE_EST_CFPS_9MONTHS" hidden="1">"c1811"</definedName>
    <definedName name="IQ_PERCENT_CHANGE_EST_CFPS_9MONTHS_REUT" hidden="1">"c3923"</definedName>
    <definedName name="IQ_PERCENT_CHANGE_EST_CFPS_DAY" hidden="1">"c1806"</definedName>
    <definedName name="IQ_PERCENT_CHANGE_EST_CFPS_DAY_REUT" hidden="1">"c3919"</definedName>
    <definedName name="IQ_PERCENT_CHANGE_EST_CFPS_MONTH" hidden="1">"c1808"</definedName>
    <definedName name="IQ_PERCENT_CHANGE_EST_CFPS_MONTH_REUT" hidden="1">"c3920"</definedName>
    <definedName name="IQ_PERCENT_CHANGE_EST_CFPS_WEEK" hidden="1">"c1807"</definedName>
    <definedName name="IQ_PERCENT_CHANGE_EST_CFPS_WEEK_REUT" hidden="1">"c3962"</definedName>
    <definedName name="IQ_PERCENT_CHANGE_EST_DPS_12MONTHS" hidden="1">"c1820"</definedName>
    <definedName name="IQ_PERCENT_CHANGE_EST_DPS_12MONTHS_REUT" hidden="1">"c3931"</definedName>
    <definedName name="IQ_PERCENT_CHANGE_EST_DPS_18MONTHS" hidden="1">"c1821"</definedName>
    <definedName name="IQ_PERCENT_CHANGE_EST_DPS_18MONTHS_REUT" hidden="1">"c3932"</definedName>
    <definedName name="IQ_PERCENT_CHANGE_EST_DPS_3MONTHS" hidden="1">"c1817"</definedName>
    <definedName name="IQ_PERCENT_CHANGE_EST_DPS_3MONTHS_REUT" hidden="1">"c3928"</definedName>
    <definedName name="IQ_PERCENT_CHANGE_EST_DPS_6MONTHS" hidden="1">"c1818"</definedName>
    <definedName name="IQ_PERCENT_CHANGE_EST_DPS_6MONTHS_REUT" hidden="1">"c3929"</definedName>
    <definedName name="IQ_PERCENT_CHANGE_EST_DPS_9MONTHS" hidden="1">"c1819"</definedName>
    <definedName name="IQ_PERCENT_CHANGE_EST_DPS_9MONTHS_REUT" hidden="1">"c3930"</definedName>
    <definedName name="IQ_PERCENT_CHANGE_EST_DPS_DAY" hidden="1">"c1814"</definedName>
    <definedName name="IQ_PERCENT_CHANGE_EST_DPS_DAY_REUT" hidden="1">"c3926"</definedName>
    <definedName name="IQ_PERCENT_CHANGE_EST_DPS_MONTH" hidden="1">"c1816"</definedName>
    <definedName name="IQ_PERCENT_CHANGE_EST_DPS_MONTH_REUT" hidden="1">"c3927"</definedName>
    <definedName name="IQ_PERCENT_CHANGE_EST_DPS_WEEK" hidden="1">"c1815"</definedName>
    <definedName name="IQ_PERCENT_CHANGE_EST_DPS_WEEK_REUT" hidden="1">"c3963"</definedName>
    <definedName name="IQ_PERCENT_CHANGE_EST_EBITDA_12MONTHS" hidden="1">"c1804"</definedName>
    <definedName name="IQ_PERCENT_CHANGE_EST_EBITDA_12MONTHS_CIQ" hidden="1">"c3748"</definedName>
    <definedName name="IQ_PERCENT_CHANGE_EST_EBITDA_12MONTHS_REUT" hidden="1">"c3917"</definedName>
    <definedName name="IQ_PERCENT_CHANGE_EST_EBITDA_18MONTHS" hidden="1">"c1805"</definedName>
    <definedName name="IQ_PERCENT_CHANGE_EST_EBITDA_18MONTHS_CIQ" hidden="1">"c3749"</definedName>
    <definedName name="IQ_PERCENT_CHANGE_EST_EBITDA_18MONTHS_REUT" hidden="1">"c3918"</definedName>
    <definedName name="IQ_PERCENT_CHANGE_EST_EBITDA_3MONTHS" hidden="1">"c1801"</definedName>
    <definedName name="IQ_PERCENT_CHANGE_EST_EBITDA_3MONTHS_CIQ" hidden="1">"c3745"</definedName>
    <definedName name="IQ_PERCENT_CHANGE_EST_EBITDA_3MONTHS_REUT" hidden="1">"c3914"</definedName>
    <definedName name="IQ_PERCENT_CHANGE_EST_EBITDA_6MONTHS" hidden="1">"c1802"</definedName>
    <definedName name="IQ_PERCENT_CHANGE_EST_EBITDA_6MONTHS_CIQ" hidden="1">"c3746"</definedName>
    <definedName name="IQ_PERCENT_CHANGE_EST_EBITDA_6MONTHS_REUT" hidden="1">"c3915"</definedName>
    <definedName name="IQ_PERCENT_CHANGE_EST_EBITDA_9MONTHS" hidden="1">"c1803"</definedName>
    <definedName name="IQ_PERCENT_CHANGE_EST_EBITDA_9MONTHS_CIQ" hidden="1">"c3747"</definedName>
    <definedName name="IQ_PERCENT_CHANGE_EST_EBITDA_9MONTHS_REUT" hidden="1">"c3916"</definedName>
    <definedName name="IQ_PERCENT_CHANGE_EST_EBITDA_DAY" hidden="1">"c1798"</definedName>
    <definedName name="IQ_PERCENT_CHANGE_EST_EBITDA_DAY_CIQ" hidden="1">"c3743"</definedName>
    <definedName name="IQ_PERCENT_CHANGE_EST_EBITDA_DAY_REUT" hidden="1">"c3912"</definedName>
    <definedName name="IQ_PERCENT_CHANGE_EST_EBITDA_MONTH" hidden="1">"c1800"</definedName>
    <definedName name="IQ_PERCENT_CHANGE_EST_EBITDA_MONTH_CIQ" hidden="1">"c3744"</definedName>
    <definedName name="IQ_PERCENT_CHANGE_EST_EBITDA_MONTH_REUT" hidden="1">"c3913"</definedName>
    <definedName name="IQ_PERCENT_CHANGE_EST_EBITDA_WEEK" hidden="1">"c1799"</definedName>
    <definedName name="IQ_PERCENT_CHANGE_EST_EBITDA_WEEK_CIQ" hidden="1">"c3792"</definedName>
    <definedName name="IQ_PERCENT_CHANGE_EST_EBITDA_WEEK_REUT" hidden="1">"c3961"</definedName>
    <definedName name="IQ_PERCENT_CHANGE_EST_EPS_12MONTHS" hidden="1">"c1788"</definedName>
    <definedName name="IQ_PERCENT_CHANGE_EST_EPS_12MONTHS_CIQ" hidden="1">"c3733"</definedName>
    <definedName name="IQ_PERCENT_CHANGE_EST_EPS_12MONTHS_REUT" hidden="1">"c3902"</definedName>
    <definedName name="IQ_PERCENT_CHANGE_EST_EPS_18MONTHS" hidden="1">"c1789"</definedName>
    <definedName name="IQ_PERCENT_CHANGE_EST_EPS_18MONTHS_CIQ" hidden="1">"c3734"</definedName>
    <definedName name="IQ_PERCENT_CHANGE_EST_EPS_18MONTHS_REUT" hidden="1">"c3903"</definedName>
    <definedName name="IQ_PERCENT_CHANGE_EST_EPS_3MONTHS" hidden="1">"c1785"</definedName>
    <definedName name="IQ_PERCENT_CHANGE_EST_EPS_3MONTHS_CIQ" hidden="1">"c3730"</definedName>
    <definedName name="IQ_PERCENT_CHANGE_EST_EPS_3MONTHS_REUT" hidden="1">"c3899"</definedName>
    <definedName name="IQ_PERCENT_CHANGE_EST_EPS_6MONTHS" hidden="1">"c1786"</definedName>
    <definedName name="IQ_PERCENT_CHANGE_EST_EPS_6MONTHS_CIQ" hidden="1">"c3731"</definedName>
    <definedName name="IQ_PERCENT_CHANGE_EST_EPS_6MONTHS_REUT" hidden="1">"c3900"</definedName>
    <definedName name="IQ_PERCENT_CHANGE_EST_EPS_9MONTHS" hidden="1">"c1787"</definedName>
    <definedName name="IQ_PERCENT_CHANGE_EST_EPS_9MONTHS_CIQ" hidden="1">"c3732"</definedName>
    <definedName name="IQ_PERCENT_CHANGE_EST_EPS_9MONTHS_REUT" hidden="1">"c3901"</definedName>
    <definedName name="IQ_PERCENT_CHANGE_EST_EPS_DAY" hidden="1">"c1782"</definedName>
    <definedName name="IQ_PERCENT_CHANGE_EST_EPS_DAY_CIQ" hidden="1">"c3727"</definedName>
    <definedName name="IQ_PERCENT_CHANGE_EST_EPS_DAY_REUT" hidden="1">"c3896"</definedName>
    <definedName name="IQ_PERCENT_CHANGE_EST_EPS_MONTH" hidden="1">"c1784"</definedName>
    <definedName name="IQ_PERCENT_CHANGE_EST_EPS_MONTH_CIQ" hidden="1">"c3729"</definedName>
    <definedName name="IQ_PERCENT_CHANGE_EST_EPS_MONTH_REUT" hidden="1">"c3898"</definedName>
    <definedName name="IQ_PERCENT_CHANGE_EST_EPS_WEEK" hidden="1">"c1783"</definedName>
    <definedName name="IQ_PERCENT_CHANGE_EST_EPS_WEEK_CIQ" hidden="1">"c3728"</definedName>
    <definedName name="IQ_PERCENT_CHANGE_EST_EPS_WEEK_REUT" hidden="1">"c3897"</definedName>
    <definedName name="IQ_PERCENT_CHANGE_EST_FFO_12MONTHS" hidden="1">"c1828"</definedName>
    <definedName name="IQ_PERCENT_CHANGE_EST_FFO_12MONTHS_REUT" hidden="1">"c3938"</definedName>
    <definedName name="IQ_PERCENT_CHANGE_EST_FFO_12MONTHS_THOM" hidden="1">"c5248"</definedName>
    <definedName name="IQ_PERCENT_CHANGE_EST_FFO_18MONTHS" hidden="1">"c1829"</definedName>
    <definedName name="IQ_PERCENT_CHANGE_EST_FFO_18MONTHS_REUT" hidden="1">"c3939"</definedName>
    <definedName name="IQ_PERCENT_CHANGE_EST_FFO_18MONTHS_THOM" hidden="1">"c5249"</definedName>
    <definedName name="IQ_PERCENT_CHANGE_EST_FFO_3MONTHS" hidden="1">"c1825"</definedName>
    <definedName name="IQ_PERCENT_CHANGE_EST_FFO_3MONTHS_REUT" hidden="1">"c3935"</definedName>
    <definedName name="IQ_PERCENT_CHANGE_EST_FFO_3MONTHS_THOM" hidden="1">"c5245"</definedName>
    <definedName name="IQ_PERCENT_CHANGE_EST_FFO_6MONTHS" hidden="1">"c1826"</definedName>
    <definedName name="IQ_PERCENT_CHANGE_EST_FFO_6MONTHS_REUT" hidden="1">"c3936"</definedName>
    <definedName name="IQ_PERCENT_CHANGE_EST_FFO_6MONTHS_THOM" hidden="1">"c5246"</definedName>
    <definedName name="IQ_PERCENT_CHANGE_EST_FFO_9MONTHS" hidden="1">"c1827"</definedName>
    <definedName name="IQ_PERCENT_CHANGE_EST_FFO_9MONTHS_REUT" hidden="1">"c3937"</definedName>
    <definedName name="IQ_PERCENT_CHANGE_EST_FFO_9MONTHS_THOM" hidden="1">"c5247"</definedName>
    <definedName name="IQ_PERCENT_CHANGE_EST_FFO_DAY" hidden="1">"c1822"</definedName>
    <definedName name="IQ_PERCENT_CHANGE_EST_FFO_DAY_REUT" hidden="1">"c3933"</definedName>
    <definedName name="IQ_PERCENT_CHANGE_EST_FFO_DAY_THOM" hidden="1">"c5243"</definedName>
    <definedName name="IQ_PERCENT_CHANGE_EST_FFO_MONTH" hidden="1">"c1824"</definedName>
    <definedName name="IQ_PERCENT_CHANGE_EST_FFO_MONTH_REUT" hidden="1">"c3934"</definedName>
    <definedName name="IQ_PERCENT_CHANGE_EST_FFO_MONTH_THOM" hidden="1">"c5244"</definedName>
    <definedName name="IQ_PERCENT_CHANGE_EST_FFO_SHARE_12MONTHS_REUT" hidden="1">"c3938"</definedName>
    <definedName name="IQ_PERCENT_CHANGE_EST_FFO_SHARE_18MONTHS_REUT" hidden="1">"c3939"</definedName>
    <definedName name="IQ_PERCENT_CHANGE_EST_FFO_SHARE_3MONTHS_REUT" hidden="1">"c3935"</definedName>
    <definedName name="IQ_PERCENT_CHANGE_EST_FFO_SHARE_6MONTHS_REUT" hidden="1">"c3936"</definedName>
    <definedName name="IQ_PERCENT_CHANGE_EST_FFO_SHARE_9MONTHS_REUT" hidden="1">"c3937"</definedName>
    <definedName name="IQ_PERCENT_CHANGE_EST_FFO_SHARE_DAY_REUT" hidden="1">"c3933"</definedName>
    <definedName name="IQ_PERCENT_CHANGE_EST_FFO_SHARE_MONTH_REUT" hidden="1">"c3934"</definedName>
    <definedName name="IQ_PERCENT_CHANGE_EST_FFO_SHARE_SHARE_12MONTHS" hidden="1">"c1828"</definedName>
    <definedName name="IQ_PERCENT_CHANGE_EST_FFO_SHARE_SHARE_12MONTHS_REUT" hidden="1">"c3938"</definedName>
    <definedName name="IQ_PERCENT_CHANGE_EST_FFO_SHARE_SHARE_18MONTHS" hidden="1">"c1829"</definedName>
    <definedName name="IQ_PERCENT_CHANGE_EST_FFO_SHARE_SHARE_18MONTHS_REUT" hidden="1">"c3939"</definedName>
    <definedName name="IQ_PERCENT_CHANGE_EST_FFO_SHARE_SHARE_3MONTHS" hidden="1">"c1825"</definedName>
    <definedName name="IQ_PERCENT_CHANGE_EST_FFO_SHARE_SHARE_3MONTHS_REUT" hidden="1">"c3935"</definedName>
    <definedName name="IQ_PERCENT_CHANGE_EST_FFO_SHARE_SHARE_6MONTHS" hidden="1">"c1826"</definedName>
    <definedName name="IQ_PERCENT_CHANGE_EST_FFO_SHARE_SHARE_6MONTHS_REUT" hidden="1">"c3936"</definedName>
    <definedName name="IQ_PERCENT_CHANGE_EST_FFO_SHARE_SHARE_9MONTHS" hidden="1">"c1827"</definedName>
    <definedName name="IQ_PERCENT_CHANGE_EST_FFO_SHARE_SHARE_9MONTHS_REUT" hidden="1">"c3937"</definedName>
    <definedName name="IQ_PERCENT_CHANGE_EST_FFO_SHARE_SHARE_DAY" hidden="1">"c1822"</definedName>
    <definedName name="IQ_PERCENT_CHANGE_EST_FFO_SHARE_SHARE_DAY_REUT" hidden="1">"c3933"</definedName>
    <definedName name="IQ_PERCENT_CHANGE_EST_FFO_SHARE_SHARE_MONTH" hidden="1">"c1824"</definedName>
    <definedName name="IQ_PERCENT_CHANGE_EST_FFO_SHARE_SHARE_MONTH_REUT" hidden="1">"c3934"</definedName>
    <definedName name="IQ_PERCENT_CHANGE_EST_FFO_SHARE_SHARE_WEEK" hidden="1">"c1823"</definedName>
    <definedName name="IQ_PERCENT_CHANGE_EST_FFO_SHARE_SHARE_WEEK_REUT" hidden="1">"c3964"</definedName>
    <definedName name="IQ_PERCENT_CHANGE_EST_FFO_SHARE_WEEK_REUT" hidden="1">"c3964"</definedName>
    <definedName name="IQ_PERCENT_CHANGE_EST_FFO_WEEK" hidden="1">"c1823"</definedName>
    <definedName name="IQ_PERCENT_CHANGE_EST_FFO_WEEK_REUT" hidden="1">"c3964"</definedName>
    <definedName name="IQ_PERCENT_CHANGE_EST_FFO_WEEK_THOM" hidden="1">"c5274"</definedName>
    <definedName name="IQ_PERCENT_CHANGE_EST_PRICE_TARGET_12MONTHS" hidden="1">"c1844"</definedName>
    <definedName name="IQ_PERCENT_CHANGE_EST_PRICE_TARGET_12MONTHS_CIQ" hidden="1">"c3783"</definedName>
    <definedName name="IQ_PERCENT_CHANGE_EST_PRICE_TARGET_12MONTHS_REUT" hidden="1">"c3952"</definedName>
    <definedName name="IQ_PERCENT_CHANGE_EST_PRICE_TARGET_18MONTHS" hidden="1">"c1845"</definedName>
    <definedName name="IQ_PERCENT_CHANGE_EST_PRICE_TARGET_18MONTHS_CIQ" hidden="1">"c3784"</definedName>
    <definedName name="IQ_PERCENT_CHANGE_EST_PRICE_TARGET_18MONTHS_REUT" hidden="1">"c3953"</definedName>
    <definedName name="IQ_PERCENT_CHANGE_EST_PRICE_TARGET_3MONTHS" hidden="1">"c1841"</definedName>
    <definedName name="IQ_PERCENT_CHANGE_EST_PRICE_TARGET_3MONTHS_CIQ" hidden="1">"c3780"</definedName>
    <definedName name="IQ_PERCENT_CHANGE_EST_PRICE_TARGET_3MONTHS_REUT" hidden="1">"c3949"</definedName>
    <definedName name="IQ_PERCENT_CHANGE_EST_PRICE_TARGET_6MONTHS" hidden="1">"c1842"</definedName>
    <definedName name="IQ_PERCENT_CHANGE_EST_PRICE_TARGET_6MONTHS_CIQ" hidden="1">"c3781"</definedName>
    <definedName name="IQ_PERCENT_CHANGE_EST_PRICE_TARGET_6MONTHS_REUT" hidden="1">"c3950"</definedName>
    <definedName name="IQ_PERCENT_CHANGE_EST_PRICE_TARGET_9MONTHS" hidden="1">"c1843"</definedName>
    <definedName name="IQ_PERCENT_CHANGE_EST_PRICE_TARGET_9MONTHS_CIQ" hidden="1">"c3782"</definedName>
    <definedName name="IQ_PERCENT_CHANGE_EST_PRICE_TARGET_9MONTHS_REUT" hidden="1">"c3951"</definedName>
    <definedName name="IQ_PERCENT_CHANGE_EST_PRICE_TARGET_DAY" hidden="1">"c1838"</definedName>
    <definedName name="IQ_PERCENT_CHANGE_EST_PRICE_TARGET_DAY_CIQ" hidden="1">"c3778"</definedName>
    <definedName name="IQ_PERCENT_CHANGE_EST_PRICE_TARGET_DAY_REUT" hidden="1">"c3947"</definedName>
    <definedName name="IQ_PERCENT_CHANGE_EST_PRICE_TARGET_MONTH" hidden="1">"c1840"</definedName>
    <definedName name="IQ_PERCENT_CHANGE_EST_PRICE_TARGET_MONTH_CIQ" hidden="1">"c3779"</definedName>
    <definedName name="IQ_PERCENT_CHANGE_EST_PRICE_TARGET_MONTH_REUT" hidden="1">"c3948"</definedName>
    <definedName name="IQ_PERCENT_CHANGE_EST_PRICE_TARGET_WEEK" hidden="1">"c1839"</definedName>
    <definedName name="IQ_PERCENT_CHANGE_EST_PRICE_TARGET_WEEK_CIQ" hidden="1">"c3798"</definedName>
    <definedName name="IQ_PERCENT_CHANGE_EST_PRICE_TARGET_WEEK_REUT" hidden="1">"c3967"</definedName>
    <definedName name="IQ_PERCENT_CHANGE_EST_RECO_12MONTHS" hidden="1">"c1836"</definedName>
    <definedName name="IQ_PERCENT_CHANGE_EST_RECO_12MONTHS_CIQ" hidden="1">"c3776"</definedName>
    <definedName name="IQ_PERCENT_CHANGE_EST_RECO_12MONTHS_REUT" hidden="1">"c3945"</definedName>
    <definedName name="IQ_PERCENT_CHANGE_EST_RECO_18MONTHS" hidden="1">"c1837"</definedName>
    <definedName name="IQ_PERCENT_CHANGE_EST_RECO_18MONTHS_CIQ" hidden="1">"c3777"</definedName>
    <definedName name="IQ_PERCENT_CHANGE_EST_RECO_18MONTHS_REUT" hidden="1">"c3946"</definedName>
    <definedName name="IQ_PERCENT_CHANGE_EST_RECO_3MONTHS" hidden="1">"c1833"</definedName>
    <definedName name="IQ_PERCENT_CHANGE_EST_RECO_3MONTHS_CIQ" hidden="1">"c3773"</definedName>
    <definedName name="IQ_PERCENT_CHANGE_EST_RECO_3MONTHS_REUT" hidden="1">"c3942"</definedName>
    <definedName name="IQ_PERCENT_CHANGE_EST_RECO_6MONTHS" hidden="1">"c1834"</definedName>
    <definedName name="IQ_PERCENT_CHANGE_EST_RECO_6MONTHS_CIQ" hidden="1">"c3774"</definedName>
    <definedName name="IQ_PERCENT_CHANGE_EST_RECO_6MONTHS_REUT" hidden="1">"c3943"</definedName>
    <definedName name="IQ_PERCENT_CHANGE_EST_RECO_9MONTHS" hidden="1">"c1835"</definedName>
    <definedName name="IQ_PERCENT_CHANGE_EST_RECO_9MONTHS_CIQ" hidden="1">"c3775"</definedName>
    <definedName name="IQ_PERCENT_CHANGE_EST_RECO_9MONTHS_REUT" hidden="1">"c3944"</definedName>
    <definedName name="IQ_PERCENT_CHANGE_EST_RECO_DAY" hidden="1">"c1830"</definedName>
    <definedName name="IQ_PERCENT_CHANGE_EST_RECO_DAY_CIQ" hidden="1">"c3771"</definedName>
    <definedName name="IQ_PERCENT_CHANGE_EST_RECO_DAY_REUT" hidden="1">"c3940"</definedName>
    <definedName name="IQ_PERCENT_CHANGE_EST_RECO_MONTH" hidden="1">"c1832"</definedName>
    <definedName name="IQ_PERCENT_CHANGE_EST_RECO_MONTH_CIQ" hidden="1">"c3772"</definedName>
    <definedName name="IQ_PERCENT_CHANGE_EST_RECO_MONTH_REUT" hidden="1">"c3941"</definedName>
    <definedName name="IQ_PERCENT_CHANGE_EST_RECO_WEEK" hidden="1">"c1831"</definedName>
    <definedName name="IQ_PERCENT_CHANGE_EST_RECO_WEEK_CIQ" hidden="1">"c3796"</definedName>
    <definedName name="IQ_PERCENT_CHANGE_EST_RECO_WEEK_REUT" hidden="1">"c3966"</definedName>
    <definedName name="IQ_PERCENT_CHANGE_EST_REV_12MONTHS" hidden="1">"c1796"</definedName>
    <definedName name="IQ_PERCENT_CHANGE_EST_REV_12MONTHS_CIQ" hidden="1">"c3741"</definedName>
    <definedName name="IQ_PERCENT_CHANGE_EST_REV_12MONTHS_REUT" hidden="1">"c3910"</definedName>
    <definedName name="IQ_PERCENT_CHANGE_EST_REV_18MONTHS" hidden="1">"c1797"</definedName>
    <definedName name="IQ_PERCENT_CHANGE_EST_REV_18MONTHS_CIQ" hidden="1">"c3742"</definedName>
    <definedName name="IQ_PERCENT_CHANGE_EST_REV_18MONTHS_REUT" hidden="1">"c3911"</definedName>
    <definedName name="IQ_PERCENT_CHANGE_EST_REV_3MONTHS" hidden="1">"c1793"</definedName>
    <definedName name="IQ_PERCENT_CHANGE_EST_REV_3MONTHS_CIQ" hidden="1">"c3738"</definedName>
    <definedName name="IQ_PERCENT_CHANGE_EST_REV_3MONTHS_REUT" hidden="1">"c3907"</definedName>
    <definedName name="IQ_PERCENT_CHANGE_EST_REV_6MONTHS" hidden="1">"c1794"</definedName>
    <definedName name="IQ_PERCENT_CHANGE_EST_REV_6MONTHS_CIQ" hidden="1">"c3739"</definedName>
    <definedName name="IQ_PERCENT_CHANGE_EST_REV_6MONTHS_REUT" hidden="1">"c3908"</definedName>
    <definedName name="IQ_PERCENT_CHANGE_EST_REV_9MONTHS" hidden="1">"c1795"</definedName>
    <definedName name="IQ_PERCENT_CHANGE_EST_REV_9MONTHS_CIQ" hidden="1">"c3740"</definedName>
    <definedName name="IQ_PERCENT_CHANGE_EST_REV_9MONTHS_REUT" hidden="1">"c3909"</definedName>
    <definedName name="IQ_PERCENT_CHANGE_EST_REV_DAY" hidden="1">"c1790"</definedName>
    <definedName name="IQ_PERCENT_CHANGE_EST_REV_DAY_CIQ" hidden="1">"c3735"</definedName>
    <definedName name="IQ_PERCENT_CHANGE_EST_REV_DAY_REUT" hidden="1">"c3904"</definedName>
    <definedName name="IQ_PERCENT_CHANGE_EST_REV_MONTH" hidden="1">"c1792"</definedName>
    <definedName name="IQ_PERCENT_CHANGE_EST_REV_MONTH_CIQ" hidden="1">"c3737"</definedName>
    <definedName name="IQ_PERCENT_CHANGE_EST_REV_MONTH_REUT" hidden="1">"c3906"</definedName>
    <definedName name="IQ_PERCENT_CHANGE_EST_REV_WEEK" hidden="1">"c1791"</definedName>
    <definedName name="IQ_PERCENT_CHANGE_EST_REV_WEEK_CIQ" hidden="1">"c3736"</definedName>
    <definedName name="IQ_PERCENT_CHANGE_EST_REV_WEEK_REUT" hidden="1">"c3905"</definedName>
    <definedName name="IQ_PERCENT_FLOAT" hidden="1">"c227"</definedName>
    <definedName name="IQ_PERCENT_INSURED_FDIC" hidden="1">"c6374"</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1" hidden="1">"c1414"</definedName>
    <definedName name="IQ_PERIODDATE_AP" hidden="1">"c11745"</definedName>
    <definedName name="IQ_PERIODDATE_BS" hidden="1">"c1032"</definedName>
    <definedName name="IQ_PERIODDATE_CF" hidden="1">"c1033"</definedName>
    <definedName name="IQ_PERIODDATE_FDIC" hidden="1">"c13646"</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OTENTIAL_UPSIDE" hidden="1">"c1855"</definedName>
    <definedName name="IQ_POTENTIAL_UPSIDE_CIQ" hidden="1">"c3799"</definedName>
    <definedName name="IQ_POTENTIAL_UPSIDE_REUT" hidden="1">"c3968"</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 hidden="1">"c2221"</definedName>
    <definedName name="IQ_PRE_TAX_ACT_OR_EST_REUT" hidden="1">"c5467"</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1" hidden="1">"c1416"</definedName>
    <definedName name="IQ_PREF_STOCK_FFIEC" hidden="1">"c12875"</definedName>
    <definedName name="IQ_PREF_TOT" hidden="1">"c1415"</definedName>
    <definedName name="IQ_PREF_TOT_1" hidden="1">"c1415"</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"c1418"</definedName>
    <definedName name="IQ_PREPAID_EXPEN_1" hidden="1">"c1418"</definedName>
    <definedName name="IQ_PREPAID_SUBS" hidden="1">"c2117"</definedName>
    <definedName name="IQ_PRESIDENT_ID" hidden="1">"c15216"</definedName>
    <definedName name="IQ_PRESIDENT_NAME" hidden="1">"c15215"</definedName>
    <definedName name="IQ_PRETAX_GW_INC_EST" hidden="1">"c1702"</definedName>
    <definedName name="IQ_PRETAX_GW_INC_EST_REUT" hidden="1">"c5354"</definedName>
    <definedName name="IQ_PRETAX_GW_INC_HIGH_EST" hidden="1">"c1704"</definedName>
    <definedName name="IQ_PRETAX_GW_INC_HIGH_EST_REUT" hidden="1">"c5356"</definedName>
    <definedName name="IQ_PRETAX_GW_INC_LOW_EST" hidden="1">"c1705"</definedName>
    <definedName name="IQ_PRETAX_GW_INC_LOW_EST_REUT" hidden="1">"c5357"</definedName>
    <definedName name="IQ_PRETAX_GW_INC_MEDIAN_EST" hidden="1">"c1703"</definedName>
    <definedName name="IQ_PRETAX_GW_INC_MEDIAN_EST_REUT" hidden="1">"c5355"</definedName>
    <definedName name="IQ_PRETAX_GW_INC_NUM_EST" hidden="1">"c1706"</definedName>
    <definedName name="IQ_PRETAX_GW_INC_NUM_EST_REUT" hidden="1">"c5358"</definedName>
    <definedName name="IQ_PRETAX_GW_INC_STDDEV_EST" hidden="1">"c1707"</definedName>
    <definedName name="IQ_PRETAX_GW_INC_STDDEV_EST_REUT" hidden="1">"c5359"</definedName>
    <definedName name="IQ_PRETAX_INC" hidden="1">"IQ_PRETAX_INC"</definedName>
    <definedName name="IQ_PRETAX_INC_10K" hidden="1">"IQ_PRETAX_INC_10K"</definedName>
    <definedName name="IQ_PRETAX_INC_10Q" hidden="1">"IQ_PRETAX_INC_10Q"</definedName>
    <definedName name="IQ_PRETAX_INC_10Q1" hidden="1">"IQ_PRETAX_INC_10Q1"</definedName>
    <definedName name="IQ_PRETAX_INC_AFTER_CAP_ALLOCATION_FOREIGN_FFIEC" hidden="1">"c15390"</definedName>
    <definedName name="IQ_PRETAX_INC_BEFORE_CAP_ALLOCATION_FOREIGN_FFIEC" hidden="1">"c15388"</definedName>
    <definedName name="IQ_PRETAX_INC_EST" hidden="1">"c1695"</definedName>
    <definedName name="IQ_PRETAX_INC_EST_REUT" hidden="1">"c5347"</definedName>
    <definedName name="IQ_PRETAX_INC_HIGH_EST" hidden="1">"c1697"</definedName>
    <definedName name="IQ_PRETAX_INC_HIGH_EST_REUT" hidden="1">"c5349"</definedName>
    <definedName name="IQ_PRETAX_INC_LOW_EST" hidden="1">"c1698"</definedName>
    <definedName name="IQ_PRETAX_INC_LOW_EST_REUT" hidden="1">"c5350"</definedName>
    <definedName name="IQ_PRETAX_INC_MEDIAN_EST" hidden="1">"c1696"</definedName>
    <definedName name="IQ_PRETAX_INC_MEDIAN_EST_REUT" hidden="1">"c5348"</definedName>
    <definedName name="IQ_PRETAX_INC_NUM_EST" hidden="1">"c1699"</definedName>
    <definedName name="IQ_PRETAX_INC_NUM_EST_REUT" hidden="1">"c5351"</definedName>
    <definedName name="IQ_PRETAX_INC_STDDEV_EST" hidden="1">"c1700"</definedName>
    <definedName name="IQ_PRETAX_INC_STDDEV_EST_REUT" hidden="1">"c5352"</definedName>
    <definedName name="IQ_PRETAX_OPERATING_INC_AVG_ASSETS_FFIEC" hidden="1">"c13365"</definedName>
    <definedName name="IQ_PRETAX_REPORT_INC_EST" hidden="1">"c1709"</definedName>
    <definedName name="IQ_PRETAX_REPORT_INC_EST_REUT" hidden="1">"c5361"</definedName>
    <definedName name="IQ_PRETAX_REPORT_INC_HIGH_EST" hidden="1">"c1711"</definedName>
    <definedName name="IQ_PRETAX_REPORT_INC_HIGH_EST_REUT" hidden="1">"c5363"</definedName>
    <definedName name="IQ_PRETAX_REPORT_INC_LOW_EST" hidden="1">"c1712"</definedName>
    <definedName name="IQ_PRETAX_REPORT_INC_LOW_EST_REUT" hidden="1">"c5364"</definedName>
    <definedName name="IQ_PRETAX_REPORT_INC_MEDIAN_EST" hidden="1">"c1710"</definedName>
    <definedName name="IQ_PRETAX_REPORT_INC_MEDIAN_EST_REUT" hidden="1">"c5362"</definedName>
    <definedName name="IQ_PRETAX_REPORT_INC_NUM_EST" hidden="1">"c1713"</definedName>
    <definedName name="IQ_PRETAX_REPORT_INC_NUM_EST_REUT" hidden="1">"c5365"</definedName>
    <definedName name="IQ_PRETAX_REPORT_INC_STDDEV_EST" hidden="1">"c1714"</definedName>
    <definedName name="IQ_PRETAX_REPORT_INC_STDDEV_EST_REUT" hidden="1">"c5366"</definedName>
    <definedName name="IQ_PRETAX_RETURN_ASSETS_FDIC" hidden="1">"c6731"</definedName>
    <definedName name="IQ_PREV_CONTRACT_ID" hidden="1">"c13929"</definedName>
    <definedName name="IQ_PREV_MONTHLY_FACTOR" hidden="1">"c8973"</definedName>
    <definedName name="IQ_PREV_MONTHLY_FACTOR_DATE" hidden="1">"c8974"</definedName>
    <definedName name="IQ_PREVIOUS_TIME_RT" hidden="1">"PREVIOUSLASTTIME"</definedName>
    <definedName name="IQ_PRICE_CFPS_FWD" hidden="1">"c2237"</definedName>
    <definedName name="IQ_PRICE_CFPS_FWD_REUT" hidden="1">"c4053"</definedName>
    <definedName name="IQ_PRICE_OVER_BVPS" hidden="1">"c1412"</definedName>
    <definedName name="IQ_PRICE_OVER_BVPS_1" hidden="1">"c1412"</definedName>
    <definedName name="IQ_PRICE_OVER_EPS_EST" hidden="1">"IQ_PRICE_OVER_EPS_EST"</definedName>
    <definedName name="IQ_PRICE_OVER_EPS_EST_1" hidden="1">"IQ_PRICE_OVER_EPS_EST_1"</definedName>
    <definedName name="IQ_PRICE_OVER_LTM_EPS" hidden="1">"c1413"</definedName>
    <definedName name="IQ_PRICE_OVER_LTM_EPS_1"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 hidden="1">"c5486"</definedName>
    <definedName name="IQ_PRICE_TARGET_BOTTOM_UP_CIQ" hidden="1">"c12023"</definedName>
    <definedName name="IQ_PRICE_TARGET_BOTTOM_UP_REUT" hidden="1">"c5494"</definedName>
    <definedName name="IQ_PRICE_TARGET_CIQ" hidden="1">"c3613"</definedName>
    <definedName name="IQ_PRICE_TARGET_REUT" hidden="1">"c3631"</definedName>
    <definedName name="IQ_PRICE_UNIT" hidden="1">"c15556"</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 hidden="1">"c4492"</definedName>
    <definedName name="IQ_PRICE_VOLATILITY_HIGH" hidden="1">"c4493"</definedName>
    <definedName name="IQ_PRICE_VOLATILITY_LOW" hidden="1">"c4494"</definedName>
    <definedName name="IQ_PRICE_VOLATILITY_MEDIAN" hidden="1">"c4495"</definedName>
    <definedName name="IQ_PRICE_VOLATILITY_NUM" hidden="1">"c4496"</definedName>
    <definedName name="IQ_PRICE_VOLATILITY_STDDEV" hidden="1">"c4497"</definedName>
    <definedName name="IQ_PRICEDATE" hidden="1">"c1069"</definedName>
    <definedName name="IQ_PRICEDATETIME" hidden="1">"IQ_PRICEDATETIME"</definedName>
    <definedName name="IQ_PRICING_DATE" hidden="1">"c1613"</definedName>
    <definedName name="IQ_PRIMARY_EPS_TYPE" hidden="1">"c4498"</definedName>
    <definedName name="IQ_PRIMARY_EPS_TYPE_CIQ" hidden="1">"c5036"</definedName>
    <definedName name="IQ_PRIMARY_EPS_TYPE_REUT" hidden="1">"c5481"</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_FORMA_NET_INC_1"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GROSS_1" hidden="1">"c1379"</definedName>
    <definedName name="IQ_PROPERTY_MGMT_FEE" hidden="1">"c1074"</definedName>
    <definedName name="IQ_PROPERTY_NET" hidden="1">"c1402"</definedName>
    <definedName name="IQ_PROPERTY_NET_1"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OAL" hidden="1">"c15934"</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 hidden="1">"c5045"</definedName>
    <definedName name="IQ_RECURRING_PROFIT_EST" hidden="1">"c4499"</definedName>
    <definedName name="IQ_RECURRING_PROFIT_GUIDANCE" hidden="1">"c4500"</definedName>
    <definedName name="IQ_RECURRING_PROFIT_GUIDANCE_CIQ" hidden="1">"c5038"</definedName>
    <definedName name="IQ_RECURRING_PROFIT_GUIDANCE_CIQ_COL" hidden="1">"c11685"</definedName>
    <definedName name="IQ_RECURRING_PROFIT_HIGH_EST" hidden="1">"c4501"</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EST" hidden="1">"c4502"</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MEDIAN_EST" hidden="1">"c4503"</definedName>
    <definedName name="IQ_RECURRING_PROFIT_NUM_EST" hidden="1">"c4504"</definedName>
    <definedName name="IQ_RECURRING_PROFIT_SHARE_ACT_OR_EST" hidden="1">"c4508"</definedName>
    <definedName name="IQ_RECURRING_PROFIT_SHARE_ACT_OR_EST_CIQ" hidden="1">"c5046"</definedName>
    <definedName name="IQ_RECURRING_PROFIT_SHARE_EST" hidden="1">"c4506"</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EST" hidden="1">"c4510"</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EST" hidden="1">"c4511"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DEEM_PREF_STOCK_1"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EARCH_DEV_1"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_1" hidden="1">"c1420"</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ACT_OR_EST" hidden="1">"c3585"</definedName>
    <definedName name="IQ_RETURN_ASSETS_ACT_OR_EST_REUT" hidden="1">"c5475"</definedName>
    <definedName name="IQ_RETURN_ASSETS_BANK" hidden="1">"c1114"</definedName>
    <definedName name="IQ_RETURN_ASSETS_BROK" hidden="1">"c1115"</definedName>
    <definedName name="IQ_RETURN_ASSETS_EST" hidden="1">"c3529"</definedName>
    <definedName name="IQ_RETURN_ASSETS_EST_REUT" hidden="1">"c3990"</definedName>
    <definedName name="IQ_RETURN_ASSETS_FDIC" hidden="1">"c6730"</definedName>
    <definedName name="IQ_RETURN_ASSETS_FS" hidden="1">"c1116"</definedName>
    <definedName name="IQ_RETURN_ASSETS_GUIDANCE" hidden="1">"c4517"</definedName>
    <definedName name="IQ_RETURN_ASSETS_GUIDANCE_CIQ" hidden="1">"c5055"</definedName>
    <definedName name="IQ_RETURN_ASSETS_GUIDANCE_CIQ_COL" hidden="1">"c11702"</definedName>
    <definedName name="IQ_RETURN_ASSETS_HIGH_EST" hidden="1">"c3530"</definedName>
    <definedName name="IQ_RETURN_ASSETS_HIGH_EST_REUT" hidden="1">"c3992"</definedName>
    <definedName name="IQ_RETURN_ASSETS_HIGH_GUIDANCE" hidden="1">"c4183"</definedName>
    <definedName name="IQ_RETURN_ASSETS_HIGH_GUIDANCE_CIQ" hidden="1">"c4595"</definedName>
    <definedName name="IQ_RETURN_ASSETS_HIGH_GUIDANCE_CIQ_COL" hidden="1">"c11244"</definedName>
    <definedName name="IQ_RETURN_ASSETS_LOW_EST" hidden="1">"c3531"</definedName>
    <definedName name="IQ_RETURN_ASSETS_LOW_EST_REUT" hidden="1">"c3993"</definedName>
    <definedName name="IQ_RETURN_ASSETS_LOW_GUIDANCE" hidden="1">"c4223"</definedName>
    <definedName name="IQ_RETURN_ASSETS_LOW_GUIDANCE_CIQ" hidden="1">"c4635"</definedName>
    <definedName name="IQ_RETURN_ASSETS_LOW_GUIDANCE_CIQ_COL" hidden="1">"c11284"</definedName>
    <definedName name="IQ_RETURN_ASSETS_MEDIAN_EST" hidden="1">"c3532"</definedName>
    <definedName name="IQ_RETURN_ASSETS_MEDIAN_EST_REUT" hidden="1">"c3991"</definedName>
    <definedName name="IQ_RETURN_ASSETS_NUM_EST" hidden="1">"c3527"</definedName>
    <definedName name="IQ_RETURN_ASSETS_NUM_EST_REUT" hidden="1">"c3994"</definedName>
    <definedName name="IQ_RETURN_ASSETS_STDDEV_EST" hidden="1">"c3528"</definedName>
    <definedName name="IQ_RETURN_ASSETS_STDDEV_EST_REUT" hidden="1">"c3995"</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ACT_OR_EST" hidden="1">"c3586"</definedName>
    <definedName name="IQ_RETURN_EQUITY_ACT_OR_EST_REUT" hidden="1">"c5476"</definedName>
    <definedName name="IQ_RETURN_EQUITY_BANK" hidden="1">"c1119"</definedName>
    <definedName name="IQ_RETURN_EQUITY_BROK" hidden="1">"c1120"</definedName>
    <definedName name="IQ_RETURN_EQUITY_EST" hidden="1">"c3535"</definedName>
    <definedName name="IQ_RETURN_EQUITY_EST_REUT" hidden="1">"c3983"</definedName>
    <definedName name="IQ_RETURN_EQUITY_FDIC" hidden="1">"c6732"</definedName>
    <definedName name="IQ_RETURN_EQUITY_FS" hidden="1">"c1121"</definedName>
    <definedName name="IQ_RETURN_EQUITY_GUIDANCE" hidden="1">"c4518"</definedName>
    <definedName name="IQ_RETURN_EQUITY_GUIDANCE_CIQ" hidden="1">"c5056"</definedName>
    <definedName name="IQ_RETURN_EQUITY_GUIDANCE_CIQ_COL" hidden="1">"c11703"</definedName>
    <definedName name="IQ_RETURN_EQUITY_HIGH_EST" hidden="1">"c3536"</definedName>
    <definedName name="IQ_RETURN_EQUITY_HIGH_EST_REUT" hidden="1">"c3985"</definedName>
    <definedName name="IQ_RETURN_EQUITY_HIGH_GUIDANCE" hidden="1">"c4182"</definedName>
    <definedName name="IQ_RETURN_EQUITY_HIGH_GUIDANCE_CIQ" hidden="1">"c4594"</definedName>
    <definedName name="IQ_RETURN_EQUITY_HIGH_GUIDANCE_CIQ_COL" hidden="1">"c11243"</definedName>
    <definedName name="IQ_RETURN_EQUITY_LOW_EST" hidden="1">"c3537"</definedName>
    <definedName name="IQ_RETURN_EQUITY_LOW_EST_REUT" hidden="1">"c3986"</definedName>
    <definedName name="IQ_RETURN_EQUITY_LOW_GUIDANCE" hidden="1">"c4222"</definedName>
    <definedName name="IQ_RETURN_EQUITY_LOW_GUIDANCE_CIQ" hidden="1">"c4634"</definedName>
    <definedName name="IQ_RETURN_EQUITY_LOW_GUIDANCE_CIQ_COL" hidden="1">"c11283"</definedName>
    <definedName name="IQ_RETURN_EQUITY_MEDIAN_EST" hidden="1">"c3538"</definedName>
    <definedName name="IQ_RETURN_EQUITY_MEDIAN_EST_REUT" hidden="1">"c3984"</definedName>
    <definedName name="IQ_RETURN_EQUITY_NUM_EST" hidden="1">"c3533"</definedName>
    <definedName name="IQ_RETURN_EQUITY_NUM_EST_REUT" hidden="1">"c3987"</definedName>
    <definedName name="IQ_RETURN_EQUITY_STDDEV_EST" hidden="1">"c3534"</definedName>
    <definedName name="IQ_RETURN_EQUITY_STDDEV_EST_REUT" hidden="1">"c3988"</definedName>
    <definedName name="IQ_RETURN_INVESTMENT" hidden="1">"c1421"</definedName>
    <definedName name="IQ_RETURN_INVESTMENT_1"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STDDEV_EST_REUT" hidden="1">"c3639"</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ALUATION_NON_TRADING_PROP" hidden="1">"c15999"</definedName>
    <definedName name="IQ_REVENUE" hidden="1">"c1422"</definedName>
    <definedName name="IQ_REVENUE_1" hidden="1">"c1422"</definedName>
    <definedName name="IQ_REVENUE_10K" hidden="1">"IQ_REVENUE_10K"</definedName>
    <definedName name="IQ_REVENUE_10Q" hidden="1">"IQ_REVENUE_10Q"</definedName>
    <definedName name="IQ_REVENUE_10Q1" hidden="1">"IQ_REVENUE_10Q1"</definedName>
    <definedName name="IQ_REVENUE_ACT_OR_EST" hidden="1">"c2214"</definedName>
    <definedName name="IQ_REVENUE_ACT_OR_EST_CIQ" hidden="1">"c5059"</definedName>
    <definedName name="IQ_REVENUE_ACT_OR_EST_REUT" hidden="1">"c5461"</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"IQ_REVENUE_EST"</definedName>
    <definedName name="IQ_REVENUE_EST_1" hidden="1">"IQ_REVENUE_EST_1"</definedName>
    <definedName name="IQ_REVENUE_EST_BOTTOM_UP" hidden="1">"c5488"</definedName>
    <definedName name="IQ_REVENUE_EST_BOTTOM_UP_CIQ" hidden="1">"c12025"</definedName>
    <definedName name="IQ_REVENUE_EST_BOTTOM_UP_REUT" hidden="1">"c5496"</definedName>
    <definedName name="IQ_REVENUE_EST_CIQ" hidden="1">"c3616"</definedName>
    <definedName name="IQ_REVENUE_EST_REUT" hidden="1">"c3634"</definedName>
    <definedName name="IQ_REVENUE_GROWTH_1" hidden="1">"IQ_REVENUE_GROWTH_1"</definedName>
    <definedName name="IQ_REVENUE_GROWTH_2" hidden="1">"IQ_REVENUE_GROWTH_2"</definedName>
    <definedName name="IQ_REVENUE_GUIDANCE" hidden="1">"c4519"</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EST_REUT" hidden="1">"c3636"</definedName>
    <definedName name="IQ_REVENUE_HIGH_GUIDANCE" hidden="1">"c4169"</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EST_REUT" hidden="1">"c3637"</definedName>
    <definedName name="IQ_REVENUE_LOW_GUIDANCE" hidden="1">"c4209"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MEDIAN_EST_REUT" hidden="1">"c3635"</definedName>
    <definedName name="IQ_REVENUE_NUM_EST" hidden="1">"c1129"</definedName>
    <definedName name="IQ_REVENUE_NUM_EST_CIQ" hidden="1">"c3620"</definedName>
    <definedName name="IQ_REVENUE_NUM_EST_REUT" hidden="1">"c3638"</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38993.7294560185</definedName>
    <definedName name="IQ_REVISION_DATE_2" hidden="1">40210.5840740741</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ISK_WEIGHTED_ASSETS_FDIC" hidden="1">"c6370"</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_PRICE" hidden="1">"c15157"</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OUTSTANDING" hidden="1">"c1347"</definedName>
    <definedName name="IQ_SHAREOUTSTANDING_1" hidden="1">"c1347"</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INTEREST_VOLUME" hidden="1">"c228"</definedName>
    <definedName name="IQ_SHORT_POSITIONS_FFIEC" hidden="1">"c12859"</definedName>
    <definedName name="IQ_SHORT_TERM_INVEST" hidden="1">"c1425"</definedName>
    <definedName name="IQ_SHORT_TERM_INVEST_1" hidden="1">"c1425"</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EXPLORE_DRILL" hidden="1">"c13851"</definedName>
    <definedName name="IQ_STOCK_BASED_GA" hidden="1">"c2993"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DIC" hidden="1">"c6351"</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NUM_REUT" hidden="1">"c5319"</definedName>
    <definedName name="IQ_TARGET_PRICE_STDDEV" hidden="1">"c1654"</definedName>
    <definedName name="IQ_TARGET_PRICE_STDDEV_CIQ" hidden="1">"c4662"</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MPLATE_BS" hidden="1">"c1211"</definedName>
    <definedName name="IQ_TEMPLATE_CF" hidden="1">"c1212"</definedName>
    <definedName name="IQ_TEMPLATE_IS" hidden="1">"c1213"</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_FWD_REUT" hidden="1">"c4054"</definedName>
    <definedName name="IQ_TEV_EBITDA" hidden="1">"c1222"</definedName>
    <definedName name="IQ_TEV_EBITDA_AVG" hidden="1">"c1223"</definedName>
    <definedName name="IQ_TEV_EBITDA_FWD" hidden="1">"c1224"</definedName>
    <definedName name="IQ_TEV_EBITDA_FWD_CIQ" hidden="1">"c4043"</definedName>
    <definedName name="IQ_TEV_EBITDA_FWD_REUT" hidden="1">"c4050"</definedName>
    <definedName name="IQ_TEV_EMPLOYEE_AVG" hidden="1">"c1225"</definedName>
    <definedName name="IQ_TEV_EST" hidden="1">"c4526"</definedName>
    <definedName name="IQ_TEV_HIGH_EST" hidden="1">"c4527"</definedName>
    <definedName name="IQ_TEV_LOW_EST" hidden="1">"c4528"</definedName>
    <definedName name="IQ_TEV_MEDIAN_EST" hidden="1">"c4529"</definedName>
    <definedName name="IQ_TEV_NUM_EST" hidden="1">"c4530"</definedName>
    <definedName name="IQ_TEV_STDDEV_EST" hidden="1">"c4531"</definedName>
    <definedName name="IQ_TEV_TOTAL_REV" hidden="1">"c1226"</definedName>
    <definedName name="IQ_TEV_TOTAL_REV_AVG" hidden="1">"c1227"</definedName>
    <definedName name="IQ_TEV_TOTAL_REV_FWD" hidden="1">"c1228"</definedName>
    <definedName name="IQ_TEV_TOTAL_REV_FWD_CIQ" hidden="1">"c4044"</definedName>
    <definedName name="IQ_TEV_TOTAL_REV_FWD_REUT" hidden="1">"c4051"</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IVID_1"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FINAN_1" hidden="1">"c1352"</definedName>
    <definedName name="IQ_TOTAL_CASH_INVEST" hidden="1">"c1353"</definedName>
    <definedName name="IQ_TOTAL_CASH_INVEST_1" hidden="1">"c1353"</definedName>
    <definedName name="IQ_TOTAL_CASH_OPER" hidden="1">"c1354"</definedName>
    <definedName name="IQ_TOTAL_CASH_OPER_1"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1"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ASSETS_1" hidden="1">"c1430"</definedName>
    <definedName name="IQ_TOTAL_CURRENT_LIAB" hidden="1">"c1431"</definedName>
    <definedName name="IQ_TOTAL_CURRENT_LIAB_1"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EST" hidden="1">"c4534"</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LOW_GUIDANCE" hidden="1">"c4236"</definedName>
    <definedName name="IQ_TOTAL_DEBT_LOW_GUIDANCE_CIQ" hidden="1">"c4648"</definedName>
    <definedName name="IQ_TOTAL_DEBT_LOW_GUIDANCE_CIQ_COL" hidden="1">"c11297"</definedName>
    <definedName name="IQ_TOTAL_DEBT_MEDIAN_EST" hidden="1">"c4536"</definedName>
    <definedName name="IQ_TOTAL_DEBT_NON_CURRENT" hidden="1">"c6191"</definedName>
    <definedName name="IQ_TOTAL_DEBT_NUM_EST" hidden="1">"c4537"</definedName>
    <definedName name="IQ_TOTAL_DEBT_OVER_EBITDA" hidden="1">"c1433"</definedName>
    <definedName name="IQ_TOTAL_DEBT_OVER_EBITDA_1" hidden="1">"c1433"</definedName>
    <definedName name="IQ_TOTAL_DEBT_OVER_TOTAL_BV" hidden="1">"c1434"</definedName>
    <definedName name="IQ_TOTAL_DEBT_OVER_TOTAL_BV_1" hidden="1">"c1434"</definedName>
    <definedName name="IQ_TOTAL_DEBT_OVER_TOTAL_CAP" hidden="1">"c1432"</definedName>
    <definedName name="IQ_TOTAL_DEBT_OVER_TOTAL_CAP_1"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BT_STDDEV_EST" hidden="1">"c4538"</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_1"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1" hidden="1">"c1382"</definedName>
    <definedName name="IQ_TOTAL_INTEREST_EXP_FOREIGN_FFIEC" hidden="1">"c15374"</definedName>
    <definedName name="IQ_TOTAL_INTEREST_INC_FOREIGN_FFIEC" hidden="1">"c15373"</definedName>
    <definedName name="IQ_TOTAL_INVENTORY" hidden="1">"c1385"</definedName>
    <definedName name="IQ_TOTAL_INVENTORY_1"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SHAREHOLD_1"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1"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T_BORROW_1"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AL" hidden="1">"c1308"</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AR_1" hidden="1">"c1345"</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1" hidden="1">"c1438"</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"c2203"</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B_BOOKMARK_COUNT" hidden="1">0</definedName>
    <definedName name="IQRB4" hidden="1">"$B$5:$B$256"</definedName>
    <definedName name="IQRB7" hidden="1">"$B$8:$B$616"</definedName>
    <definedName name="IsColHidden" hidden="1">FALSE</definedName>
    <definedName name="IsLTMColHidden" hidden="1">FALSE</definedName>
    <definedName name="jdc"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hnhgg" localSheetId="0" hidden="1">{#N/A,#N/A,FALSE,"Aging Summary";#N/A,#N/A,FALSE,"Ratio Analysis";#N/A,#N/A,FALSE,"Test 120 Day Accts";#N/A,#N/A,FALSE,"Tickmarks"}</definedName>
    <definedName name="jhnhgg" hidden="1">{#N/A,#N/A,FALSE,"Aging Summary";#N/A,#N/A,FALSE,"Ratio Analysis";#N/A,#N/A,FALSE,"Test 120 Day Accts";#N/A,#N/A,FALSE,"Tickmarks"}</definedName>
    <definedName name="jjj" localSheetId="0" hidden="1">#REF!</definedName>
    <definedName name="jjj" hidden="1">#REF!</definedName>
    <definedName name="jkjk" localSheetId="0" hidden="1">#REF!</definedName>
    <definedName name="jkjk" hidden="1">#REF!</definedName>
    <definedName name="junk" localSheetId="0" hidden="1">#REF!</definedName>
    <definedName name="junk" hidden="1">#REF!</definedName>
    <definedName name="junk2" localSheetId="0" hidden="1">#REF!</definedName>
    <definedName name="junk2" hidden="1">#REF!</definedName>
    <definedName name="k" hidden="1">{"'Vendor Info'!$A$3:$G$56"}</definedName>
    <definedName name="keya" localSheetId="0" hidden="1">#REF!</definedName>
    <definedName name="keya" hidden="1">#REF!</definedName>
    <definedName name="kj" hidden="1">{"P&amp;L 18 months",#N/A,TRUE,"P&amp;L";"HC 18 months",#N/A,TRUE,"HC calculation";"CF 18 months",#N/A,TRUE,"FCashflow";"BS 18 months",#N/A,TRUE,"BS";"CapEx 18 months",#N/A,TRUE,"CapEx"}</definedName>
    <definedName name="KK" localSheetId="0" hidden="1">{#N/A,#N/A,FALSE,"Aging Summary";#N/A,#N/A,FALSE,"Ratio Analysis";#N/A,#N/A,FALSE,"Test 120 Day Accts";#N/A,#N/A,FALSE,"Tickmarks"}</definedName>
    <definedName name="KK" hidden="1">{#N/A,#N/A,FALSE,"Aging Summary";#N/A,#N/A,FALSE,"Ratio Analysis";#N/A,#N/A,FALSE,"Test 120 Day Accts";#N/A,#N/A,FALSE,"Tickmarks"}</definedName>
    <definedName name="LB1_WEBI_DataGrid" localSheetId="0" hidden="1">'[17]Plan Pounds'!#REF!</definedName>
    <definedName name="LB1_WEBI_DataGrid" hidden="1">'[17]Plan Pounds'!#REF!</definedName>
    <definedName name="LB1_WEBI_VHeading" localSheetId="0" hidden="1">'[17]Plan Pounds'!#REF!</definedName>
    <definedName name="LB1_WEBI_VHeading" hidden="1">'[17]Plan Pounds'!#REF!</definedName>
    <definedName name="LB2_WEBI_DataGrid" localSheetId="0" hidden="1">'[17]Act Pounds'!#REF!</definedName>
    <definedName name="LB2_WEBI_DataGrid" hidden="1">'[17]Act Pounds'!#REF!</definedName>
    <definedName name="LB2_WEBI_VHeading" localSheetId="0" hidden="1">'[17]Act Pounds'!#REF!</definedName>
    <definedName name="LB2_WEBI_VHeading" hidden="1">'[17]Act Pounds'!#REF!</definedName>
    <definedName name="LB4_WEBI_DataGrid" localSheetId="0" hidden="1">#REF!</definedName>
    <definedName name="LB4_WEBI_DataGrid" hidden="1">#REF!</definedName>
    <definedName name="LB4_WEBI_Hheading" localSheetId="0" hidden="1">#REF!</definedName>
    <definedName name="LB4_WEBI_Hheading" hidden="1">#REF!</definedName>
    <definedName name="LB5_WEBI_DataGrid" localSheetId="0" hidden="1">'[17]COG Revenue-KOST'!#REF!</definedName>
    <definedName name="LB5_WEBI_DataGrid" hidden="1">'[17]COG Revenue-KOST'!#REF!</definedName>
    <definedName name="LB5_WEBI_VHeadin" localSheetId="0" hidden="1">'[17]COG Revenue-KOST'!#REF!</definedName>
    <definedName name="LB5_WEBI_VHeadin" hidden="1">'[17]COG Revenue-KOST'!#REF!</definedName>
    <definedName name="LB6_WEBI_DataGrid" localSheetId="0" hidden="1">#REF!</definedName>
    <definedName name="LB6_WEBI_DataGrid" hidden="1">#REF!</definedName>
    <definedName name="LB6_WEBI_HHeading" localSheetId="0" hidden="1">#REF!</definedName>
    <definedName name="LB6_WEBI_HHeading" hidden="1">#REF!</definedName>
    <definedName name="LB6_WEBI_ReportCrossTab" localSheetId="0" hidden="1">#REF!</definedName>
    <definedName name="LB6_WEBI_ReportCrossTab" hidden="1">#REF!</definedName>
    <definedName name="LB6_WEBI_Space" localSheetId="0" hidden="1">#REF!</definedName>
    <definedName name="LB6_WEBI_Space" hidden="1">#REF!</definedName>
    <definedName name="LB6_WEBI_VHeading" localSheetId="0" hidden="1">#REF!</definedName>
    <definedName name="LB6_WEBI_VHeading" hidden="1">#REF!</definedName>
    <definedName name="limcount" hidden="1">1</definedName>
    <definedName name="ListOffset" hidden="1">1</definedName>
    <definedName name="llllllllllllllllll"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m" localSheetId="0" hidden="1">{#N/A,#N/A,FALSE,"Aging Summary";#N/A,#N/A,FALSE,"Ratio Analysis";#N/A,#N/A,FALSE,"Test 120 Day Accts";#N/A,#N/A,FALSE,"Tickmarks"}</definedName>
    <definedName name="m" hidden="1">'[19]Vertis Senior Note'!#REF!</definedName>
    <definedName name="M_PlaceofPath" hidden="1">"\\snyceqt0301\vdf$\tmp\blabla"</definedName>
    <definedName name="MERGE">Allocation!$B$2:$BD$17</definedName>
    <definedName name="MerrillPrintIt" localSheetId="0" hidden="1">[18]!MerrillPrintIt</definedName>
    <definedName name="MerrillPrintIt" hidden="1">[18]!MerrillPrintIt</definedName>
    <definedName name="MLNK2d2be6c6e9ee4388877b12acb74b8923" localSheetId="0" hidden="1">#REF!</definedName>
    <definedName name="MLNK2d2be6c6e9ee4388877b12acb74b8923" hidden="1">#REF!</definedName>
    <definedName name="MLNK331c74626ff34737bd349860f4934db0" localSheetId="0" hidden="1">#REF!</definedName>
    <definedName name="MLNK331c74626ff34737bd349860f4934db0" hidden="1">#REF!</definedName>
    <definedName name="MLNK463fa539cfc84d42a2f0d40b2888fb61" localSheetId="0" hidden="1">#REF!</definedName>
    <definedName name="MLNK463fa539cfc84d42a2f0d40b2888fb61" hidden="1">#REF!</definedName>
    <definedName name="MLNK6592ac3769b642698c53b450ac4576f7" localSheetId="0" hidden="1">#REF!</definedName>
    <definedName name="MLNK6592ac3769b642698c53b450ac4576f7" hidden="1">#REF!</definedName>
    <definedName name="MLNK68f1eedde43a4edba32a90839399b314" localSheetId="0" hidden="1">'[28]Model Summary'!#REF!</definedName>
    <definedName name="MLNK68f1eedde43a4edba32a90839399b314" hidden="1">'[28]Model Summary'!#REF!</definedName>
    <definedName name="MLNK7d0f220e9fa042e78d930f99dfb3cf5a" localSheetId="0" hidden="1">#REF!</definedName>
    <definedName name="MLNK7d0f220e9fa042e78d930f99dfb3cf5a" hidden="1">#REF!</definedName>
    <definedName name="MLNK9595bdee159f40d9aeab3dd356005a06" localSheetId="0" hidden="1">#REF!</definedName>
    <definedName name="MLNK9595bdee159f40d9aeab3dd356005a06" hidden="1">#REF!</definedName>
    <definedName name="MLNKa776efa797664c9b90866629dd214570" localSheetId="0" hidden="1">#REF!</definedName>
    <definedName name="MLNKa776efa797664c9b90866629dd214570" hidden="1">#REF!</definedName>
    <definedName name="MLNKbfbc3eadeefa41d1a1b9cbffed3ce623" localSheetId="0" hidden="1">#REF!</definedName>
    <definedName name="MLNKbfbc3eadeefa41d1a1b9cbffed3ce623" hidden="1">#REF!</definedName>
    <definedName name="MLNKc8c58823aaea45e79720cb3d23380d01" localSheetId="0" hidden="1">#REF!</definedName>
    <definedName name="MLNKc8c58823aaea45e79720cb3d23380d01" hidden="1">#REF!</definedName>
    <definedName name="MLNKd2dcbad9d9aa4197bd8ffb470685f9d1" localSheetId="0" hidden="1">#REF!</definedName>
    <definedName name="MLNKd2dcbad9d9aa4197bd8ffb470685f9d1" hidden="1">#REF!</definedName>
    <definedName name="MLNKe5f51b4b582d4bf1bfaecb6c0eb38024" localSheetId="0" hidden="1">'[28]Model Summary'!#REF!</definedName>
    <definedName name="MLNKe5f51b4b582d4bf1bfaecb6c0eb38024" hidden="1">'[28]Model Summary'!#REF!</definedName>
    <definedName name="MM" hidden="1">#N/A</definedName>
    <definedName name="Moses" hidden="1">{"FCB_ALL",#N/A,FALSE,"FCB"}</definedName>
    <definedName name="n" hidden="1">{#N/A,#N/A,TRUE,"BusPlan Indx";#N/A,#N/A,TRUE,"P&amp;L BusPl";"CF BusPlan",#N/A,TRUE,"FCashflow";"BS QU&amp;Yr Overview",#N/A,TRUE,"BS";"CapEx Yearly",#N/A,TRUE,"CapEx";#N/A,#N/A,TRUE,"BusPlan Info"}</definedName>
    <definedName name="na" hidden="1">"IQ_FY_DATE"</definedName>
    <definedName name="NewRange" localSheetId="0" hidden="1">[18]!NewRange</definedName>
    <definedName name="NewRange" hidden="1">[18]!NewRange</definedName>
    <definedName name="nj" hidden="1">{#N/A,#N/A,FALSE,"Aging Summary";#N/A,#N/A,FALSE,"Ratio Analysis";#N/A,#N/A,FALSE,"Test 120 Day Accts";#N/A,#N/A,FALSE,"Tickmarks"}</definedName>
    <definedName name="o" localSheetId="0" hidden="1">{#N/A,#N/A,FALSE,"New Depr Sch-150% DB";#N/A,#N/A,FALSE,"Cash Flows RLP";#N/A,#N/A,FALSE,"IRR";#N/A,#N/A,FALSE,"Proforma IS";#N/A,#N/A,FALSE,"Assumptions"}</definedName>
    <definedName name="o" hidden="1">{#N/A,#N/A,FALSE,"New Depr Sch-150% DB";#N/A,#N/A,FALSE,"Cash Flows RLP";#N/A,#N/A,FALSE,"IRR";#N/A,#N/A,FALSE,"Proforma IS";#N/A,#N/A,FALSE,"Assumptions"}</definedName>
    <definedName name="oooooooooooooooooo"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p"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PL" localSheetId="0"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PL"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plpl" localSheetId="0" hidden="1">{#N/A,"Base Case",FALSE,"Revenue";#N/A,"£6.25 Fee",FALSE,"Revenue"}</definedName>
    <definedName name="plpl" hidden="1">{#N/A,"Base Case",FALSE,"Revenue";#N/A,"£6.25 Fee",FALSE,"Revenue"}</definedName>
    <definedName name="_xlnm.Print_Area" localSheetId="4">Expenses!$A$1:$H$65</definedName>
    <definedName name="PS" localSheetId="0" hidden="1">[29]Index!#REF!</definedName>
    <definedName name="PS" hidden="1">[29]Index!#REF!</definedName>
    <definedName name="QEWR" localSheetId="0" hidden="1">{"Network Summary",#N/A,TRUE,"Summary";"Piping Summary",#N/A,TRUE," Piping";"Meters Summary",#N/A,TRUE,"Meters &amp; Connections";"Connections Summary",#N/A,TRUE,"Meters &amp; Connections";"Stations Summary",#N/A,TRUE,"Stations Pivot"}</definedName>
    <definedName name="QEWR" hidden="1">{"Network Summary",#N/A,TRUE,"Summary";"Piping Summary",#N/A,TRUE," Piping";"Meters Summary",#N/A,TRUE,"Meters &amp; Connections";"Connections Summary",#N/A,TRUE,"Meters &amp; Connections";"Stations Summary",#N/A,TRUE,"Stations Pivot"}</definedName>
    <definedName name="qq" localSheetId="0" hidden="1">{#N/A,#N/A,TRUE,"Cover";#N/A,#N/A,TRUE,"BS";#N/A,#N/A,TRUE,"BS (2)";#N/A,#N/A,TRUE,"BS (3)";#N/A,#N/A,TRUE,"Supp Info-BS";#N/A,#N/A,TRUE,"IS";#N/A,#N/A,TRUE,"IS (2)";#N/A,#N/A,TRUE,"IS (3)";#N/A,#N/A,TRUE,"Supp Info-IS";#N/A,#N/A,TRUE,"CF";#N/A,#N/A,TRUE,"Supp Info-CF";#N/A,#N/A,TRUE,"SH";#N/A,#N/A,TRUE,"Supp Info-SH"}</definedName>
    <definedName name="qq" hidden="1">{#N/A,#N/A,TRUE,"Cover";#N/A,#N/A,TRUE,"BS";#N/A,#N/A,TRUE,"BS (2)";#N/A,#N/A,TRUE,"BS (3)";#N/A,#N/A,TRUE,"Supp Info-BS";#N/A,#N/A,TRUE,"IS";#N/A,#N/A,TRUE,"IS (2)";#N/A,#N/A,TRUE,"IS (3)";#N/A,#N/A,TRUE,"Supp Info-IS";#N/A,#N/A,TRUE,"CF";#N/A,#N/A,TRUE,"Supp Info-CF";#N/A,#N/A,TRUE,"SH";#N/A,#N/A,TRUE,"Supp Info-SH"}</definedName>
    <definedName name="qqqqqqqqqq" hidden="1">{"Page1",#N/A,FALSE,"CompCo";"Page2",#N/A,FALSE,"CompCo"}</definedName>
    <definedName name="qqqqqqqqqqqqqqq" hidden="1">{"Operating Data",#N/A,TRUE,"Sheet1";"Valuation Matrix",#N/A,TRUE,"Sheet1";"Sales Analysis",#N/A,TRUE,"Sheet1";"Closed Remodelled New",#N/A,TRUE,"Sheet1";"Competitive and FSP",#N/A,TRUE,"Sheet1";"Working Capital and Capex",#N/A,TRUE,"Sheet1";"depreciation",#N/A,TRUE,"Sheet1"}</definedName>
    <definedName name="qqqqqqqqqqqqqqqqqqqq" hidden="1">{"PA1",#N/A,FALSE,"BORDMW";"pa2",#N/A,FALSE,"BORDMW";"PA3",#N/A,FALSE,"BORDMW";"PA4",#N/A,FALSE,"BORDMW"}</definedName>
    <definedName name="qqqqqqqqqqqqqqqqqqqqqqqq"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RangeChange" hidden="1">#N/A</definedName>
    <definedName name="re" hidden="1">{#N/A,#N/A,FALSE,"UTIL Monthly Inc ";#N/A,#N/A,FALSE,"Capital";#N/A,#N/A,FALSE,"UTIL REVENUE";#N/A,#N/A,FALSE,"RM REVENUE";#N/A,#N/A,FALSE,"Manpower";#N/A,#N/A,FALSE,"SI - UTIL";#N/A,#N/A,FALSE,"Sales - Utili"}</definedName>
    <definedName name="RedefinePrintTableRange" localSheetId="0" hidden="1">[18]!RedefinePrintTableRange</definedName>
    <definedName name="RedefinePrintTableRange" hidden="1">[18]!RedefinePrintTableRange</definedName>
    <definedName name="rich" hidden="1">{"Capital Plan CA Schedule",#N/A,TRUE,"Capital Plan";"Capital Plan Summary",#N/A,TRUE,"Capital Plan"}</definedName>
    <definedName name="rngEntityName" hidden="1">[30]Instructions!$E$18</definedName>
    <definedName name="rngFirstUserDefCol" hidden="1">'[31]Federal Data Register'!$CZ$5</definedName>
    <definedName name="rngPeriod" hidden="1">[30]Instructions!$E$19</definedName>
    <definedName name="rngSchedK_Total_Calcd" hidden="1">'[31]Federal Data Register'!$3:$3,'[31]Federal Data Register'!$5:$5</definedName>
    <definedName name="rngUserDef_PA" hidden="1">OFFSET(rngFirstUserDefCol,5,0,25,6)</definedName>
    <definedName name="rory" localSheetId="0" hidden="1">{#N/A,"Base Case",FALSE,"Revenue";#N/A,"£6.25 Fee",FALSE,"Revenue"}</definedName>
    <definedName name="rory" hidden="1">{#N/A,"Base Case",FALSE,"Revenue";#N/A,"£6.25 Fee",FALSE,"Revenue"}</definedName>
    <definedName name="rory2" localSheetId="0" hidden="1">{#N/A,"Base Case",FALSE,"Revenue";#N/A,"£6.25 Fee",FALSE,"Revenue"}</definedName>
    <definedName name="rory2" hidden="1">{#N/A,"Base Case",FALSE,"Revenue";#N/A,"£6.25 Fee",FALSE,"Revenue"}</definedName>
    <definedName name="rr" localSheetId="0" hidden="1">{#N/A,#N/A,FALSE,"Aging Summary";#N/A,#N/A,FALSE,"Ratio Analysis";#N/A,#N/A,FALSE,"Test 120 Day Accts";#N/A,#N/A,FALSE,"Tickmarks"}</definedName>
    <definedName name="rr" hidden="1">{#N/A,#N/A,FALSE,"Aging Summary";#N/A,#N/A,FALSE,"Ratio Analysis";#N/A,#N/A,FALSE,"Test 120 Day Accts";#N/A,#N/A,FALSE,"Tickmarks"}</definedName>
    <definedName name="sadsaas" localSheetId="0" hidden="1">#REF!</definedName>
    <definedName name="sadsaas" hidden="1">#REF!</definedName>
    <definedName name="sadsadas" localSheetId="0" hidden="1">#REF!</definedName>
    <definedName name="sadsadas" hidden="1">#REF!</definedName>
    <definedName name="sadsadsa" localSheetId="0" hidden="1">#REF!</definedName>
    <definedName name="sadsadsa" hidden="1">#REF!</definedName>
    <definedName name="SAPBEXrevision" hidden="1">1</definedName>
    <definedName name="SAPBEXsysID" hidden="1">"BWP"</definedName>
    <definedName name="SAPBEXwbID" hidden="1">"3NQII5P3P82A79QZFLT0RTH7U"</definedName>
    <definedName name="Saski" hidden="1">{"COM",#N/A,FALSE,"800 10th"}</definedName>
    <definedName name="SDF" localSheetId="0" hidden="1">{#N/A,#N/A,FALSE,"Aging Summary";#N/A,#N/A,FALSE,"Ratio Analysis";#N/A,#N/A,FALSE,"Test 120 Day Accts";#N/A,#N/A,FALSE,"Tickmarks"}</definedName>
    <definedName name="SDF" hidden="1">{#N/A,#N/A,FALSE,"Aging Summary";#N/A,#N/A,FALSE,"Ratio Analysis";#N/A,#N/A,FALSE,"Test 120 Day Accts";#N/A,#N/A,FALSE,"Tickmarks"}</definedName>
    <definedName name="sdfg" localSheetId="0" hidden="1">{#N/A,#N/A,FALSE,"Aging Summary";#N/A,#N/A,FALSE,"Ratio Analysis";#N/A,#N/A,FALSE,"Test 120 Day Accts";#N/A,#N/A,FALSE,"Tickmarks"}</definedName>
    <definedName name="sdfg" hidden="1">{#N/A,#N/A,FALSE,"Aging Summary";#N/A,#N/A,FALSE,"Ratio Analysis";#N/A,#N/A,FALSE,"Test 120 Day Accts";#N/A,#N/A,FALSE,"Tickmarks"}</definedName>
    <definedName name="sdfsadfaasf"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s" localSheetId="0" hidden="1">#REF!</definedName>
    <definedName name="sdfss" hidden="1">#REF!</definedName>
    <definedName name="sdfvsdfv" localSheetId="0" hidden="1">{#N/A,#N/A,FALSE,"Aging Summary";#N/A,#N/A,FALSE,"Ratio Analysis";#N/A,#N/A,FALSE,"Test 120 Day Accts";#N/A,#N/A,FALSE,"Tickmarks"}</definedName>
    <definedName name="sdfvsdfv" hidden="1">{#N/A,#N/A,FALSE,"Aging Summary";#N/A,#N/A,FALSE,"Ratio Analysis";#N/A,#N/A,FALSE,"Test 120 Day Accts";#N/A,#N/A,FALSE,"Tickmarks"}</definedName>
    <definedName name="sencount" hidden="1">1</definedName>
    <definedName name="Shadow" hidden="1">{#N/A,#N/A,FALSE,"INPUT";#N/A,#N/A,FALSE,"GROSS NUMBERS";#N/A,#N/A,FALSE,"ALLOCATION";#N/A,#N/A,FALSE,"PARTNERS' CAP."}</definedName>
    <definedName name="sjkdsjdk"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LEVI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olver_lin" hidden="1">0</definedName>
    <definedName name="solver_num" hidden="1">0</definedName>
    <definedName name="solver_opt" localSheetId="0" hidden="1">#REF!</definedName>
    <definedName name="solver_opt" hidden="1">#REF!</definedName>
    <definedName name="solver_tmp" localSheetId="0" hidden="1">#REF!</definedName>
    <definedName name="solver_tmp" hidden="1">#REF!</definedName>
    <definedName name="solver_typ" hidden="1">1</definedName>
    <definedName name="solver_val" hidden="1">0</definedName>
    <definedName name="sorta" localSheetId="0" hidden="1">#REF!</definedName>
    <definedName name="sorta" hidden="1">#REF!</definedName>
    <definedName name="SR" hidden="1">{#N/A,#N/A,FALSE,"INPUT";#N/A,#N/A,FALSE,"GROSS NUMBERS";#N/A,#N/A,FALSE,"ALLOCATION";#N/A,#N/A,FALSE,"PARTNERS' CAP."}</definedName>
    <definedName name="srdfg" localSheetId="0" hidden="1">{#N/A,#N/A,FALSE,"Aging Summary";#N/A,#N/A,FALSE,"Ratio Analysis";#N/A,#N/A,FALSE,"Test 120 Day Accts";#N/A,#N/A,FALSE,"Tickmarks"}</definedName>
    <definedName name="srdfg" hidden="1">{#N/A,#N/A,FALSE,"Aging Summary";#N/A,#N/A,FALSE,"Ratio Analysis";#N/A,#N/A,FALSE,"Test 120 Day Accts";#N/A,#N/A,FALSE,"Tickmarks"}</definedName>
    <definedName name="ssd" localSheetId="0" hidden="1">#REF!</definedName>
    <definedName name="ssd" hidden="1">#REF!</definedName>
    <definedName name="sss" localSheetId="0" hidden="1">{"Summary Schedule",#N/A,FALSE,"Sheet1";"Divisional Support",#N/A,FALSE,"Sheet2";"Corporate Support",#N/A,FALSE,"Sheet3"}</definedName>
    <definedName name="sss" hidden="1">{"Summary Schedule",#N/A,FALSE,"Sheet1";"Divisional Support",#N/A,FALSE,"Sheet2";"Corporate Support",#N/A,FALSE,"Sheet3"}</definedName>
    <definedName name="ssssssss" hidden="1">{"PA1",#N/A,FALSE,"BORDMW";"pa2",#N/A,FALSE,"BORDMW";"PA3",#N/A,FALSE,"BORDMW";"PA4",#N/A,FALSE,"BORDMW"}</definedName>
    <definedName name="ssssssssssss" hidden="1">{"Operating Data",#N/A,TRUE,"Sheet1";"Valuation Matrix",#N/A,TRUE,"Sheet1";"Sales Analysis",#N/A,TRUE,"Sheet1";"Closed Remodelled New",#N/A,TRUE,"Sheet1";"Competitive and FSP",#N/A,TRUE,"Sheet1";"Working Capital and Capex",#N/A,TRUE,"Sheet1";"depreciation",#N/A,TRUE,"Sheet1"}</definedName>
    <definedName name="ssssssssssssss"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tdhg" localSheetId="0" hidden="1">{#N/A,#N/A,FALSE,"Aging Summary";#N/A,#N/A,FALSE,"Ratio Analysis";#N/A,#N/A,FALSE,"Test 120 Day Accts";#N/A,#N/A,FALSE,"Tickmarks"}</definedName>
    <definedName name="stdhg" hidden="1">{#N/A,#N/A,FALSE,"Aging Summary";#N/A,#N/A,FALSE,"Ratio Analysis";#N/A,#N/A,FALSE,"Test 120 Day Accts";#N/A,#N/A,FALSE,"Tickmarks"}</definedName>
    <definedName name="stsg" localSheetId="0" hidden="1">{"Network Summary",#N/A,TRUE,"Summary";"Piping Summary",#N/A,TRUE," Piping";"Meters Summary",#N/A,TRUE,"Meters &amp; Connections";"Connections Summary",#N/A,TRUE,"Meters &amp; Connections";"Stations Summary",#N/A,TRUE,"Stations Pivot"}</definedName>
    <definedName name="stsg" hidden="1">{"Network Summary",#N/A,TRUE,"Summary";"Piping Summary",#N/A,TRUE," Piping";"Meters Summary",#N/A,TRUE,"Meters &amp; Connections";"Connections Summary",#N/A,TRUE,"Meters &amp; Connections";"Stations Summary",#N/A,TRUE,"Stations Pivot"}</definedName>
    <definedName name="stud13"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SV_AUTO_CONN_CATALOG" hidden="1">"31FDEL"</definedName>
    <definedName name="SV_AUTO_CONN_SERVER" hidden="1">"SERVER9"</definedName>
    <definedName name="SV_ENCPT_AUTO_CONN_PASSWORD" hidden="1">"083096084083070089065104103051115113"</definedName>
    <definedName name="SV_ENCPT_AUTO_CONN_USER" hidden="1">"095094088070084121098"</definedName>
    <definedName name="SV_ENCPT_LOGON_PWD" hidden="1">"078104085088070"</definedName>
    <definedName name="SV_ENCPT_LOGON_USER" hidden="1">"095094088070084071068071081"</definedName>
    <definedName name="temp" localSheetId="0" hidden="1">{#N/A,#N/A,FALSE,"Aging Summary";#N/A,#N/A,FALSE,"Ratio Analysis";#N/A,#N/A,FALSE,"Test 120 Day Accts";#N/A,#N/A,FALSE,"Tickmarks"}</definedName>
    <definedName name="temp" hidden="1">{#N/A,#N/A,FALSE,"Aging Summary";#N/A,#N/A,FALSE,"Ratio Analysis";#N/A,#N/A,FALSE,"Test 120 Day Accts";#N/A,#N/A,FALSE,"Tickmarks"}</definedName>
    <definedName name="temp2" localSheetId="0" hidden="1">{#N/A,#N/A,FALSE,"Aging Summary";#N/A,#N/A,FALSE,"Ratio Analysis";#N/A,#N/A,FALSE,"Test 120 Day Accts";#N/A,#N/A,FALSE,"Tickmarks"}</definedName>
    <definedName name="temp2" hidden="1">{#N/A,#N/A,FALSE,"Aging Summary";#N/A,#N/A,FALSE,"Ratio Analysis";#N/A,#N/A,FALSE,"Test 120 Day Accts";#N/A,#N/A,FALSE,"Tickmarks"}</definedName>
    <definedName name="test" localSheetId="0"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est"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est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xtRefCopyRangeCount" hidden="1">2</definedName>
    <definedName name="treeList" hidden="1">"00000000000000000000000000000000000000000000000000000000000000000000000000000000000000000000000000000000000000000000000000000000000000000000000000000000000000000000000000000000000000000000000000000000"</definedName>
    <definedName name="ttttttt"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ua" hidden="1">{"'Vendor Info'!$A$3:$G$56"}</definedName>
    <definedName name="Tulsa" hidden="1">{#N/A,#N/A,FALSE,"Report Data";#N/A,#N/A,FALSE,"COMP POOL";#N/A,#N/A,FALSE,"COMP POOL NB95";#N/A,#N/A,FALSE,"COMP POOL NB94"}</definedName>
    <definedName name="u" localSheetId="0" hidden="1">{#N/A,#N/A,FALSE,"Aging Summary";#N/A,#N/A,FALSE,"Ratio Analysis";#N/A,#N/A,FALSE,"Test 120 Day Accts";#N/A,#N/A,FALSE,"Tickmarks"}</definedName>
    <definedName name="u" hidden="1">{#N/A,#N/A,FALSE,"Aging Summary";#N/A,#N/A,FALSE,"Ratio Analysis";#N/A,#N/A,FALSE,"Test 120 Day Accts";#N/A,#N/A,FALSE,"Tickmarks"}</definedName>
    <definedName name="under" localSheetId="0" hidden="1">{#N/A,#N/A,FALSE,"Adj2BS";#N/A,#N/A,FALSE,"AdjBS";#N/A,#N/A,FALSE,"AdjBS_CS"}</definedName>
    <definedName name="under" hidden="1">{#N/A,#N/A,FALSE,"Adj2BS";#N/A,#N/A,FALSE,"AdjBS";#N/A,#N/A,FALSE,"AdjBS_CS"}</definedName>
    <definedName name="v"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VV" localSheetId="0" hidden="1">{#N/A,#N/A,FALSE,"Aging Summary";#N/A,#N/A,FALSE,"Ratio Analysis";#N/A,#N/A,FALSE,"Test 120 Day Accts";#N/A,#N/A,FALSE,"Tickmarks"}</definedName>
    <definedName name="VV" hidden="1">{#N/A,#N/A,FALSE,"Aging Summary";#N/A,#N/A,FALSE,"Ratio Analysis";#N/A,#N/A,FALSE,"Test 120 Day Accts";#N/A,#N/A,FALSE,"Tickmarks"}</definedName>
    <definedName name="waresd" localSheetId="0" hidden="1">{#N/A,#N/A,FALSE,"Aging Summary";#N/A,#N/A,FALSE,"Ratio Analysis";#N/A,#N/A,FALSE,"Test 120 Day Accts";#N/A,#N/A,FALSE,"Tickmarks"}</definedName>
    <definedName name="waresd" hidden="1">{#N/A,#N/A,FALSE,"Aging Summary";#N/A,#N/A,FALSE,"Ratio Analysis";#N/A,#N/A,FALSE,"Test 120 Day Accts";#N/A,#N/A,FALSE,"Tickmarks"}</definedName>
    <definedName name="what" localSheetId="0" hidden="1">{"EBT 1 Yr Lit",#N/A,FALSE,"EBT 1 yr";"EBT 1 Yr CS",#N/A,FALSE,"EBT 1 yr";"EBT 1 YR HC",#N/A,FALSE,"EBT 1 yr";"EBT 1 YR IS",#N/A,FALSE,"EBT 1 yr"}</definedName>
    <definedName name="what" hidden="1">{"EBT 1 Yr Lit",#N/A,FALSE,"EBT 1 yr";"EBT 1 Yr CS",#N/A,FALSE,"EBT 1 yr";"EBT 1 YR HC",#N/A,FALSE,"EBT 1 yr";"EBT 1 YR IS",#N/A,FALSE,"EBT 1 yr"}</definedName>
    <definedName name="who" localSheetId="0" hidden="1">{"REV 1 YR LIT",#N/A,FALSE,"Rev 1 yr";"REV 1 YR COMM SERV",#N/A,FALSE,"Rev 1 yr";"REV 1 YR HC",#N/A,FALSE,"Rev 1 yr";"REV 1 YR INVEST SERV",#N/A,FALSE,"Rev 1 yr"}</definedName>
    <definedName name="who" hidden="1">{"REV 1 YR LIT",#N/A,FALSE,"Rev 1 yr";"REV 1 YR COMM SERV",#N/A,FALSE,"Rev 1 yr";"REV 1 YR HC",#N/A,FALSE,"Rev 1 yr";"REV 1 YR INVEST SERV",#N/A,FALSE,"Rev 1 yr"}</definedName>
    <definedName name="wlkednjfc" localSheetId="0" hidden="1">{#N/A,#N/A,FALSE,"Aging Summary";#N/A,#N/A,FALSE,"Ratio Analysis";#N/A,#N/A,FALSE,"Test 120 Day Accts";#N/A,#N/A,FALSE,"Tickmarks"}</definedName>
    <definedName name="wlkednjfc" hidden="1">{#N/A,#N/A,FALSE,"Aging Summary";#N/A,#N/A,FALSE,"Ratio Analysis";#N/A,#N/A,FALSE,"Test 120 Day Accts";#N/A,#N/A,FALSE,"Tickmarks"}</definedName>
    <definedName name="wnn" localSheetId="0" hidden="1">{"AFR200_P1",#N/A,FALSE,"AFR200";"AFR200_P2",#N/A,FALSE,"AFR200";"AFR200_P3",#N/A,FALSE,"AFR200";"AFR200_P4",#N/A,FALSE,"AFR200";"AFR200_P5",#N/A,FALSE,"AFR200"}</definedName>
    <definedName name="wnn" hidden="1">{"AFR200_P1",#N/A,FALSE,"AFR200";"AFR200_P2",#N/A,FALSE,"AFR200";"AFR200_P3",#N/A,FALSE,"AFR200";"AFR200_P4",#N/A,FALSE,"AFR200";"AFR200_P5",#N/A,FALSE,"AFR200"}</definedName>
    <definedName name="wnnn" localSheetId="0" hidden="1">{"AFR200_P1",#N/A,FALSE,"AFR200";"AFR200_P2",#N/A,FALSE,"AFR200";"AFR200_P3",#N/A,FALSE,"AFR200";"AFR200_P4",#N/A,FALSE,"AFR200";"AFR200_P5",#N/A,FALSE,"AFR200"}</definedName>
    <definedName name="wnnn" hidden="1">{"AFR200_P1",#N/A,FALSE,"AFR200";"AFR200_P2",#N/A,FALSE,"AFR200";"AFR200_P3",#N/A,FALSE,"AFR200";"AFR200_P4",#N/A,FALSE,"AFR200";"AFR200_P5",#N/A,FALSE,"AFR200"}</definedName>
    <definedName name="wnnn1" localSheetId="0" hidden="1">{"AFR200_P1",#N/A,FALSE,"AFR200";"AFR200_P2",#N/A,FALSE,"AFR200";"AFR200_P3",#N/A,FALSE,"AFR200";"AFR200_P4",#N/A,FALSE,"AFR200";"AFR200_P5",#N/A,FALSE,"AFR200"}</definedName>
    <definedName name="wnnn1" hidden="1">{"AFR200_P1",#N/A,FALSE,"AFR200";"AFR200_P2",#N/A,FALSE,"AFR200";"AFR200_P3",#N/A,FALSE,"AFR200";"AFR200_P4",#N/A,FALSE,"AFR200";"AFR200_P5",#N/A,FALSE,"AFR200"}</definedName>
    <definedName name="wns" localSheetId="0" hidden="1">{"AFR200_P1",#N/A,FALSE,"AFR200";"AFR200_P2",#N/A,FALSE,"AFR200";"AFR200_P3",#N/A,FALSE,"AFR200";"AFR200_P4",#N/A,FALSE,"AFR200";"AFR200_P5",#N/A,FALSE,"AFR200"}</definedName>
    <definedName name="wns" hidden="1">{"AFR200_P1",#N/A,FALSE,"AFR200";"AFR200_P2",#N/A,FALSE,"AFR200";"AFR200_P3",#N/A,FALSE,"AFR200";"AFR200_P4",#N/A,FALSE,"AFR200";"AFR200_P5",#N/A,FALSE,"AFR200"}</definedName>
    <definedName name="WRG1_WEBI_DataGrid" localSheetId="0" hidden="1">'[17]Old Graph Data'!#REF!</definedName>
    <definedName name="WRG1_WEBI_DataGrid" hidden="1">'[17]Old Graph Data'!#REF!</definedName>
    <definedName name="WRG1_WEBI_VHeading" localSheetId="0" hidden="1">'[17]Old Graph Data'!#REF!</definedName>
    <definedName name="WRG1_WEBI_VHeading" hidden="1">'[17]Old Graph Data'!#REF!</definedName>
    <definedName name="WRG2_WEBI_DataGrid" hidden="1">'[32]Data by SC'!$B$5:$AH$32</definedName>
    <definedName name="WRG2_WEBI_HHeading" hidden="1">'[32]Data by SC'!$B$4:$AH$4</definedName>
    <definedName name="WRG2_WEBI_ReportCrossTab" hidden="1">'[32]Data by SC'!$A$4:$AH$32</definedName>
    <definedName name="WRG2_WEBI_Space" hidden="1">'[32]Data by SC'!$A$4</definedName>
    <definedName name="WRG2_WEBI_Vheading" hidden="1">'[32]Data by SC'!$A$5:$A$32</definedName>
    <definedName name="WRG3_WEBI_DataGrid" localSheetId="0" hidden="1">#REF!</definedName>
    <definedName name="WRG3_WEBI_DataGrid" hidden="1">#REF!</definedName>
    <definedName name="WRG3_WEBI_HHeading" localSheetId="0" hidden="1">#REF!</definedName>
    <definedName name="WRG3_WEBI_HHeading" hidden="1">#REF!</definedName>
    <definedName name="wrn.18._.months._.FC." hidden="1">{"P&amp;L 18 months",#N/A,TRUE,"P&amp;L";"HC 18 months",#N/A,TRUE,"HC calculation";"CF 18 months",#N/A,TRUE,"FCashflow";"BS 18 months",#N/A,TRUE,"BS";"CapEx 18 months",#N/A,TRUE,"CapEx"}</definedName>
    <definedName name="wrn.97_Utility." hidden="1">{#N/A,#N/A,FALSE,"Statements";#N/A,#N/A,FALSE,"Capital";#N/A,#N/A,FALSE,"UTIL Monthly Inc ";#N/A,#N/A,FALSE,"UTIL REVENUE";#N/A,#N/A,FALSE,"UTIL SERV REV ";#N/A,#N/A,FALSE,"Manpower";#N/A,#N/A,FALSE,"Maintenance";#N/A,#N/A,FALSE,"Util Sales Support";#N/A,#N/A,FALSE,"SI - UTIL";#N/A,#N/A,FALSE,"Sales - Utili";#N/A,#N/A,FALSE,"Util - Mktg"}</definedName>
    <definedName name="wrn.97_Utility._1" hidden="1">{#N/A,#N/A,FALSE,"Statements";#N/A,#N/A,FALSE,"Capital";#N/A,#N/A,FALSE,"UTIL Monthly Inc ";#N/A,#N/A,FALSE,"UTIL REVENUE";#N/A,#N/A,FALSE,"UTIL SERV REV ";#N/A,#N/A,FALSE,"Manpower";#N/A,#N/A,FALSE,"Maintenance";#N/A,#N/A,FALSE,"Util Sales Support";#N/A,#N/A,FALSE,"SI - UTIL";#N/A,#N/A,FALSE,"Sales - Utili";#N/A,#N/A,FALSE,"Util - Mktg"}</definedName>
    <definedName name="wrn.97_Utility._1_1" hidden="1">{#N/A,#N/A,FALSE,"Statements";#N/A,#N/A,FALSE,"Capital";#N/A,#N/A,FALSE,"UTIL Monthly Inc ";#N/A,#N/A,FALSE,"UTIL REVENUE";#N/A,#N/A,FALSE,"UTIL SERV REV ";#N/A,#N/A,FALSE,"Manpower";#N/A,#N/A,FALSE,"Maintenance";#N/A,#N/A,FALSE,"Util Sales Support";#N/A,#N/A,FALSE,"SI - UTIL";#N/A,#N/A,FALSE,"Sales - Utili";#N/A,#N/A,FALSE,"Util - Mktg"}</definedName>
    <definedName name="wrn.97_Utility._2" hidden="1">{#N/A,#N/A,FALSE,"Statements";#N/A,#N/A,FALSE,"Capital";#N/A,#N/A,FALSE,"UTIL Monthly Inc ";#N/A,#N/A,FALSE,"UTIL REVENUE";#N/A,#N/A,FALSE,"UTIL SERV REV ";#N/A,#N/A,FALSE,"Manpower";#N/A,#N/A,FALSE,"Maintenance";#N/A,#N/A,FALSE,"Util Sales Support";#N/A,#N/A,FALSE,"SI - UTIL";#N/A,#N/A,FALSE,"Sales - Utili";#N/A,#N/A,FALSE,"Util - Mktg"}</definedName>
    <definedName name="wrn.97_Utility._3" hidden="1">{#N/A,#N/A,FALSE,"Statements";#N/A,#N/A,FALSE,"Capital";#N/A,#N/A,FALSE,"UTIL Monthly Inc ";#N/A,#N/A,FALSE,"UTIL REVENUE";#N/A,#N/A,FALSE,"UTIL SERV REV ";#N/A,#N/A,FALSE,"Manpower";#N/A,#N/A,FALSE,"Maintenance";#N/A,#N/A,FALSE,"Util Sales Support";#N/A,#N/A,FALSE,"SI - UTIL";#N/A,#N/A,FALSE,"Sales - Utili";#N/A,#N/A,FALSE,"Util - Mktg"}</definedName>
    <definedName name="wrn.Acquisition_matrix." hidden="1">{"Acq_matrix",#N/A,FALSE,"Acquisition Matrix"}</definedName>
    <definedName name="wrn.ACTIVOS." localSheetId="0" hidden="1">{"ACT92",#N/A,FALSE,"MAQ Y EQ.";"ACT93",#N/A,FALSE,"MAQ Y EQ.";"ACT95",#N/A,FALSE,"MAQ Y EQ.";"ACT94",#N/A,FALSE,"MAQ Y EQ.";"ADQ93",#N/A,FALSE,"MAQ Y EQ.";"ADQ94",#N/A,FALSE,"MAQ Y EQ.";"RESUMEN",#N/A,FALSE,"MAQ Y EQ."}</definedName>
    <definedName name="wrn.ACTIVOS." hidden="1">{"ACT92",#N/A,FALSE,"MAQ Y EQ.";"ACT93",#N/A,FALSE,"MAQ Y EQ.";"ACT95",#N/A,FALSE,"MAQ Y EQ.";"ACT94",#N/A,FALSE,"MAQ Y EQ.";"ADQ93",#N/A,FALSE,"MAQ Y EQ.";"ADQ94",#N/A,FALSE,"MAQ Y EQ.";"RESUMEN",#N/A,FALSE,"MAQ Y EQ."}</definedName>
    <definedName name="wrn.AFR200." localSheetId="0" hidden="1">{"AFR200_P1",#N/A,FALSE,"AFR200";"AFR200_P2",#N/A,FALSE,"AFR200";"AFR200_P3",#N/A,FALSE,"AFR200";"AFR200_P4",#N/A,FALSE,"AFR200";"AFR200_P5",#N/A,FALSE,"AFR200"}</definedName>
    <definedName name="wrn.AFR200." hidden="1">{"AFR200_P1",#N/A,FALSE,"AFR200";"AFR200_P2",#N/A,FALSE,"AFR200";"AFR200_P3",#N/A,FALSE,"AFR200";"AFR200_P4",#N/A,FALSE,"AFR200";"AFR200_P5",#N/A,FALSE,"AFR200"}</definedName>
    <definedName name="wrn.Aging._.and._.Trend._.Analysis." localSheetId="0"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localSheetId="0" hidden="1">{#N/A,#N/A,FALSE,"Time Warner";#N/A,#N/A,FALSE,"Entertainment Group";#N/A,#N/A,FALSE,"EBITDA";#N/A,#N/A,FALSE,"Notes"}</definedName>
    <definedName name="wrn.all." hidden="1">{#N/A,#N/A,FALSE,"Time Warner";#N/A,#N/A,FALSE,"Entertainment Group";#N/A,#N/A,FALSE,"EBITDA";#N/A,#N/A,FALSE,"Notes"}</definedName>
    <definedName name="wrn.ALL._.ENGINEERING." hidden="1">{#N/A,#N/A,FALSE,"Summary";#N/A,#N/A,FALSE,"Manpower";#N/A,#N/A,FALSE,"Richmond";#N/A,#N/A,FALSE,"Itasca";#N/A,#N/A,FALSE,"Cambridge";#N/A,#N/A,FALSE,"Development";#N/A,#N/A,FALSE,"Customer Eng'g";#N/A,#N/A,FALSE,"Richmond R&amp;D Projects";#N/A,#N/A,FALSE,"Itasca R&amp;D Projects";#N/A,#N/A,FALSE,"Cambridge R&amp;D Projects"}</definedName>
    <definedName name="wrn.ALL._.ENGINEERING._1" hidden="1">{#N/A,#N/A,FALSE,"Summary";#N/A,#N/A,FALSE,"Manpower";#N/A,#N/A,FALSE,"Richmond";#N/A,#N/A,FALSE,"Itasca";#N/A,#N/A,FALSE,"Cambridge";#N/A,#N/A,FALSE,"Development";#N/A,#N/A,FALSE,"Customer Eng'g";#N/A,#N/A,FALSE,"Richmond R&amp;D Projects";#N/A,#N/A,FALSE,"Itasca R&amp;D Projects";#N/A,#N/A,FALSE,"Cambridge R&amp;D Projects"}</definedName>
    <definedName name="wrn.ALL._.ENGINEERING._1_1" hidden="1">{#N/A,#N/A,FALSE,"Summary";#N/A,#N/A,FALSE,"Manpower";#N/A,#N/A,FALSE,"Richmond";#N/A,#N/A,FALSE,"Itasca";#N/A,#N/A,FALSE,"Cambridge";#N/A,#N/A,FALSE,"Development";#N/A,#N/A,FALSE,"Customer Eng'g";#N/A,#N/A,FALSE,"Richmond R&amp;D Projects";#N/A,#N/A,FALSE,"Itasca R&amp;D Projects";#N/A,#N/A,FALSE,"Cambridge R&amp;D Projects"}</definedName>
    <definedName name="wrn.ALL._.ENGINEERING._2" hidden="1">{#N/A,#N/A,FALSE,"Summary";#N/A,#N/A,FALSE,"Manpower";#N/A,#N/A,FALSE,"Richmond";#N/A,#N/A,FALSE,"Itasca";#N/A,#N/A,FALSE,"Cambridge";#N/A,#N/A,FALSE,"Development";#N/A,#N/A,FALSE,"Customer Eng'g";#N/A,#N/A,FALSE,"Richmond R&amp;D Projects";#N/A,#N/A,FALSE,"Itasca R&amp;D Projects";#N/A,#N/A,FALSE,"Cambridge R&amp;D Projects"}</definedName>
    <definedName name="wrn.ALL._.ENGINEERING._3" hidden="1">{#N/A,#N/A,FALSE,"Summary";#N/A,#N/A,FALSE,"Manpower";#N/A,#N/A,FALSE,"Richmond";#N/A,#N/A,FALSE,"Itasca";#N/A,#N/A,FALSE,"Cambridge";#N/A,#N/A,FALSE,"Development";#N/A,#N/A,FALSE,"Customer Eng'g";#N/A,#N/A,FALSE,"Richmond R&amp;D Projects";#N/A,#N/A,FALSE,"Itasca R&amp;D Projects";#N/A,#N/A,FALSE,"Cambridge R&amp;D Projects"}</definedName>
    <definedName name="wrn.all._.input."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no._.percent."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QUIROR._.DCF." hidden="1">{"AQUIRORDCF",#N/A,FALSE,"Merger consequences";"Acquirorassns",#N/A,FALSE,"Merger consequences"}</definedName>
    <definedName name="wrn.asg." hidden="1">{#N/A,#N/A,FALSE,"Exh 1";#N/A,#N/A,FALSE,"Exh 2";#N/A,#N/A,FALSE,"Exh 2a";#N/A,#N/A,FALSE,"Exh 3";#N/A,#N/A,FALSE,"Exhib 4";#N/A,#N/A,FALSE,"eh 5";#N/A,#N/A,FALSE,"Exh 6"}</definedName>
    <definedName name="wrn.AUS_CLOSE." localSheetId="0" hidden="1">{#N/A,#N/A,FALSE,"MGMT_P&amp;L";#N/A,#N/A,FALSE,"MGMT_COGS";#N/A,#N/A,FALSE,"EXP_RPT"}</definedName>
    <definedName name="wrn.AUS_CLOSE." hidden="1">{#N/A,#N/A,FALSE,"MGMT_P&amp;L";#N/A,#N/A,FALSE,"MGMT_COGS";#N/A,#N/A,FALSE,"EXP_RPT"}</definedName>
    <definedName name="wrn.Auto._.Comp." hidden="1">{#N/A,#N/A,FALSE,"Sheet1"}</definedName>
    <definedName name="wrn.Balance._.Sheet." localSheetId="0" hidden="1">{#N/A,#N/A,FALSE,"Adj2BS";#N/A,#N/A,FALSE,"AdjBS";#N/A,#N/A,FALSE,"AdjBS_CS"}</definedName>
    <definedName name="wrn.Balance._.Sheet." hidden="1">{#N/A,#N/A,FALSE,"Adj2BS";#N/A,#N/A,FALSE,"AdjBS";#N/A,#N/A,FALSE,"AdjBS_CS"}</definedName>
    <definedName name="wrn.Bank._.Report." hidden="1">{"Title Page",#N/A,FALSE,"Title Page";"Table of Contents",#N/A,FALSE,"Table of Contents";"Balance Sheet",#N/A,FALSE,"Balance Sheet";"Inc Stmt (Bank Version)",#N/A,FALSE,"Income Stmt &amp; RE";"Notes to FS (Bank Version)",#N/A,FALSE,"Notes to FS";"Notes to FS-Loans (Bank Version)",#N/A,FALSE,"Notes to FS-Loans";"Schedules (Bank Version)",#N/A,FALSE,"Schedules"}</definedName>
    <definedName name="wrn.Basic._.Report." localSheetId="0" hidden="1">{#N/A,#N/A,FALSE,"New Depr Sch-150% DB";#N/A,#N/A,FALSE,"Cash Flows RLP";#N/A,#N/A,FALSE,"IRR";#N/A,#N/A,FALSE,"Proforma IS";#N/A,#N/A,FALSE,"Assumptions"}</definedName>
    <definedName name="wrn.Basic._.Report." hidden="1">{#N/A,#N/A,FALSE,"New Depr Sch-150% DB";#N/A,#N/A,FALSE,"Cash Flows RLP";#N/A,#N/A,FALSE,"IRR";#N/A,#N/A,FALSE,"Proforma IS";#N/A,#N/A,FALSE,"Assumptions"}</definedName>
    <definedName name="wrn.BBE._.Budget._.Draft." hidden="1">{#N/A,#N/A,TRUE,"Summary";#N/A,#N/A,TRUE,"Salary";#N/A,#N/A,TRUE,"Cars";#N/A,#N/A,TRUE,"Paramaters";#N/A,#N/A,TRUE,"Current Maintenance";#N/A,#N/A,TRUE,"Maint";#N/A,#N/A,TRUE,"Facilities";#N/A,#N/A,TRUE,"Non Contract Training";#N/A,#N/A,TRUE,"Targets";#N/A,#N/A,TRUE,"Conv";#N/A,#N/A,TRUE,"Market Plan"}</definedName>
    <definedName name="wrn.BidCo." hidden="1">{#N/A,#N/A,FALSE,"BidCo Assumptions";#N/A,#N/A,FALSE,"Credit Stats";#N/A,#N/A,FALSE,"Bidco Summary";#N/A,#N/A,FALSE,"BIDCO Consolidated"}</definedName>
    <definedName name="wrn.Buildups." hidden="1">{"ACQ",#N/A,FALSE,"ACQUISITIONS";"ACQF",#N/A,FALSE,"ACQUISITIONS";"PF",#N/A,FALSE,"PROYECTOVILA";"PV",#N/A,FALSE,"PROYECTOVILA";"Fee Dev",#N/A,FALSE,"DEVELOPMENT GROWTH";"gd",#N/A,FALSE,"DEVELOPMENT GROWTH"}</definedName>
    <definedName name="wrn.BusPlan." hidden="1">{#N/A,#N/A,TRUE,"BusPlan Indx";#N/A,#N/A,TRUE,"P&amp;L BusPl";"CF BusPlan",#N/A,TRUE,"FCashflow";"BS QU&amp;Yr Overview",#N/A,TRUE,"BS";"CapEx Yearly",#N/A,TRUE,"CapEx";#N/A,#N/A,TRUE,"BusPlan Info"}</definedName>
    <definedName name="wrn.Calcs._.and._.Exhbts." localSheetId="0" hidden="1">{#N/A,#N/A,FALSE,"AdjFA";#N/A,#N/A,FALSE,"IncApp";#N/A,#N/A,FALSE,"Incappexh";#N/A,#N/A,FALSE,"WACC_Mults_Other Inputs 97";#N/A,#N/A,FALSE,"SuppInc App";#N/A,#N/A,FALSE,"AsstApp";#N/A,#N/A,FALSE,"MktApp";#N/A,#N/A,FALSE,"Crltn";#N/A,#N/A,FALSE,"Amort"}</definedName>
    <definedName name="wrn.Calcs._.and._.Exhbts." hidden="1">{#N/A,#N/A,FALSE,"AdjFA";#N/A,#N/A,FALSE,"IncApp";#N/A,#N/A,FALSE,"Incappexh";#N/A,#N/A,FALSE,"WACC_Mults_Other Inputs 97";#N/A,#N/A,FALSE,"SuppInc App";#N/A,#N/A,FALSE,"AsstApp";#N/A,#N/A,FALSE,"MktApp";#N/A,#N/A,FALSE,"Crltn";#N/A,#N/A,FALSE,"Amort"}</definedName>
    <definedName name="wrn.Capital._.Plan._.Report." hidden="1">{"Capital Plan CA Schedule",#N/A,TRUE,"Capital Plan";"Capital Plan Summary",#N/A,TRUE,"Capital Plan"}</definedName>
    <definedName name="wrn.Cash._.Flow." hidden="1">{#N/A,#N/A,FALSE,"Cash Flow"}</definedName>
    <definedName name="wrn.CASHPROJ." hidden="1">{"CASHPROJ",#N/A,FALSE,"CASHPROJ";"BANK",#N/A,FALSE,"Bank";"SALES",#N/A,FALSE,"Sales";"AR",#N/A,FALSE,"AR";"AP",#N/A,FALSE,"AP";"DAILE",#N/A,FALSE,"Daily";"SALESVAR",#N/A,FALSE,"SalesVar";"SUM",#N/A,FALSE,"Sum"}</definedName>
    <definedName name="wrn.client." hidden="1">{"multiple",#N/A,FALSE,"client";"margins",#N/A,FALSE,"client";"data",#N/A,FALSE,"client"}</definedName>
    <definedName name="wrn.Client3." hidden="1">{"data",#N/A,FALSE,"client (3)";"margins",#N/A,FALSE,"client (3)";"multiple",#N/A,FALSE,"client (3)"}</definedName>
    <definedName name="wrn.client4." hidden="1">{"multiple",#N/A,FALSE,"client (4)";"margins",#N/A,FALSE,"client (4)";"data",#N/A,FALSE,"client (4)"}</definedName>
    <definedName name="wrn.clientcopy." localSheetId="0"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 hidden="1">{"COM",#N/A,FALSE,"800 10th"}</definedName>
    <definedName name="wrn.COMLAWTC." hidden="1">{"Commish",#N/A,FALSE,"LAWTC"}</definedName>
    <definedName name="wrn.COMPCO." hidden="1">{"Page1",#N/A,FALSE,"CompCo";"Page2",#N/A,FALSE,"CompCo"}</definedName>
    <definedName name="wrn.Complete." hidden="1">{#N/A,#N/A,TRUE,"Statements";#N/A,#N/A,TRUE,"Capital";#N/A,#N/A,TRUE,"Manpower";#N/A,#N/A,TRUE,"Sheet1";#N/A,#N/A,TRUE,"HISTORIC";#N/A,#N/A,TRUE,"Barbados"}</definedName>
    <definedName name="wrn.Complete._.Print._.Out."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Report." localSheetId="0" hidden="1">{#N/A,#N/A,FALSE,"Assumptions";#N/A,#N/A,FALSE,"Proforma IS";#N/A,#N/A,FALSE,"Cash Flows RLP";#N/A,#N/A,FALSE,"IRR";#N/A,#N/A,FALSE,"New Depr Sch-150% DB";#N/A,#N/A,FALSE,"Comments"}</definedName>
    <definedName name="wrn.Complete._.Report." hidden="1">{#N/A,#N/A,FALSE,"Assumptions";#N/A,#N/A,FALSE,"Proforma IS";#N/A,#N/A,FALSE,"Cash Flows RLP";#N/A,#N/A,FALSE,"IRR";#N/A,#N/A,FALSE,"New Depr Sch-150% DB";#N/A,#N/A,FALSE,"Comments"}</definedName>
    <definedName name="wrn.Complete._1" hidden="1">{#N/A,#N/A,TRUE,"Statements";#N/A,#N/A,TRUE,"Capital";#N/A,#N/A,TRUE,"Manpower";#N/A,#N/A,TRUE,"Sheet1";#N/A,#N/A,TRUE,"HISTORIC";#N/A,#N/A,TRUE,"Barbados"}</definedName>
    <definedName name="wrn.Complete._1_1" hidden="1">{#N/A,#N/A,TRUE,"Statements";#N/A,#N/A,TRUE,"Capital";#N/A,#N/A,TRUE,"Manpower";#N/A,#N/A,TRUE,"Sheet1";#N/A,#N/A,TRUE,"HISTORIC";#N/A,#N/A,TRUE,"Barbados"}</definedName>
    <definedName name="wrn.Complete._2" hidden="1">{#N/A,#N/A,TRUE,"Statements";#N/A,#N/A,TRUE,"Capital";#N/A,#N/A,TRUE,"Manpower";#N/A,#N/A,TRUE,"Sheet1";#N/A,#N/A,TRUE,"HISTORIC";#N/A,#N/A,TRUE,"Barbados"}</definedName>
    <definedName name="wrn.Complete._3" hidden="1">{#N/A,#N/A,TRUE,"Statements";#N/A,#N/A,TRUE,"Capital";#N/A,#N/A,TRUE,"Manpower";#N/A,#N/A,TRUE,"Sheet1";#N/A,#N/A,TRUE,"HISTORIC";#N/A,#N/A,TRUE,"Barbados"}</definedName>
    <definedName name="wrn.Cons._.EBT." localSheetId="0" hidden="1">{"EBT 1 Yr Cons",#N/A,FALSE,"EBT 1 yr"}</definedName>
    <definedName name="wrn.Cons._.EBT." hidden="1">{"EBT 1 Yr Cons",#N/A,FALSE,"EBT 1 yr"}</definedName>
    <definedName name="wrn.Cons._.Rev._.1._.Yr." localSheetId="0" hidden="1">{"REV 1 Yr Cons",#N/A,FALSE,"Rev 1 yr"}</definedName>
    <definedName name="wrn.Cons._.Rev._.1._.Yr." hidden="1">{"REV 1 Yr Cons",#N/A,FALSE,"Rev 1 yr"}</definedName>
    <definedName name="wrn.Cost._.Center._.Opex." localSheetId="0" hidden="1">{"510 Opex",#N/A,FALSE,"510";"520 Opex",#N/A,FALSE,"520";"UK Cons Opex",#N/A,FALSE,"Consulting-UK";"522 Opex",#N/A,FALSE,"522";"530 Opex",#N/A,FALSE,"530";"600 Opex",#N/A,FALSE,"600";"601 Opex",#N/A,FALSE,"601";"603 Opex",#N/A,FALSE,"603";"610 Opex",#N/A,FALSE,"610";"UK Sales Opex",#N/A,FALSE,"Sales-UK";"640 Opex",#N/A,FALSE,"640";"642 Opex",#N/A,FALSE,"642";"UK Mktg Opex",#N/A,FALSE,"Marketing - UK";"650 Opex",#N/A,FALSE,"650";"700 Opex",#N/A,FALSE,"700";"710 Opex",#N/A,FALSE,"710";"715 Opex",#N/A,FALSE,"715(DCS)";"720 Opex",#N/A,FALSE,"720(QA)";"800 Opex",#N/A,FALSE,"800";"810 Opex",#N/A,FALSE,"810";"820 Opex",#N/A,FALSE,"820";"830 Opex",#N/A,FALSE,"830";"850 Opex",#N/A,FALSE,"850";"851 Opex",#N/A,FALSE,"851";"Fringe Opex",#N/A,FALSE,"Fringe-825"}</definedName>
    <definedName name="wrn.Cost._.Center._.Opex." hidden="1">{"510 Opex",#N/A,FALSE,"510";"520 Opex",#N/A,FALSE,"520";"UK Cons Opex",#N/A,FALSE,"Consulting-UK";"522 Opex",#N/A,FALSE,"522";"530 Opex",#N/A,FALSE,"530";"600 Opex",#N/A,FALSE,"600";"601 Opex",#N/A,FALSE,"601";"603 Opex",#N/A,FALSE,"603";"610 Opex",#N/A,FALSE,"610";"UK Sales Opex",#N/A,FALSE,"Sales-UK";"640 Opex",#N/A,FALSE,"640";"642 Opex",#N/A,FALSE,"642";"UK Mktg Opex",#N/A,FALSE,"Marketing - UK";"650 Opex",#N/A,FALSE,"650";"700 Opex",#N/A,FALSE,"700";"710 Opex",#N/A,FALSE,"710";"715 Opex",#N/A,FALSE,"715(DCS)";"720 Opex",#N/A,FALSE,"720(QA)";"800 Opex",#N/A,FALSE,"800";"810 Opex",#N/A,FALSE,"810";"820 Opex",#N/A,FALSE,"820";"830 Opex",#N/A,FALSE,"830";"850 Opex",#N/A,FALSE,"850";"851 Opex",#N/A,FALSE,"851";"Fringe Opex",#N/A,FALSE,"Fringe-825"}</definedName>
    <definedName name="wrn.dcf." hidden="1">{"dcf_is_annual",#N/A,FALSE,"depr and amort";"dcf_is_annual_cs",#N/A,FALSE,"depr and amort";"dcf_is_annual_growth",#N/A,FALSE,"depr and amort";"dcf_is_quarter",#N/A,FALSE,"depr and amort";"dcf_is_quarter_cs",#N/A,FALSE,"depr and amort";"dcf_is_quarter_growth",#N/A,FALSE,"depr and amort";"dcf_bs_annual",#N/A,FALSE,"depr and amort";"dcf_bs_annual_cs",#N/A,FALSE,"depr and amort";"dcf_bs_annual_growth",#N/A,FALSE,"depr and amort";"dcf_cf_annual",#N/A,FALSE,"depr and amort";"dcf_ratios_1",#N/A,FALSE,"depr and amort";"dcf_ratios_2",#N/A,FALSE,"depr and amort";"dcf_ratios_3",#N/A,FALSE,"depr and amort";"dcf_discountedCF",#N/A,FALSE,"depr and amort";"dcf_terminalCF",#N/A,FALSE,"depr and amort";"dcf_terminal_value",#N/A,FALSE,"depr and amort";"dcf_summary_value",#N/A,FALSE,"depr and amort";"dcf_implied_multiples",#N/A,FALSE,"depr and amort";"dcf_workingcap",#N/A,FALSE,"depr and amort";"dcf_D&amp;A",#N/A,FALSE,"depr and amort"}</definedName>
    <definedName name="wrn.DCF._.Valuation." hidden="1">{"value box",#N/A,TRUE,"DPL Inc. Fin Statements";"unlevered free cash flows",#N/A,TRUE,"DPL Inc. Fin Statements"}</definedName>
    <definedName name="wrn.DCF_Terminal_Value_qchm." hidden="1">{"qchm_dcf",#N/A,FALSE,"QCHMDCF2";"qchm_terminal",#N/A,FALSE,"QCHMDCF2"}</definedName>
    <definedName name="wrn.Delchamps." hidden="1">{"Operating Data",#N/A,TRUE,"Sheet1";"Valuation Matrix",#N/A,TRUE,"Sheet1";"Sales Analysis",#N/A,TRUE,"Sheet1";"Closed Remodelled New",#N/A,TRUE,"Sheet1";"Competitive and FSP",#N/A,TRUE,"Sheet1";"Working Capital and Capex",#N/A,TRUE,"Sheet1";"depreciation",#N/A,TRUE,"Sheet1"}</definedName>
    <definedName name="wrn.Details." hidden="1">{#N/A,#N/A,TRUE,"Assumptions";"Input short",#N/A,TRUE,"Input";#N/A,#N/A,TRUE,"FC vs Act";"CapEx-Qu",#N/A,TRUE,"CapEx";#N/A,#N/A,TRUE,"HC Detail";"HCcalc-Qu",#N/A,TRUE,"HC calculation";#N/A,#N/A,TRUE,"Project Details";#N/A,#N/A,TRUE,"P&amp;L Qu with Actuals";#N/A,#N/A,TRUE,"FCashflow";#N/A,#N/A,TRUE,"BS Qu"}</definedName>
    <definedName name="wrn.djall." localSheetId="0" hidden="1">{"djcash",#N/A,FALSE,"DJann";"djinc",#N/A,FALSE,"DJann";"djtaxes",#N/A,FALSE,"DJann";"djbuspub",#N/A,FALSE,"DJann";"djwall",#N/A,FALSE,"DJann";"djcompprs",#N/A,FALSE,"DJann";"djteler",#N/A,FALSE,"DJann"}</definedName>
    <definedName name="wrn.djall." hidden="1">{"djcash",#N/A,FALSE,"DJann";"djinc",#N/A,FALSE,"DJann";"djtaxes",#N/A,FALSE,"DJann";"djbuspub",#N/A,FALSE,"DJann";"djwall",#N/A,FALSE,"DJann";"djcompprs",#N/A,FALSE,"DJann";"djteler",#N/A,FALSE,"DJann"}</definedName>
    <definedName name="wrn.downstairs." hidden="1">{"histincome",#N/A,FALSE,"hyfins";"closing balance",#N/A,FALSE,"hyfins"}</definedName>
    <definedName name="wrn.EBT._.1._.Yr._.by._.SBU." localSheetId="0" hidden="1">{"EBT 1 Yr Lit",#N/A,FALSE,"EBT 1 yr";"EBT 1 Yr CS",#N/A,FALSE,"EBT 1 yr";"EBT 1 YR HC",#N/A,FALSE,"EBT 1 yr";"EBT 1 YR IS",#N/A,FALSE,"EBT 1 yr"}</definedName>
    <definedName name="wrn.EBT._.1._.Yr._.by._.SBU." hidden="1">{"EBT 1 Yr Lit",#N/A,FALSE,"EBT 1 yr";"EBT 1 Yr CS",#N/A,FALSE,"EBT 1 yr";"EBT 1 YR HC",#N/A,FALSE,"EBT 1 yr";"EBT 1 YR IS",#N/A,FALSE,"EBT 1 yr"}</definedName>
    <definedName name="wrn.ecpall." localSheetId="0" hidden="1">{"ecpcash",#N/A,FALSE,"ECPann";"ecpinc",#N/A,FALSE,"ECPann";"ecpindia",#N/A,FALSE,"ECPann";"ecpmun",#N/A,FALSE,"ECPann";"ecpphoenix",#N/A,FALSE,"ECPann";"ecpothe",#N/A,FALSE,"ECPann";"ecpbalsht",#N/A,FALSE,"ECPann"}</definedName>
    <definedName name="wrn.ecpall." hidden="1">{"ecpcash",#N/A,FALSE,"ECPann";"ecpinc",#N/A,FALSE,"ECPann";"ecpindia",#N/A,FALSE,"ECPann";"ecpmun",#N/A,FALSE,"ECPann";"ecpphoenix",#N/A,FALSE,"ECPann";"ecpothe",#N/A,FALSE,"ECPann";"ecpbalsht",#N/A,FALSE,"ECPann"}</definedName>
    <definedName name="wrn.Entire._.Model." hidden="1">{#N/A,#N/A,FALSE,"TOC";#N/A,#N/A,FALSE,"ASS";#N/A,#N/A,FALSE,"CF";#N/A,#N/A,FALSE,"Tariff";#N/A,#N/A,FALSE,"Price";#N/A,#N/A,FALSE,"RESERVE";#N/A,#N/A,FALSE,"FUEL&amp;MTC";#N/A,#N/A,FALSE,"DRAW";#N/A,#N/A,FALSE,"IDC";#N/A,#N/A,FALSE,"FIN";#N/A,#N/A,FALSE,"TAXES";#N/A,#N/A,FALSE,"DEPR";#N/A,#N/A,FALSE,"BS";#N/A,#N/A,FALSE,"Perf";#N/A,#N/A,FALSE,"ELOANS";#N/A,#N/A,FALSE,"RETURNS";#N/A,#N/A,FALSE,"ENE";#N/A,#N/A,FALSE,"EINC";#N/A,#N/A,FALSE,"DSCR"}</definedName>
    <definedName name="wrn.Everything." localSheetId="0" hidden="1">{#N/A,#N/A,FALSE,"Adj2PL";#N/A,#N/A,FALSE,"AdjPL";#N/A,#N/A,FALSE,"AdjPLCS";#N/A,#N/A,FALSE,"AdjPLGR";#N/A,#N/A,FALSE,"Adj2BS";#N/A,#N/A,FALSE,"AdjBS";#N/A,#N/A,FALSE,"AdjBS_CS";#N/A,#N/A,FALSE,"AdjFA";#N/A,#N/A,FALSE,"IncApp";#N/A,#N/A,FALSE,"Incappexh";#N/A,#N/A,FALSE,"WACC_Mults_Other Inputs 97";#N/A,#N/A,FALSE,"SuppInc App";#N/A,#N/A,FALSE,"AsstApp";#N/A,#N/A,FALSE,"MktApp";#N/A,#N/A,FALSE,"Crltn 97";#N/A,#N/A,FALSE,"Amort"}</definedName>
    <definedName name="wrn.Everything." hidden="1">{#N/A,#N/A,FALSE,"Adj2PL";#N/A,#N/A,FALSE,"AdjPL";#N/A,#N/A,FALSE,"AdjPLCS";#N/A,#N/A,FALSE,"AdjPLGR";#N/A,#N/A,FALSE,"Adj2BS";#N/A,#N/A,FALSE,"AdjBS";#N/A,#N/A,FALSE,"AdjBS_CS";#N/A,#N/A,FALSE,"AdjFA";#N/A,#N/A,FALSE,"IncApp";#N/A,#N/A,FALSE,"Incappexh";#N/A,#N/A,FALSE,"WACC_Mults_Other Inputs 97";#N/A,#N/A,FALSE,"SuppInc App";#N/A,#N/A,FALSE,"AsstApp";#N/A,#N/A,FALSE,"MktApp";#N/A,#N/A,FALSE,"Crltn 97";#N/A,#N/A,FALSE,"Amort"}</definedName>
    <definedName name="wrn.FCB." hidden="1">{"FCB_ALL",#N/A,FALSE,"FCB"}</definedName>
    <definedName name="wrn.fcb2" hidden="1">{"FCB_ALL",#N/A,FALSE,"FCB"}</definedName>
    <definedName name="wrn.Fiber._.Optic._.Price._.List." hidden="1">{#N/A,#N/A,FALSE,"Fiber - Domestic";#N/A,#N/A,FALSE,"Fiber - Internat'l"}</definedName>
    <definedName name="wrn.filecopy." localSheetId="0"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nancial._.Memo._.Explained." hidden="1">{#N/A,#N/A,FALSE,"Memo Expl"}</definedName>
    <definedName name="wrn.Financial._.Memo._.PL." hidden="1">{#N/A,#N/A,FALSE,"Memo P&amp;L"}</definedName>
    <definedName name="wrn.Financial._.Reports."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s." hidden="1">{#N/A,#N/A,TRUE,"Income Statement";#N/A,#N/A,TRUE,"Balance Sheet";#N/A,#N/A,TRUE,"Cash Flow"}</definedName>
    <definedName name="wrn.Financials_long." hidden="1">{"IS",#N/A,FALSE,"Financials2 (Expanded)";"bsa",#N/A,FALSE,"Financials2 (Expanded)";"BS",#N/A,FALSE,"Financials2 (Expanded)";"CF",#N/A,FALSE,"Financials2 (Expanded)"}</definedName>
    <definedName name="wrn.FLASH." localSheetId="0" hidden="1">{#N/A,#N/A,FALSE,"OutlK-QTD";#N/A,#N/A,FALSE,"BKLG";#N/A,#N/A,FALSE,"BKLG Link";#N/A,#N/A,FALSE,"OEMBILL";#N/A,#N/A,FALSE,"Pre_Book";#N/A,#N/A,FALSE,"Delinq_outQ3"}</definedName>
    <definedName name="wrn.FLASH." hidden="1">{#N/A,#N/A,FALSE,"OutlK-QTD";#N/A,#N/A,FALSE,"BKLG";#N/A,#N/A,FALSE,"BKLG Link";#N/A,#N/A,FALSE,"OEMBILL";#N/A,#N/A,FALSE,"Pre_Book";#N/A,#N/A,FALSE,"Delinq_outQ3"}</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orkbook._.Report." hidden="1">{"Balance Sheet Summary",#N/A,TRUE,"Balance Sheet";"Cash Flow Summary",#N/A,TRUE,"Cash Flow";"Capital Plan CA Schedule",#N/A,TRUE,"Capital Plan";"Capital Plan Summary",#N/A,TRUE,"Capital Plan"}</definedName>
    <definedName name="wrn.Funnel._.Report." localSheetId="0" hidden="1">{#N/A,#N/A,FALSE,"funnel";#N/A,#N/A,FALSE,"AE Summary";#N/A,#N/A,FALSE,"Product Summary"}</definedName>
    <definedName name="wrn.Funnel._.Report." hidden="1">{#N/A,#N/A,FALSE,"funnel";#N/A,#N/A,FALSE,"AE Summary";#N/A,#N/A,FALSE,"Product Summary"}</definedName>
    <definedName name="wrn.GCIall." localSheetId="0" hidden="1">{"gcicash",#N/A,FALSE,"GCIINC";"gciinc",#N/A,FALSE,"GCIINC";"gciexclusa",#N/A,FALSE,"GCIINC";"usatdy",#N/A,FALSE,"GCIINC"}</definedName>
    <definedName name="wrn.GCIall." hidden="1">{"gcicash",#N/A,FALSE,"GCIINC";"gciinc",#N/A,FALSE,"GCIINC";"gciexclusa",#N/A,FALSE,"GCIINC";"usatdy",#N/A,FALSE,"GCIINC"}</definedName>
    <definedName name="wrn.GGR._.Network._.Exhibit." localSheetId="0" hidden="1">{"Network Summary",#N/A,TRUE,"Summary";"Piping Summary",#N/A,TRUE," Piping";"Meters Summary",#N/A,TRUE,"Meters &amp; Connections";"Connections Summary",#N/A,TRUE,"Meters &amp; Connections";"Stations Summary",#N/A,TRUE,"Stations Pivot"}</definedName>
    <definedName name="wrn.GGR._.Network._.Exhibit." hidden="1">{"Network Summary",#N/A,TRUE,"Summary";"Piping Summary",#N/A,TRUE," Piping";"Meters Summary",#N/A,TRUE,"Meters &amp; Connections";"Connections Summary",#N/A,TRUE,"Meters &amp; Connections";"Stations Summary",#N/A,TRUE,"Stations Pivot"}</definedName>
    <definedName name="wrn.Good._.Stuff." localSheetId="0" hidden="1">{#N/A,#N/A,FALSE,"AdjPL";#N/A,#N/A,FALSE,"AdjPLCS";#N/A,#N/A,FALSE,"AdjPLGR";#N/A,#N/A,FALSE,"AdjBS";#N/A,#N/A,FALSE,"AdjBS_CS";#N/A,#N/A,FALSE,"AdjFA";#N/A,#N/A,FALSE,"IncApp";#N/A,#N/A,FALSE,"Incappexh";#N/A,#N/A,FALSE,"WACC_Mults_Other Inputs 97";#N/A,#N/A,FALSE,"SuppInc App"}</definedName>
    <definedName name="wrn.Good._.Stuff." hidden="1">{#N/A,#N/A,FALSE,"AdjPL";#N/A,#N/A,FALSE,"AdjPLCS";#N/A,#N/A,FALSE,"AdjPLGR";#N/A,#N/A,FALSE,"AdjBS";#N/A,#N/A,FALSE,"AdjBS_CS";#N/A,#N/A,FALSE,"AdjFA";#N/A,#N/A,FALSE,"IncApp";#N/A,#N/A,FALSE,"Incappexh";#N/A,#N/A,FALSE,"WACC_Mults_Other Inputs 97";#N/A,#N/A,FALSE,"SuppInc App"}</definedName>
    <definedName name="wrn.historical." hidden="1">{"historical_is_annual",#N/A,FALSE,"historical is";"historical_is_annual_cs",#N/A,FALSE,"historical is";"historical_is_annual_growth",#N/A,FALSE,"historical is";"historical_is_quarter",#N/A,FALSE,"historical is";"historical_is_quarter_cs",#N/A,FALSE,"historical is";"historical_is_quarter_growth",#N/A,FALSE,"historical is";"historical_bs_annual",#N/A,FALSE,"historical is";"historical_bs_annaul_cs",#N/A,FALSE,"historical is";"historical_bs_annaul_growth",#N/A,FALSE,"historical is";"historical_bs_quarter",#N/A,FALSE,"historical is";"historical_bs_quarter_cs",#N/A,FALSE,"historical is";"historical_bs_quarter_growth",#N/A,FALSE,"historical is";"historical_cf",#N/A,FALSE,"historical is";"historical_workcap",#N/A,FALSE,"historical is";"historical_ratios_1",#N/A,FALSE,"historical is";"historical_ratios_2",#N/A,FALSE,"historical is";"historical_ratios_3",#N/A,FALSE,"historical is"}</definedName>
    <definedName name="wrn.historical._.rev._.backup." hidden="1">{"rev_history_revenueDetail",#N/A,FALSE,"historical rev us";"rev_history_minutesDetail",#N/A,FALSE,"historical rev us"}</definedName>
    <definedName name="wrn.Income._.Statement." localSheetId="0" hidden="1">{#N/A,#N/A,FALSE,"Adj2PL";#N/A,#N/A,FALSE,"AdjPL";#N/A,#N/A,FALSE,"AdjPLCS";#N/A,#N/A,FALSE,"AdjPLGR"}</definedName>
    <definedName name="wrn.Income._.Statement." hidden="1">{#N/A,#N/A,FALSE,"Adj2PL";#N/A,#N/A,FALSE,"AdjPL";#N/A,#N/A,FALSE,"AdjPLCS";#N/A,#N/A,FALSE,"AdjPLGR"}</definedName>
    <definedName name="wrn.Inputs." hidden="1">{#N/A,#N/A,FALSE,"Inputs";#N/A,#N/A,FALSE,"Mkt";#N/A,#N/A,FALSE,"Rev";#N/A,#N/A,FALSE,"Costs"}</definedName>
    <definedName name="wrn.Internal._.Report._.for._.Martha." hidden="1">{"Title Page",#N/A,FALSE,"Title Page";"Table of Contents",#N/A,FALSE,"Table of Contents";"Balance Sheet",#N/A,FALSE,"Balance Sheet";"Inc Stmt - Internal",#N/A,FALSE,"Income Stmt &amp; RE";"Inc Stmt (Bank Version)",#N/A,FALSE,"Income Stmt &amp; RE";"Schedules - Internal Version",#N/A,FALSE,"Schedules";"Schedules (Bank Version)",#N/A,FALSE,"Schedules";"Notes to FS - Internal",#N/A,FALSE,"Notes to FS";"Notes to FS (Bank Version)",#N/A,FALSE,"Notes to FS";"Notes to FS-Loans (Internal)",#N/A,FALSE,"Notes to FS-Loans";"Notes to FS-Loans (Bank Version)",#N/A,FALSE,"Notes to FS-Loans"}</definedName>
    <definedName name="wrn.InternalPlan." hidden="1">{#N/A,#N/A,TRUE,"Input prnt";#N/A,#N/A,TRUE,"P&amp;L BusPl";"CF BusPlan",#N/A,TRUE,"FCashflow";"BS short",#N/A,TRUE,"BS Qu";#N/A,#N/A,TRUE,"BusPlan Info"}</definedName>
    <definedName name="wrn.K3._.Annual." localSheetId="0" hidden="1">{"K3Cash",#N/A,FALSE,"Ann";"K3Income",#N/A,FALSE,"Ann";"K3Educ",#N/A,FALSE,"Ann";"K3media",#N/A,FALSE,"Ann";"K3Info",#N/A,FALSE,"Ann";"K3Valuation",#N/A,FALSE,"Ann"}</definedName>
    <definedName name="wrn.K3._.Annual." hidden="1">{"K3Cash",#N/A,FALSE,"Ann";"K3Income",#N/A,FALSE,"Ann";"K3Educ",#N/A,FALSE,"Ann";"K3media",#N/A,FALSE,"Ann";"K3Info",#N/A,FALSE,"Ann";"K3Valuation",#N/A,FALSE,"Ann"}</definedName>
    <definedName name="wrn.K3._.Quarterly." localSheetId="0" hidden="1">{"K3 first",#N/A,FALSE,"Qtr.";"K3 second",#N/A,FALSE,"Qtr.";"K3 Third",#N/A,FALSE,"Qtr.";"K3 Fourth",#N/A,FALSE,"Qtr.";"K3 Full",#N/A,FALSE,"Qtr."}</definedName>
    <definedName name="wrn.K3._.Quarterly." hidden="1">{"K3 first",#N/A,FALSE,"Qtr.";"K3 second",#N/A,FALSE,"Qtr.";"K3 Third",#N/A,FALSE,"Qtr.";"K3 Fourth",#N/A,FALSE,"Qtr.";"K3 Full",#N/A,FALSE,"Qtr."}</definedName>
    <definedName name="wrn.kriall." localSheetId="0" hidden="1">{"kricash",#N/A,FALSE,"INC";"kriinc",#N/A,FALSE,"INC";"krimiami",#N/A,FALSE,"INC";"kriother",#N/A,FALSE,"INC";"kripapers",#N/A,FALSE,"INC"}</definedName>
    <definedName name="wrn.kriall." hidden="1">{"kricash",#N/A,FALSE,"INC";"kriinc",#N/A,FALSE,"INC";"krimiami",#N/A,FALSE,"INC";"kriother",#N/A,FALSE,"INC";"kripapers",#N/A,FALSE,"INC"}</definedName>
    <definedName name="wrn.mhpall." localSheetId="0" hidden="1">{"mhpcash",#N/A,FALSE,"MHPNEWX";"mhpinc",#N/A,FALSE,"MHPNEWX";"mhptax",#N/A,FALSE,"MHPNEWX";"mhpbroad",#N/A,FALSE,"MHPNEWX";"mhpeduc",#N/A,FALSE,"MHPNEWX";"mhpfin",#N/A,FALSE,"MHPNEWX";"mhpinfo",#N/A,FALSE,"MHPNEWX"}</definedName>
    <definedName name="wrn.mhpall." hidden="1">{"mhpcash",#N/A,FALSE,"MHPNEWX";"mhpinc",#N/A,FALSE,"MHPNEWX";"mhptax",#N/A,FALSE,"MHPNEWX";"mhpbroad",#N/A,FALSE,"MHPNEWX";"mhpeduc",#N/A,FALSE,"MHPNEWX";"mhpfin",#N/A,FALSE,"MHPNEWX";"mhpinfo",#N/A,FALSE,"MHPNEWX"}</definedName>
    <definedName name="wrn.N._.Europe._.Local." localSheetId="0" hidden="1">{"CONSOLIDATED",#N/A,TRUE,"NE P&amp;L Budget-Consolidated";"LOCAL_NORWAY",#N/A,TRUE,"P&amp;L Budget - Norway";"LOCAL_SWEDEN",#N/A,TRUE,"P&amp;L Budget - Sweden";"LOCAL_GERMNAY",#N/A,TRUE,"P&amp;L Budget - Germany";"LOCAL_DENMARK",#N/A,TRUE,"P&amp;L Budget - Denmark"}</definedName>
    <definedName name="wrn.N._.Europe._.Local." hidden="1">{"CONSOLIDATED",#N/A,TRUE,"NE P&amp;L Budget-Consolidated";"LOCAL_NORWAY",#N/A,TRUE,"P&amp;L Budget - Norway";"LOCAL_SWEDEN",#N/A,TRUE,"P&amp;L Budget - Sweden";"LOCAL_GERMNAY",#N/A,TRUE,"P&amp;L Budget - Germany";"LOCAL_DENMARK",#N/A,TRUE,"P&amp;L Budget - Denmark"}</definedName>
    <definedName name="wrn.nytaann." localSheetId="0" hidden="1">{"nytacash",#N/A,FALSE,"GLOBEINC";"nytainc",#N/A,FALSE,"GLOBEINC";"nytanyt",#N/A,FALSE,"GLOBEINC";"nytareg",#N/A,FALSE,"GLOBEINC";"nytaglobe",#N/A,FALSE,"GLOBEINC";"nytapprttl",#N/A,FALSE,"GLOBEINC"}</definedName>
    <definedName name="wrn.nytaann." hidden="1">{"nytacash",#N/A,FALSE,"GLOBEINC";"nytainc",#N/A,FALSE,"GLOBEINC";"nytanyt",#N/A,FALSE,"GLOBEINC";"nytareg",#N/A,FALSE,"GLOBEINC";"nytaglobe",#N/A,FALSE,"GLOBEINC";"nytapprttl",#N/A,FALSE,"GLOBEINC"}</definedName>
    <definedName name="wrn.one." hidden="1">{"page1",#N/A,FALSE,"A";"page2",#N/A,FALSE,"A"}</definedName>
    <definedName name="wrn.Overview." hidden="1">{"Input short",#N/A,TRUE,"Input";"CapTable normal",#N/A,TRUE,"Cap Table";"P&amp;L Yrly normal",#N/A,TRUE,"P&amp;L Yrly";"CF short",#N/A,TRUE,"FCashflow";"BS short",#N/A,TRUE,"BS Qu"}</definedName>
    <definedName name="wrn.Overview._.12._.months." hidden="1">{"P&amp;L Mo",#N/A,TRUE,"P&amp;L mo";"CF Mo",#N/A,TRUE,"FCashflow";"BS Mo",#N/A,TRUE,"BS";"CapEx Mo",#N/A,TRUE,"CapEx";"HC Mo",#N/A,TRUE,"Headcount";"KPI Mo",#N/A,TRUE,"KPI"}</definedName>
    <definedName name="wrn.Overview._.12._.months1" hidden="1">{"P&amp;L Mo",#N/A,TRUE,"P&amp;L mo";"CF Mo",#N/A,TRUE,"FCashflow";"BS Mo",#N/A,TRUE,"BS";"CapEx Mo",#N/A,TRUE,"CapEx";"HC Mo",#N/A,TRUE,"Headcount";"KPI Mo",#N/A,TRUE,"KPI"}</definedName>
    <definedName name="wrn.Overview._.14._.Quarters." hidden="1">{"P&amp;L Qu",#N/A,TRUE,"P&amp;LQu&amp;Yr";"CF Qu",#N/A,TRUE,"FCashflow";"BS Qu",#N/A,TRUE,"BS";"CapEx Qu",#N/A,TRUE,"CapEx";"HC Qu",#N/A,TRUE,"Headcount";"KPI Qu",#N/A,TRUE,"KPI"}</definedName>
    <definedName name="wrn.Overview._.5._.Years." hidden="1">{"P&amp;L Yr",#N/A,TRUE,"P&amp;LQu&amp;Yr";"CF Yr",#N/A,TRUE,"FCashflow";"BS Yr",#N/A,TRUE,"BS";"CapEx Yr",#N/A,TRUE,"CapEx";"HC Yr",#N/A,TRUE,"Headcount";"KPI Yr",#N/A,TRUE,"KPI"}</definedName>
    <definedName name="wrn.Overview1" hidden="1">{"Input short",#N/A,TRUE,"Input";"CapTable normal",#N/A,TRUE,"Cap Table";"P&amp;L Yrly normal",#N/A,TRUE,"P&amp;L Yrly";"CF short",#N/A,TRUE,"FCashflow";"BS short",#N/A,TRUE,"BS Qu"}</definedName>
    <definedName name="wrn.pl." hidden="1">{#N/A,#N/A,FALSE,"Exhibits 5-7"}</definedName>
    <definedName name="wrn.PRICE._.LIST." hidden="1">{#N/A,#N/A,FALSE,"DB LIST"}</definedName>
    <definedName name="wrn.print." localSheetId="0" hidden="1">{#N/A,#N/A,FALSE,"Japan 2003";#N/A,#N/A,FALSE,"Sheet2"}</definedName>
    <definedName name="wrn.print." hidden="1">{#N/A,#N/A,FALSE,"Japan 2003";#N/A,#N/A,FALSE,"Sheet2"}</definedName>
    <definedName name="wrn.Print._.All."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Worksheets." hidden="1">{#N/A,#N/A,FALSE,"Capitaliztion Matrix";#N/A,#N/A,FALSE,"4YR P&amp;L";#N/A,#N/A,FALSE,"Program Contributions";#N/A,#N/A,FALSE,"P&amp;L Trans YR 2";#N/A,#N/A,FALSE,"Rev &amp; EBITDA YR2";#N/A,#N/A,FALSE,"P&amp;L Trans YR 1";#N/A,#N/A,FALSE,"Rev &amp; EBITDA YR1"}</definedName>
    <definedName name="wrn.print._.graphs." hidden="1">{"cap_structure",#N/A,FALSE,"Graph-Mkt Cap";"price",#N/A,FALSE,"Graph-Price";"ebit",#N/A,FALSE,"Graph-EBITDA";"ebitda",#N/A,FALSE,"Graph-EBITDA"}</definedName>
    <definedName name="wrn.print._.raw._.data._.entry." hidden="1">{"inputs raw data",#N/A,TRUE,"INPUT"}</definedName>
    <definedName name="wrn.Print._.Report." hidden="1">{"MPODE 1",#N/A,FALSE,"Scenarios";"CAPEX",#N/A,FALSE,"DEPRECIACIONES";"Trans Costs",#N/A,FALSE,"Transmission";"Trans Revenue",#N/A,FALSE,"Transmission";"Revenues Summary",#N/A,FALSE,"Revenues";"Assumptions General",#N/A,FALSE,"assumptions";"Assumptions Summary",#N/A,FALSE,"assumptions";"Flores 1",#N/A,FALSE,"assumptions";"Tebsa 4",#N/A,FALSE,"assumptions";"Tebsa 7",#N/A,FALSE,"assumptions";"Termoballenas 1",#N/A,FALSE,"assumptions";"Termoballenas 2",#N/A,FALSE,"assumptions";"Termochinu 5",#N/A,FALSE,"assumptions";"Termochinu 6",#N/A,FALSE,"assumptions";"Termochinu 7",#N/A,FALSE,"assumptions";"Termochinu 8",#N/A,FALSE,"assumptions";"Termoguajira 1",#N/A,FALSE,"assumptions";"Termoguajira 2",#N/A,FALSE,"assumptions";"Monetary gain",#N/A,FALSE,"capex &amp; dep";"Income Statement",#N/A,FALSE,"Fin Stmts";"Balance Sheet",#N/A,FALSE,"Fin Stmts";"Cash Flow",#N/A,FALSE,"Fin Stmts";"Labor Personnel\",#N/A,FALSE,"Labor";"TEBSA PPA",#N/A,FALSE,"TEBSA";"Free Cash Flow",#N/A,FALSE,"Valuation";"Valuation",#N/A,FALSE,"Valuation";#N/A,#N/A,FALSE,"Work Cap"}</definedName>
    <definedName name="wrn.print._.summary._.sheets." hidden="1">{"summary1",#N/A,TRUE,"Comps";"summary2",#N/A,TRUE,"Comps";"summary3",#N/A,TRUE,"Comps"}</definedName>
    <definedName name="wrn.Print_Buyer." hidden="1">{#N/A,"DR",FALSE,"increm pf";#N/A,"MAMSI",FALSE,"increm pf";#N/A,"MAXI",FALSE,"increm pf";#N/A,"PCAM",FALSE,"increm pf";#N/A,"PHSV",FALSE,"increm pf";#N/A,"SIE",FALSE,"increm pf"}</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All." hidden="1">{"PA1",#N/A,FALSE,"BORDMW";"pa2",#N/A,FALSE,"BORDMW";"PA3",#N/A,FALSE,"BORDMW";"PA4",#N/A,FALSE,"BORDMW"}</definedName>
    <definedName name="wrn.printqtr." localSheetId="0" hidden="1">{"nytasecond",#N/A,FALSE,"NYTQTRS";"nytafirst",#N/A,FALSE,"NYTQTRS";"nytathird",#N/A,FALSE,"NYTQTRS";"nytafourth",#N/A,FALSE,"NYTQTRS";"nytafull",#N/A,FALSE,"NYTQTRS"}</definedName>
    <definedName name="wrn.printqtr." hidden="1">{"nytasecond",#N/A,FALSE,"NYTQTRS";"nytafirst",#N/A,FALSE,"NYTQTRS";"nytathird",#N/A,FALSE,"NYTQTRS";"nytafourth",#N/A,FALSE,"NYTQTRS";"nytafull",#N/A,FALSE,"NYTQTRS"}</definedName>
    <definedName name="wrn.projection." hidden="1">{#N/A,#N/A,FALSE,"INPUT";#N/A,#N/A,FALSE,"GROSS NUMBERS";#N/A,#N/A,FALSE,"ALLOCATION";#N/A,#N/A,FALSE,"PARTNERS' CAP."}</definedName>
    <definedName name="wrn.PROJECTIONS."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REPORTING._.PACKAGE." localSheetId="0" hidden="1">{#N/A,#N/A,TRUE,"Cover";#N/A,#N/A,TRUE,"BS";#N/A,#N/A,TRUE,"BS (2)";#N/A,#N/A,TRUE,"BS (3)";#N/A,#N/A,TRUE,"Supp Info-BS";#N/A,#N/A,TRUE,"IS";#N/A,#N/A,TRUE,"IS (2)";#N/A,#N/A,TRUE,"IS (3)";#N/A,#N/A,TRUE,"Supp Info-IS";#N/A,#N/A,TRUE,"CF";#N/A,#N/A,TRUE,"Supp Info-CF";#N/A,#N/A,TRUE,"SH";#N/A,#N/A,TRUE,"Supp Info-SH"}</definedName>
    <definedName name="wrn.REPORTING._.PACKAGE." hidden="1">{#N/A,#N/A,TRUE,"Cover";#N/A,#N/A,TRUE,"BS";#N/A,#N/A,TRUE,"BS (2)";#N/A,#N/A,TRUE,"BS (3)";#N/A,#N/A,TRUE,"Supp Info-BS";#N/A,#N/A,TRUE,"IS";#N/A,#N/A,TRUE,"IS (2)";#N/A,#N/A,TRUE,"IS (3)";#N/A,#N/A,TRUE,"Supp Info-IS";#N/A,#N/A,TRUE,"CF";#N/A,#N/A,TRUE,"Supp Info-CF";#N/A,#N/A,TRUE,"SH";#N/A,#N/A,TRUE,"Supp Info-SH"}</definedName>
    <definedName name="wrn.Return._.on._.Capital." localSheetId="0" hidden="1">{"Summary Schedule",#N/A,FALSE,"Sheet1";"Divisional Support",#N/A,FALSE,"Sheet2";"Corporate Support",#N/A,FALSE,"Sheet3"}</definedName>
    <definedName name="wrn.Return._.on._.Capital." hidden="1">{"Summary Schedule",#N/A,FALSE,"Sheet1";"Divisional Support",#N/A,FALSE,"Sheet2";"Corporate Support",#N/A,FALSE,"Sheet3"}</definedName>
    <definedName name="wrn.Rev._.1._.Yr._.by._.SBU." localSheetId="0" hidden="1">{"REV 1 YR LIT",#N/A,FALSE,"Rev 1 yr";"REV 1 YR COMM SERV",#N/A,FALSE,"Rev 1 yr";"REV 1 YR HC",#N/A,FALSE,"Rev 1 yr";"REV 1 YR INVEST SERV",#N/A,FALSE,"Rev 1 yr"}</definedName>
    <definedName name="wrn.Rev._.1._.Yr._.by._.SBU." hidden="1">{"REV 1 YR LIT",#N/A,FALSE,"Rev 1 yr";"REV 1 YR COMM SERV",#N/A,FALSE,"Rev 1 yr";"REV 1 YR HC",#N/A,FALSE,"Rev 1 yr";"REV 1 YR INVEST SERV",#N/A,FALSE,"Rev 1 yr"}</definedName>
    <definedName name="wrn.revenue._.historical." hidden="1">{"rev_summary2",#N/A,FALSE,"historical min us";"rev_summary1",#N/A,FALSE,"historical min us";"rev_perMinuteSummary",#N/A,FALSE,"hist rev per minute summary";"rev_worldwide_rev",#N/A,FALSE,"historical min us";"rev_worldwide_minutes",#N/A,FALSE,"historical min us";"rev_rev_ROW",#N/A,FALSE,"historical min us";"rev_other",#N/A,FALSE,"historical min us"}</definedName>
    <definedName name="wrn.review." hidden="1">{"review",#N/A,FALSE,"FACTSHT"}</definedName>
    <definedName name="wrn.review1." hidden="1">{"review",#N/A,FALSE,"FACTSHT"}</definedName>
    <definedName name="wrn.sales." hidden="1">{"sales",#N/A,FALSE,"Sales";"sales existing",#N/A,FALSE,"Sales";"sales rd1",#N/A,FALSE,"Sales";"sales rd2",#N/A,FALSE,"Sales"}</definedName>
    <definedName name="wrn.SBEI." hidden="1">{#N/A,#N/A,TRUE,"Table1";#N/A,#N/A,TRUE,"Table2";#N/A,#N/A,TRUE,"Table3";#N/A,#N/A,TRUE,"Table4";#N/A,#N/A,TRUE,"Table5";#N/A,#N/A,TRUE,"Table6";#N/A,#N/A,TRUE,"Table7";#N/A,#N/A,TRUE,"Table8";#N/A,#N/A,TRUE,"Table9";#N/A,#N/A,TRUE,"Table10";#N/A,#N/A,TRUE,"Table11";#N/A,#N/A,TRUE,"Table12";#N/A,#N/A,TRUE,"Table13";#N/A,#N/A,TRUE,"Table14"}</definedName>
    <definedName name="wrn.Scenario._.Analysis." localSheetId="0" hidden="1">{#N/A,"Base Case",FALSE,"Revenue";#N/A,"£6.25 Fee",FALSE,"Revenue"}</definedName>
    <definedName name="wrn.Scenario._.Analysis." hidden="1">{#N/A,"Base Case",FALSE,"Revenue";#N/A,"£6.25 Fee",FALSE,"Revenue"}</definedName>
    <definedName name="wrn.SHORT." hidden="1">{"CREDIT STATISTICS",#N/A,FALSE,"STATS";"CF_AND_IS",#N/A,FALSE,"PLAN";"BALSHEET",#N/A,FALSE,"BALANCE SHEET"}</definedName>
    <definedName name="wrn.sspall." localSheetId="0" hidden="1">{"sspcash",#N/A,FALSE,"EWSINCX";"sspinc",#N/A,FALSE,"EWSINCX";"ssptax",#N/A,FALSE,"EWSINCX";"ssppub",#N/A,FALSE,"EWSINCX";"sspperchgetc",#N/A,FALSE,"EWSINCX";"sspevan",#N/A,FALSE,"EWSINCX";"sspbroad",#N/A,FALSE,"EWSINCX";"sspbroadcont",#N/A,FALSE,"EWSINCX";"sspcable",#N/A,FALSE,"EWSINCX";"sspent",#N/A,FALSE,"EWSINCX"}</definedName>
    <definedName name="wrn.sspall." hidden="1">{"sspcash",#N/A,FALSE,"EWSINCX";"sspinc",#N/A,FALSE,"EWSINCX";"ssptax",#N/A,FALSE,"EWSINCX";"ssppub",#N/A,FALSE,"EWSINCX";"sspperchgetc",#N/A,FALSE,"EWSINCX";"sspevan",#N/A,FALSE,"EWSINCX";"sspbroad",#N/A,FALSE,"EWSINCX";"sspbroadcont",#N/A,FALSE,"EWSINCX";"sspcable",#N/A,FALSE,"EWSINCX";"sspent",#N/A,FALSE,"EWSINCX"}</definedName>
    <definedName name="wrn.STAND_ALONE_BOTH." hidden="1">{"FCB_ALL",#N/A,FALSE,"FCB";"GREY_ALL",#N/A,FALSE,"GREY"}</definedName>
    <definedName name="wrn.Standard._.Reports." hidden="1">{#N/A,#N/A,FALSE,"Books";#N/A,#N/A,FALSE,"Barge";#N/A,#N/A,FALSE,"Insurance";#N/A,#N/A,FALSE,"Consolidated"}</definedName>
    <definedName name="wrn.Student._.Seats._.1." hidden="1">{#N/A,#N/A,FALSE,"student seats 1"}</definedName>
    <definedName name="wrn.Student._.Statistics." hidden="1">{#N/A,#N/A,FALSE,"Student Statistics"}</definedName>
    <definedName name="wrn.SUMMARY."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wrn.Supplemental_Reports." hidden="1">{#N/A,#N/A,FALSE,"Report Data";#N/A,#N/A,FALSE,"COMP POOL";#N/A,#N/A,FALSE,"COMP POOL NB95";#N/A,#N/A,FALSE,"COMP POOL NB94"}</definedName>
    <definedName name="wrn.TARGET._.DCF." hidden="1">{"targetdcf",#N/A,FALSE,"Merger consequences";"TARGETASSU",#N/A,FALSE,"Merger consequences";"TERMINAL VALUE",#N/A,FALSE,"Merger consequences"}</definedName>
    <definedName name="wrn.taxcalc." localSheetId="0" hidden="1">{#N/A,#N/A,FALSE,"TAXCALC";#N/A,#N/A,FALSE,"TAXCALC"}</definedName>
    <definedName name="wrn.taxcalc." hidden="1">{#N/A,#N/A,FALSE,"TAXCALC";#N/A,#N/A,FALSE,"TAXCALC"}</definedName>
    <definedName name="wrn.TELCO." hidden="1">{#N/A,#N/A,FALSE,"TEL Monthly Inc";#N/A,#N/A,FALSE,"TEL REVENUE";#N/A,#N/A,FALSE,"Tel - Manpower";#N/A,#N/A,FALSE,"Tel Sales Support";#N/A,#N/A,FALSE,"SI - TELCO";#N/A,#N/A,FALSE,"Sales - Telco";#N/A,#N/A,FALSE,"Tel - Mktg";#N/A,#N/A,FALSE,"Tel - Mktg"}</definedName>
    <definedName name="wrn.TELCO._1" hidden="1">{#N/A,#N/A,FALSE,"TEL Monthly Inc";#N/A,#N/A,FALSE,"TEL REVENUE";#N/A,#N/A,FALSE,"Tel - Manpower";#N/A,#N/A,FALSE,"Tel Sales Support";#N/A,#N/A,FALSE,"SI - TELCO";#N/A,#N/A,FALSE,"Sales - Telco";#N/A,#N/A,FALSE,"Tel - Mktg";#N/A,#N/A,FALSE,"Tel - Mktg"}</definedName>
    <definedName name="wrn.TELCO._1_1" hidden="1">{#N/A,#N/A,FALSE,"TEL Monthly Inc";#N/A,#N/A,FALSE,"TEL REVENUE";#N/A,#N/A,FALSE,"Tel - Manpower";#N/A,#N/A,FALSE,"Tel Sales Support";#N/A,#N/A,FALSE,"SI - TELCO";#N/A,#N/A,FALSE,"Sales - Telco";#N/A,#N/A,FALSE,"Tel - Mktg";#N/A,#N/A,FALSE,"Tel - Mktg"}</definedName>
    <definedName name="wrn.TELCO._2" hidden="1">{#N/A,#N/A,FALSE,"TEL Monthly Inc";#N/A,#N/A,FALSE,"TEL REVENUE";#N/A,#N/A,FALSE,"Tel - Manpower";#N/A,#N/A,FALSE,"Tel Sales Support";#N/A,#N/A,FALSE,"SI - TELCO";#N/A,#N/A,FALSE,"Sales - Telco";#N/A,#N/A,FALSE,"Tel - Mktg";#N/A,#N/A,FALSE,"Tel - Mktg"}</definedName>
    <definedName name="wrn.TELCO._3" hidden="1">{#N/A,#N/A,FALSE,"TEL Monthly Inc";#N/A,#N/A,FALSE,"TEL REVENUE";#N/A,#N/A,FALSE,"Tel - Manpower";#N/A,#N/A,FALSE,"Tel Sales Support";#N/A,#N/A,FALSE,"SI - TELCO";#N/A,#N/A,FALSE,"Sales - Telco";#N/A,#N/A,FALSE,"Tel - Mktg";#N/A,#N/A,FALSE,"Tel - Mktg"}</definedName>
    <definedName name="wrn.TMCALL." localSheetId="0" hidden="1">{"tmccash",#N/A,FALSE,"INCX";"tmcinc",#N/A,FALSE,"INCX";"tmcpretx",#N/A,FALSE,"INCX";"tmcadrev",#N/A,FALSE,"INCX";"tmcbooks",#N/A,FALSE,"INCX"}</definedName>
    <definedName name="wrn.TMCALL." hidden="1">{"tmccash",#N/A,FALSE,"INCX";"tmcinc",#N/A,FALSE,"INCX";"tmcpretx",#N/A,FALSE,"INCX";"tmcadrev",#N/A,FALSE,"INCX";"tmcbooks",#N/A,FALSE,"INCX"}</definedName>
    <definedName name="wrn.todo." hidden="1">{#N/A,#N/A,FALSE,"Hip.Bas";#N/A,#N/A,FALSE,"ventas";#N/A,#N/A,FALSE,"ingre-Año";#N/A,#N/A,FALSE,"ventas-Año";#N/A,#N/A,FALSE,"Costepro";#N/A,#N/A,FALSE,"inversion";#N/A,#N/A,FALSE,"personal";#N/A,#N/A,FALSE,"Gastos-V";#N/A,#N/A,FALSE,"Circulante";#N/A,#N/A,FALSE,"CONSOLI";#N/A,#N/A,FALSE,"Es-Fin";#N/A,#N/A,FALSE,"Margen-P"}</definedName>
    <definedName name="wrn.Tout._.Sauf._.BG." localSheetId="0"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rball." localSheetId="0" hidden="1">{"trbcash",#N/A,FALSE,"INCPF";"trbinc",#N/A,FALSE,"INCPF";"trbchic",#N/A,FALSE,"INCPF";"trbadrev",#N/A,FALSE,"INCPF";"trbstns",#N/A,FALSE,"INCPF";"trbtvstns",#N/A,FALSE,"INCPF"}</definedName>
    <definedName name="wrn.trball." hidden="1">{"trbcash",#N/A,FALSE,"INCPF";"trbinc",#N/A,FALSE,"INCPF";"trbchic",#N/A,FALSE,"INCPF";"trbadrev",#N/A,FALSE,"INCPF";"trbstns",#N/A,FALSE,"INCPF";"trbtvstns",#N/A,FALSE,"INCPF"}</definedName>
    <definedName name="wrn.upstairs." hidden="1">{"histincome",#N/A,FALSE,"hyfins";"closing balance",#N/A,FALSE,"hyfins"}</definedName>
    <definedName name="wrn.upstairs1." hidden="1">{"histincome",#N/A,FALSE,"hyfins";"closing balance",#N/A,FALSE,"hyfins"}</definedName>
    <definedName name="wrn.upstairs2." hidden="1">{"histincome",#N/A,FALSE,"hyfins";"closing balance",#N/A,FALSE,"hyfins"}</definedName>
    <definedName name="wrn.upstairs3." hidden="1">{"histincome",#N/A,FALSE,"hyfins";"closing balance",#N/A,FALSE,"hyfins"}</definedName>
    <definedName name="wrn.UTILITIES." hidden="1">{#N/A,#N/A,FALSE,"UTIL Monthly Inc ";#N/A,#N/A,FALSE,"Capital";#N/A,#N/A,FALSE,"UTIL REVENUE";#N/A,#N/A,FALSE,"RM REVENUE";#N/A,#N/A,FALSE,"Manpower";#N/A,#N/A,FALSE,"SI - UTIL";#N/A,#N/A,FALSE,"Sales - Utili"}</definedName>
    <definedName name="wrn.UTILITIES._1" hidden="1">{#N/A,#N/A,FALSE,"UTIL Monthly Inc ";#N/A,#N/A,FALSE,"Capital";#N/A,#N/A,FALSE,"UTIL REVENUE";#N/A,#N/A,FALSE,"RM REVENUE";#N/A,#N/A,FALSE,"Manpower";#N/A,#N/A,FALSE,"SI - UTIL";#N/A,#N/A,FALSE,"Sales - Utili"}</definedName>
    <definedName name="wrn.UTILITIES._1_1" hidden="1">{#N/A,#N/A,FALSE,"UTIL Monthly Inc ";#N/A,#N/A,FALSE,"Capital";#N/A,#N/A,FALSE,"UTIL REVENUE";#N/A,#N/A,FALSE,"RM REVENUE";#N/A,#N/A,FALSE,"Manpower";#N/A,#N/A,FALSE,"SI - UTIL";#N/A,#N/A,FALSE,"Sales - Utili"}</definedName>
    <definedName name="wrn.UTILITIES._2" hidden="1">{#N/A,#N/A,FALSE,"UTIL Monthly Inc ";#N/A,#N/A,FALSE,"Capital";#N/A,#N/A,FALSE,"UTIL REVENUE";#N/A,#N/A,FALSE,"RM REVENUE";#N/A,#N/A,FALSE,"Manpower";#N/A,#N/A,FALSE,"SI - UTIL";#N/A,#N/A,FALSE,"Sales - Utili"}</definedName>
    <definedName name="wrn.UTILITIES._3" hidden="1">{#N/A,#N/A,FALSE,"UTIL Monthly Inc ";#N/A,#N/A,FALSE,"Capital";#N/A,#N/A,FALSE,"UTIL REVENUE";#N/A,#N/A,FALSE,"RM REVENUE";#N/A,#N/A,FALSE,"Manpower";#N/A,#N/A,FALSE,"SI - UTIL";#N/A,#N/A,FALSE,"Sales - Utili"}</definedName>
    <definedName name="wrn.Wacc." hidden="1">{"Area1",#N/A,FALSE,"OREWACC";"Area2",#N/A,FALSE,"OREWACC"}</definedName>
    <definedName name="wrn.wpoall." localSheetId="0" hidden="1">{"wpocash",#N/A,FALSE,"WPOALLT";"wpoinc",#N/A,FALSE,"WPOALLT";"wpoexcl",#N/A,FALSE,"WPOALLT";"wpocable",#N/A,FALSE,"WPOALLT";"wpobroad",#N/A,FALSE,"WPOALLT";"wpopost",#N/A,FALSE,"WPOALLT";"wponwsweek",#N/A,FALSE,"WPOALLT"}</definedName>
    <definedName name="wrn.wpoall." hidden="1">{"wpocash",#N/A,FALSE,"WPOALLT";"wpoinc",#N/A,FALSE,"WPOALLT";"wpoexcl",#N/A,FALSE,"WPOALLT";"wpocable",#N/A,FALSE,"WPOALLT";"wpobroad",#N/A,FALSE,"WPOALLT";"wpopost",#N/A,FALSE,"WPOALLT";"wponwsweek",#N/A,FALSE,"WPOALLT"}</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ww.reve." hidden="1">{"rev_summary2",#N/A,FALSE,"historical min us";"rev_summary1",#N/A,FALSE,"historical min us";"rev_perMinuteSummary",#N/A,FALSE,"hist rev per minute summary";"rev_worldwide_rev",#N/A,FALSE,"historical min us";"rev_worldwide_minutes",#N/A,FALSE,"historical min us";"rev_rev_ROW",#N/A,FALSE,"historical min us";"rev_other",#N/A,FALSE,"historical min us"}</definedName>
    <definedName name="wwww" localSheetId="0" hidden="1">{"ACT92",#N/A,FALSE,"MAQ Y EQ.";"ACT93",#N/A,FALSE,"MAQ Y EQ.";"ACT95",#N/A,FALSE,"MAQ Y EQ.";"ACT94",#N/A,FALSE,"MAQ Y EQ.";"ADQ93",#N/A,FALSE,"MAQ Y EQ.";"ADQ94",#N/A,FALSE,"MAQ Y EQ.";"RESUMEN",#N/A,FALSE,"MAQ Y EQ."}</definedName>
    <definedName name="wwww" hidden="1">{"ACT92",#N/A,FALSE,"MAQ Y EQ.";"ACT93",#N/A,FALSE,"MAQ Y EQ.";"ACT95",#N/A,FALSE,"MAQ Y EQ.";"ACT94",#N/A,FALSE,"MAQ Y EQ.";"ADQ93",#N/A,FALSE,"MAQ Y EQ.";"ADQ94",#N/A,FALSE,"MAQ Y EQ.";"RESUMEN",#N/A,FALSE,"MAQ Y EQ."}</definedName>
    <definedName name="wwwwwwww"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XLIA_GLTransaction_Temp1" localSheetId="0" hidden="1">#REF!</definedName>
    <definedName name="XLIA_GLTransaction_Temp1" hidden="1">#REF!</definedName>
    <definedName name="XLIA_GLTransaction_Temp2" localSheetId="0" hidden="1">#REF!</definedName>
    <definedName name="XLIA_GLTransaction_Temp2" hidden="1">#REF!</definedName>
    <definedName name="XLIA_GLTransaction_Temp3" localSheetId="0" hidden="1">#REF!</definedName>
    <definedName name="XLIA_GLTransaction_Temp3" hidden="1">#REF!</definedName>
    <definedName name="XLIA_GLTransaction_Temp4" localSheetId="0" hidden="1">#REF!</definedName>
    <definedName name="XLIA_GLTransaction_Temp4" hidden="1">#REF!</definedName>
    <definedName name="XLIA_GLTransaction_Temp5" localSheetId="0" hidden="1">#REF!</definedName>
    <definedName name="XLIA_GLTransaction_Temp5" hidden="1">#REF!</definedName>
    <definedName name="XREF_COLUMN_1" localSheetId="0" hidden="1">[33]STATISTICS!#REF!</definedName>
    <definedName name="XREF_COLUMN_1" hidden="1">[33]STATISTICS!#REF!</definedName>
    <definedName name="XREF_COLUMN_2" localSheetId="0" hidden="1">#REF!</definedName>
    <definedName name="XREF_COLUMN_2" hidden="1">#REF!</definedName>
    <definedName name="XREF_COLUMN_3" localSheetId="0" hidden="1">#REF!</definedName>
    <definedName name="XREF_COLUMN_3" hidden="1">#REF!</definedName>
    <definedName name="XREF_COLUMN_4" localSheetId="0" hidden="1">#REF!</definedName>
    <definedName name="XREF_COLUMN_4" hidden="1">#REF!</definedName>
    <definedName name="XREF_COLUMN_5" localSheetId="0" hidden="1">'[19]Vertis Senior Note'!#REF!</definedName>
    <definedName name="XREF_COLUMN_5" hidden="1">'[19]Vertis Senior Note'!#REF!</definedName>
    <definedName name="XREF_COLUMN_6" localSheetId="0" hidden="1">#REF!</definedName>
    <definedName name="XREF_COLUMN_6" hidden="1">#REF!</definedName>
    <definedName name="XRefActiveRow" localSheetId="0" hidden="1">#REF!</definedName>
    <definedName name="XRefActiveRow" hidden="1">#REF!</definedName>
    <definedName name="XRefColumnsCount" hidden="1">5</definedName>
    <definedName name="XRefCopy1Row" localSheetId="0" hidden="1">#REF!</definedName>
    <definedName name="XRefCopy1Row" hidden="1">#REF!</definedName>
    <definedName name="XRefCopy2Row" localSheetId="0" hidden="1">#REF!</definedName>
    <definedName name="XRefCopy2Row" hidden="1">#REF!</definedName>
    <definedName name="XRefCopy3" localSheetId="0" hidden="1">#REF!</definedName>
    <definedName name="XRefCopy3" hidden="1">#REF!</definedName>
    <definedName name="XRefCopy3Row" localSheetId="0" hidden="1">#REF!</definedName>
    <definedName name="XRefCopy3Row" hidden="1">#REF!</definedName>
    <definedName name="XRefCopy4" localSheetId="0" hidden="1">#REF!</definedName>
    <definedName name="XRefCopy4" hidden="1">#REF!</definedName>
    <definedName name="XRefCopy4Row" localSheetId="0" hidden="1">#REF!</definedName>
    <definedName name="XRefCopy4Row" hidden="1">#REF!</definedName>
    <definedName name="XRefCopy5" localSheetId="0" hidden="1">#REF!</definedName>
    <definedName name="XRefCopy5" hidden="1">#REF!</definedName>
    <definedName name="XRefCopy5Row" localSheetId="0" hidden="1">#REF!</definedName>
    <definedName name="XRefCopy5Row" hidden="1">#REF!</definedName>
    <definedName name="XRefCopy6" localSheetId="0" hidden="1">#REF!</definedName>
    <definedName name="XRefCopy6" hidden="1">#REF!</definedName>
    <definedName name="XRefCopy6Row" localSheetId="0" hidden="1">#REF!</definedName>
    <definedName name="XRefCopy6Row" hidden="1">#REF!</definedName>
    <definedName name="XRefCopy7" localSheetId="0" hidden="1">'[19]Vertis Senior Note'!#REF!</definedName>
    <definedName name="XRefCopy7" hidden="1">'[19]Vertis Senior Note'!#REF!</definedName>
    <definedName name="XRefCopy7Row" localSheetId="0" hidden="1">#REF!</definedName>
    <definedName name="XRefCopy7Row" hidden="1">#REF!</definedName>
    <definedName name="XRefCopy8" localSheetId="0" hidden="1">#REF!</definedName>
    <definedName name="XRefCopy8" hidden="1">#REF!</definedName>
    <definedName name="XRefCopy8Row" localSheetId="0" hidden="1">#REF!</definedName>
    <definedName name="XRefCopy8Row" hidden="1">#REF!</definedName>
    <definedName name="XRefCopy9" localSheetId="0" hidden="1">#REF!</definedName>
    <definedName name="XRefCopy9" hidden="1">#REF!</definedName>
    <definedName name="XRefCopyRangeCount" hidden="1">8</definedName>
    <definedName name="XRefPaste1" localSheetId="0" hidden="1">#REF!</definedName>
    <definedName name="XRefPaste1" hidden="1">#REF!</definedName>
    <definedName name="XRefPaste1Row" localSheetId="0" hidden="1">#REF!</definedName>
    <definedName name="XRefPaste1Row" hidden="1">#REF!</definedName>
    <definedName name="XRefPaste2" localSheetId="0" hidden="1">#REF!</definedName>
    <definedName name="XRefPaste2" hidden="1">#REF!</definedName>
    <definedName name="XRefPaste2Row" localSheetId="0" hidden="1">#REF!</definedName>
    <definedName name="XRefPaste2Row" hidden="1">#REF!</definedName>
    <definedName name="XRefPaste3Row" localSheetId="0" hidden="1">#REF!</definedName>
    <definedName name="XRefPaste3Row" hidden="1">#REF!</definedName>
    <definedName name="XRefPaste4" localSheetId="0" hidden="1">'[19]Vertis Senior Note'!#REF!</definedName>
    <definedName name="XRefPaste4" hidden="1">'[19]Vertis Senior Note'!#REF!</definedName>
    <definedName name="XRefPaste4Row" localSheetId="0" hidden="1">#REF!</definedName>
    <definedName name="XRefPaste4Row" hidden="1">#REF!</definedName>
    <definedName name="XRefPasteRangeCount" hidden="1">8</definedName>
    <definedName name="xx" hidden="1">{"historical_is_annual",#N/A,FALSE,"historical is";"historical_is_annual_cs",#N/A,FALSE,"historical is";"historical_is_annual_growth",#N/A,FALSE,"historical is";"historical_is_quarter",#N/A,FALSE,"historical is";"historical_is_quarter_cs",#N/A,FALSE,"historical is";"historical_is_quarter_growth",#N/A,FALSE,"historical is";"historical_bs_annual",#N/A,FALSE,"historical is";"historical_bs_annaul_cs",#N/A,FALSE,"historical is";"historical_bs_annaul_growth",#N/A,FALSE,"historical is";"historical_bs_quarter",#N/A,FALSE,"historical is";"historical_bs_quarter_cs",#N/A,FALSE,"historical is";"historical_bs_quarter_growth",#N/A,FALSE,"historical is";"historical_cf",#N/A,FALSE,"historical is";"historical_workcap",#N/A,FALSE,"historical is";"historical_ratios_1",#N/A,FALSE,"historical is";"historical_ratios_2",#N/A,FALSE,"historical is";"historical_ratios_3",#N/A,FALSE,"historical is"}</definedName>
    <definedName name="xyd" localSheetId="0" hidden="1">#REF!</definedName>
    <definedName name="xyd" hidden="1">#REF!</definedName>
    <definedName name="xyz" localSheetId="0" hidden="1">#REF!</definedName>
    <definedName name="xyz" hidden="1">#REF!</definedName>
    <definedName name="yrh" localSheetId="0" hidden="1">{#N/A,#N/A,FALSE,"Aging Summary";#N/A,#N/A,FALSE,"Ratio Analysis";#N/A,#N/A,FALSE,"Test 120 Day Accts";#N/A,#N/A,FALSE,"Tickmarks"}</definedName>
    <definedName name="yrh" hidden="1">{#N/A,#N/A,FALSE,"Aging Summary";#N/A,#N/A,FALSE,"Ratio Analysis";#N/A,#N/A,FALSE,"Test 120 Day Accts";#N/A,#N/A,FALSE,"Tickmarks"}</definedName>
    <definedName name="z" localSheetId="0" hidden="1">#REF!</definedName>
    <definedName name="z" hidden="1">#REF!</definedName>
    <definedName name="Z_1E0A6F3F_9058_4A2F_9D56_3ABA32CF7799_.wvu.FilterData" localSheetId="0" hidden="1">#REF!</definedName>
    <definedName name="Z_1E0A6F3F_9058_4A2F_9D56_3ABA32CF7799_.wvu.FilterData" hidden="1">#REF!</definedName>
    <definedName name="Z_3323C4E2_BD87_11D3_9938_00A0C9DC8FB7_.wvu.Cols" localSheetId="0" hidden="1">#REF!</definedName>
    <definedName name="Z_3323C4E2_BD87_11D3_9938_00A0C9DC8FB7_.wvu.Cols" hidden="1">#REF!</definedName>
    <definedName name="Z_3323C4E2_BD87_11D3_9938_00A0C9DC8FB7_.wvu.PrintArea" localSheetId="0" hidden="1">#REF!</definedName>
    <definedName name="Z_3323C4E2_BD87_11D3_9938_00A0C9DC8FB7_.wvu.PrintArea" hidden="1">#REF!</definedName>
    <definedName name="Z_3323C4E2_BD87_11D3_9938_00A0C9DC8FB7_.wvu.Rows" localSheetId="0" hidden="1">'[10]sched (CSFB)'!#REF!,'[10]sched (CSFB)'!$199:$204,'[10]sched (CSFB)'!$341:$341,'[10]sched (CSFB)'!#REF!,'[10]sched (CSFB)'!#REF!,'[10]sched (CSFB)'!#REF!,'[10]sched (CSFB)'!#REF!,'[10]sched (CSFB)'!$1974:$1975,'[10]sched (CSFB)'!#REF!,'[10]sched (CSFB)'!#REF!</definedName>
    <definedName name="Z_3323C4E2_BD87_11D3_9938_00A0C9DC8FB7_.wvu.Rows" hidden="1">'[10]sched (CSFB)'!#REF!,'[10]sched (CSFB)'!$199:$204,'[10]sched (CSFB)'!$341:$341,'[10]sched (CSFB)'!#REF!,'[10]sched (CSFB)'!#REF!,'[10]sched (CSFB)'!#REF!,'[10]sched (CSFB)'!#REF!,'[10]sched (CSFB)'!$1974:$1975,'[10]sched (CSFB)'!#REF!,'[10]sched (CSFB)'!#REF!</definedName>
    <definedName name="Z_B5B6544A_76F3_4A4D_B372_73905E89642C_.wvu.FilterData" localSheetId="0" hidden="1">#REF!</definedName>
    <definedName name="Z_B5B6544A_76F3_4A4D_B372_73905E89642C_.wvu.FilterData" hidden="1">#REF!</definedName>
    <definedName name="Z_B5B6544A_76F3_4A4D_B372_73905E89642C_.wvu.PrintArea" localSheetId="0" hidden="1">#REF!</definedName>
    <definedName name="Z_B5B6544A_76F3_4A4D_B372_73905E89642C_.wvu.PrintArea" hidden="1">#REF!</definedName>
    <definedName name="Z_B5B6544A_76F3_4A4D_B372_73905E89642C_.wvu.PrintTitles" localSheetId="0" hidden="1">#REF!</definedName>
    <definedName name="Z_B5B6544A_76F3_4A4D_B372_73905E89642C_.wvu.PrintTitles" hidden="1">#REF!</definedName>
    <definedName name="Z_ED0B4BEC_78FD_4503_A52F_6138349F9F49_.wvu.FilterData" localSheetId="0" hidden="1">#REF!</definedName>
    <definedName name="Z_ED0B4BEC_78FD_4503_A52F_6138349F9F49_.wvu.FilterData" hidden="1">#REF!</definedName>
    <definedName name="Z_ED0B4BEC_78FD_4503_A52F_6138349F9F49_.wvu.PrintArea" localSheetId="0" hidden="1">#REF!</definedName>
    <definedName name="Z_ED0B4BEC_78FD_4503_A52F_6138349F9F49_.wvu.PrintArea" hidden="1">#REF!</definedName>
    <definedName name="Z_ED0B4BEC_78FD_4503_A52F_6138349F9F49_.wvu.PrintTitles" localSheetId="0" hidden="1">#REF!</definedName>
    <definedName name="Z_ED0B4BEC_78FD_4503_A52F_6138349F9F49_.wvu.PrintTitles" hidden="1">#REF!</definedName>
    <definedName name="zx" localSheetId="0" hidden="1">#REF!</definedName>
    <definedName name="zx" hidden="1">#REF!</definedName>
    <definedName name="zz" localSheetId="0" hidden="1">#REF!</definedName>
    <definedName name="zz" hidden="1">#REF!</definedName>
    <definedName name="zzz" localSheetId="0" hidden="1">{#N/A,#N/A,FALSE,"Aging Summary";#N/A,#N/A,FALSE,"Ratio Analysis";#N/A,#N/A,FALSE,"Test 120 Day Accts";#N/A,#N/A,FALSE,"Tickmarks"}</definedName>
    <definedName name="zzz" hidden="1">{#N/A,#N/A,FALSE,"Aging Summary";#N/A,#N/A,FALSE,"Ratio Analysis";#N/A,#N/A,FALSE,"Test 120 Day Accts";#N/A,#N/A,FALSE,"Tickmarks"}</definedName>
    <definedName name="zzzz" hidden="1">{"Commish",#N/A,FALSE,"LAWTC"}</definedName>
  </definedNames>
  <calcPr calcId="191029" iterate="1"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8" i="7" l="1"/>
  <c r="L4" i="7" l="1"/>
  <c r="M4" i="7"/>
  <c r="M8" i="7" s="1"/>
  <c r="D59" i="3"/>
  <c r="D57" i="3"/>
  <c r="D55" i="3"/>
  <c r="Y16" i="7"/>
  <c r="X13" i="7"/>
  <c r="X15" i="7"/>
  <c r="X16" i="7"/>
  <c r="Q13" i="7"/>
  <c r="R13" i="7"/>
  <c r="S13" i="7"/>
  <c r="T13" i="7"/>
  <c r="U13" i="7"/>
  <c r="Q15" i="7"/>
  <c r="R15" i="7"/>
  <c r="S15" i="7"/>
  <c r="T15" i="7"/>
  <c r="U15" i="7"/>
  <c r="Q16" i="7"/>
  <c r="R16" i="7"/>
  <c r="S16" i="7"/>
  <c r="T16" i="7"/>
  <c r="U16" i="7"/>
  <c r="D24" i="3"/>
  <c r="D23" i="3"/>
  <c r="D22" i="3"/>
  <c r="D25" i="3"/>
  <c r="C23" i="3"/>
  <c r="E23" i="3"/>
  <c r="C22" i="3"/>
  <c r="E22" i="3"/>
  <c r="E24" i="3"/>
  <c r="E25" i="3"/>
  <c r="C25" i="3"/>
  <c r="D16" i="3"/>
  <c r="E16" i="3"/>
  <c r="D17" i="3"/>
  <c r="E17" i="3"/>
  <c r="D18" i="3"/>
  <c r="E18" i="3"/>
  <c r="D14" i="3"/>
  <c r="C19" i="3"/>
  <c r="P9" i="7"/>
  <c r="Q9" i="7"/>
  <c r="R9" i="7"/>
  <c r="S9" i="7"/>
  <c r="T9" i="7"/>
  <c r="P10" i="7"/>
  <c r="Q10" i="7"/>
  <c r="R10" i="7"/>
  <c r="S10" i="7"/>
  <c r="T10" i="7"/>
  <c r="P11" i="7"/>
  <c r="Q11" i="7"/>
  <c r="R11" i="7"/>
  <c r="S11" i="7"/>
  <c r="T11" i="7"/>
  <c r="Q8" i="7"/>
  <c r="R8" i="7"/>
  <c r="S8" i="7"/>
  <c r="T8" i="7"/>
  <c r="P8" i="7"/>
  <c r="T4" i="7"/>
  <c r="S4" i="7"/>
  <c r="R4" i="7"/>
  <c r="Q4" i="7"/>
  <c r="C18" i="3"/>
  <c r="C17" i="3"/>
  <c r="C16" i="3"/>
  <c r="O59" i="3"/>
  <c r="D8" i="7"/>
  <c r="D9" i="7"/>
  <c r="D10" i="7"/>
  <c r="D11" i="7"/>
  <c r="D13" i="7"/>
  <c r="D6" i="7"/>
  <c r="D15" i="7"/>
  <c r="C7" i="2"/>
  <c r="C8" i="2"/>
  <c r="C9" i="2"/>
  <c r="C13" i="2"/>
  <c r="C17" i="2"/>
  <c r="C14" i="3"/>
  <c r="P4" i="7"/>
  <c r="J9" i="7"/>
  <c r="J10" i="7"/>
  <c r="J11" i="7"/>
  <c r="J8" i="7"/>
  <c r="V4" i="7"/>
  <c r="W4" i="7"/>
  <c r="X4" i="7"/>
  <c r="Y4" i="7"/>
  <c r="H11" i="7"/>
  <c r="V11" i="7"/>
  <c r="W11" i="7"/>
  <c r="X11" i="7"/>
  <c r="Y11" i="7"/>
  <c r="H10" i="7"/>
  <c r="V10" i="7"/>
  <c r="W10" i="7"/>
  <c r="X10" i="7"/>
  <c r="Y10" i="7"/>
  <c r="H9" i="7"/>
  <c r="V9" i="7"/>
  <c r="W9" i="7"/>
  <c r="X9" i="7"/>
  <c r="Y9" i="7"/>
  <c r="H8" i="7"/>
  <c r="V8" i="7"/>
  <c r="W8" i="7"/>
  <c r="X8" i="7"/>
  <c r="Y8" i="7"/>
  <c r="H6" i="7"/>
  <c r="V6" i="7"/>
  <c r="W6" i="7"/>
  <c r="X6" i="7"/>
  <c r="Y6" i="7"/>
  <c r="C15" i="3"/>
  <c r="G24" i="2"/>
  <c r="D7" i="2"/>
  <c r="D8" i="2"/>
  <c r="D9" i="2"/>
  <c r="D13" i="2"/>
  <c r="D17" i="2"/>
  <c r="E7" i="2"/>
  <c r="E8" i="2"/>
  <c r="E9" i="2"/>
  <c r="E13" i="2"/>
  <c r="E17" i="2"/>
  <c r="F7" i="2"/>
  <c r="F8" i="2"/>
  <c r="F9" i="2"/>
  <c r="F13" i="2"/>
  <c r="F17" i="2"/>
  <c r="G17" i="2"/>
  <c r="G26" i="2"/>
  <c r="G23" i="2"/>
  <c r="G22" i="2"/>
  <c r="G21" i="2"/>
  <c r="G20" i="2"/>
  <c r="D26" i="2"/>
  <c r="E26" i="2"/>
  <c r="F26" i="2"/>
  <c r="D24" i="2"/>
  <c r="E24" i="2"/>
  <c r="F24" i="2"/>
  <c r="D11" i="2"/>
  <c r="E11" i="2"/>
  <c r="F11" i="2"/>
  <c r="C26" i="2"/>
  <c r="C24" i="2"/>
  <c r="C11" i="2"/>
  <c r="B13" i="2"/>
  <c r="A1" i="2"/>
  <c r="B11" i="7"/>
  <c r="B10" i="7"/>
  <c r="B9" i="7"/>
  <c r="B8" i="7"/>
  <c r="B6" i="7"/>
  <c r="C6" i="7"/>
  <c r="C11" i="7"/>
  <c r="C10" i="7"/>
  <c r="C9" i="7"/>
  <c r="C8" i="7"/>
  <c r="L2" i="7"/>
  <c r="M2" i="7"/>
  <c r="D15" i="3"/>
  <c r="D19" i="3"/>
  <c r="AB13" i="7"/>
  <c r="AB15" i="7"/>
  <c r="D34" i="3"/>
  <c r="AC13" i="7"/>
  <c r="AC15" i="7"/>
  <c r="D35" i="3"/>
  <c r="AD13" i="7"/>
  <c r="AD15" i="7"/>
  <c r="D36" i="3"/>
  <c r="D37" i="3"/>
  <c r="D41" i="3" s="1"/>
  <c r="E19" i="3"/>
  <c r="E39" i="3"/>
  <c r="E41" i="3" s="1"/>
  <c r="C37" i="3"/>
  <c r="C41" i="3" s="1"/>
  <c r="C11" i="3"/>
  <c r="C28" i="3"/>
  <c r="C30" i="3"/>
  <c r="E35" i="3"/>
  <c r="E36" i="3"/>
  <c r="E34" i="3"/>
  <c r="B30" i="4"/>
  <c r="B31" i="4"/>
  <c r="D38" i="4"/>
  <c r="B59" i="4"/>
  <c r="B61" i="4"/>
  <c r="B5" i="3"/>
  <c r="A47" i="4"/>
  <c r="E38" i="4"/>
  <c r="F38" i="4"/>
  <c r="F48" i="4"/>
  <c r="F49" i="4"/>
  <c r="F50" i="4"/>
  <c r="C19" i="4"/>
  <c r="C21" i="4"/>
  <c r="C9" i="4"/>
  <c r="C23" i="4"/>
  <c r="C26" i="4"/>
  <c r="B21" i="4"/>
  <c r="B9" i="4"/>
  <c r="A1" i="4"/>
  <c r="U11" i="7"/>
  <c r="U10" i="7"/>
  <c r="U9" i="7"/>
  <c r="U8" i="7"/>
  <c r="U6" i="7"/>
  <c r="AF11" i="7"/>
  <c r="AF10" i="7"/>
  <c r="AF9" i="7"/>
  <c r="AF8" i="7"/>
  <c r="AF6" i="7"/>
  <c r="AW11" i="7"/>
  <c r="AW10" i="7"/>
  <c r="AW9" i="7"/>
  <c r="AW8" i="7"/>
  <c r="AW6" i="7"/>
  <c r="AS11" i="7"/>
  <c r="AS10" i="7"/>
  <c r="AS9" i="7"/>
  <c r="AS8" i="7"/>
  <c r="AS6" i="7"/>
  <c r="AL19" i="7"/>
  <c r="AX11" i="7"/>
  <c r="AX10" i="7"/>
  <c r="AX9" i="7"/>
  <c r="AX8" i="7"/>
  <c r="AX6" i="7"/>
  <c r="AR19" i="7"/>
  <c r="AZ19" i="7"/>
  <c r="F9" i="12"/>
  <c r="F10" i="12"/>
  <c r="F11" i="12"/>
  <c r="F12" i="12"/>
  <c r="F13"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E14" i="12"/>
  <c r="O63" i="3"/>
  <c r="O57" i="3"/>
  <c r="O55" i="3"/>
  <c r="O52" i="3"/>
  <c r="O51" i="3"/>
  <c r="O49" i="3"/>
  <c r="O47" i="3"/>
  <c r="P13" i="7"/>
  <c r="P15" i="7"/>
  <c r="V13" i="7"/>
  <c r="V15" i="7"/>
  <c r="A52" i="3"/>
  <c r="AN13" i="7"/>
  <c r="AN15" i="7"/>
  <c r="A3" i="11"/>
  <c r="A1" i="11"/>
  <c r="E50" i="3"/>
  <c r="A1" i="6"/>
  <c r="C1" i="7"/>
  <c r="B3" i="11"/>
  <c r="E13" i="7"/>
  <c r="E15" i="7"/>
  <c r="AV13" i="7"/>
  <c r="AI13" i="7"/>
  <c r="AV15" i="7"/>
  <c r="AF4" i="7"/>
  <c r="O15" i="7"/>
  <c r="AI15" i="7"/>
  <c r="J13" i="7"/>
  <c r="J15" i="7"/>
  <c r="H13" i="7"/>
  <c r="H15" i="7"/>
  <c r="W13" i="7"/>
  <c r="W15" i="7"/>
  <c r="AX13" i="7"/>
  <c r="AW13" i="7"/>
  <c r="AE13" i="7"/>
  <c r="AE15" i="7"/>
  <c r="Y13" i="7"/>
  <c r="Y15" i="7"/>
  <c r="W16" i="7"/>
  <c r="AX15" i="7"/>
  <c r="AW15" i="7"/>
  <c r="AF13" i="7"/>
  <c r="AF15" i="7"/>
  <c r="V16" i="7"/>
  <c r="AS13" i="7"/>
  <c r="AS15" i="7"/>
  <c r="U4" i="7"/>
  <c r="E15" i="3"/>
  <c r="P16" i="7"/>
  <c r="D51" i="3"/>
  <c r="E14" i="3"/>
  <c r="D53" i="3"/>
  <c r="AZ10" i="7"/>
  <c r="C47" i="3"/>
  <c r="AL8" i="7"/>
  <c r="C52" i="3"/>
  <c r="AL9" i="7"/>
  <c r="AZ8" i="7"/>
  <c r="C63" i="3"/>
  <c r="C51" i="3"/>
  <c r="AR11" i="7"/>
  <c r="C59" i="3"/>
  <c r="AZ9" i="7"/>
  <c r="AL10" i="7"/>
  <c r="C55" i="3"/>
  <c r="C57" i="3"/>
  <c r="AR9" i="7"/>
  <c r="AZ6" i="7"/>
  <c r="AL6" i="7"/>
  <c r="AR10" i="7"/>
  <c r="AL11" i="7"/>
  <c r="AR6" i="7"/>
  <c r="AZ11" i="7"/>
  <c r="C49" i="3"/>
  <c r="AR8" i="7"/>
  <c r="B23" i="4" l="1"/>
  <c r="B26" i="4" s="1"/>
  <c r="E37" i="3"/>
  <c r="C43" i="3"/>
  <c r="N8" i="7"/>
  <c r="N4" i="7"/>
  <c r="Z4" i="7" s="1"/>
  <c r="AH4" i="7" s="1"/>
  <c r="AJ4" i="7" s="1"/>
  <c r="M11" i="7"/>
  <c r="M10" i="7"/>
  <c r="L11" i="7"/>
  <c r="M6" i="7"/>
  <c r="M9" i="7"/>
  <c r="L10" i="7"/>
  <c r="L6" i="7"/>
  <c r="L9" i="7"/>
  <c r="E55" i="3"/>
  <c r="E63" i="3"/>
  <c r="AR13" i="7"/>
  <c r="AR15" i="7" s="1"/>
  <c r="AT8" i="7"/>
  <c r="AT10" i="7"/>
  <c r="AZ13" i="7"/>
  <c r="AZ15" i="7" s="1"/>
  <c r="E59" i="3"/>
  <c r="E52" i="3"/>
  <c r="AT6" i="7"/>
  <c r="AT9" i="7"/>
  <c r="AT11" i="7"/>
  <c r="AL13" i="7"/>
  <c r="AL15" i="7" s="1"/>
  <c r="E57" i="3"/>
  <c r="C53" i="3"/>
  <c r="C61" i="3" s="1"/>
  <c r="C65" i="3" s="1"/>
  <c r="E51" i="3"/>
  <c r="E47" i="3"/>
  <c r="M13" i="7" l="1"/>
  <c r="M15" i="7" s="1"/>
  <c r="D10" i="3" s="1"/>
  <c r="E10" i="3" s="1"/>
  <c r="N10" i="7"/>
  <c r="Z10" i="7" s="1"/>
  <c r="Z8" i="7"/>
  <c r="L13" i="7"/>
  <c r="L15" i="7" s="1"/>
  <c r="N9" i="7"/>
  <c r="Z9" i="7" s="1"/>
  <c r="N6" i="7"/>
  <c r="Z6" i="7" s="1"/>
  <c r="N11" i="7"/>
  <c r="Z11" i="7" s="1"/>
  <c r="C66" i="3"/>
  <c r="E53" i="3"/>
  <c r="AT13" i="7"/>
  <c r="AT15" i="7" s="1"/>
  <c r="D9" i="3" l="1"/>
  <c r="L16" i="7"/>
  <c r="AM11" i="7"/>
  <c r="AH11" i="7"/>
  <c r="AJ11" i="7" s="1"/>
  <c r="N13" i="7"/>
  <c r="N15" i="7" s="1"/>
  <c r="D11" i="3"/>
  <c r="E9" i="3"/>
  <c r="E11" i="3" s="1"/>
  <c r="E28" i="3" s="1"/>
  <c r="E30" i="3" s="1"/>
  <c r="E43" i="3" s="1"/>
  <c r="AM6" i="7"/>
  <c r="AH6" i="7"/>
  <c r="AM8" i="7"/>
  <c r="AH8" i="7"/>
  <c r="Z13" i="7"/>
  <c r="Z15" i="7" s="1"/>
  <c r="Z16" i="7" s="1"/>
  <c r="AM9" i="7"/>
  <c r="AH9" i="7"/>
  <c r="AJ9" i="7" s="1"/>
  <c r="AM10" i="7"/>
  <c r="AH10" i="7"/>
  <c r="AJ10" i="7" s="1"/>
  <c r="AO8" i="7" l="1"/>
  <c r="AM13" i="7"/>
  <c r="BA8" i="7"/>
  <c r="AP8" i="7"/>
  <c r="AJ6" i="7"/>
  <c r="AO9" i="7"/>
  <c r="BA9" i="7"/>
  <c r="AP9" i="7"/>
  <c r="AO10" i="7"/>
  <c r="AP10" i="7"/>
  <c r="BA10" i="7"/>
  <c r="AM15" i="7"/>
  <c r="AO6" i="7"/>
  <c r="AP6" i="7"/>
  <c r="BA6" i="7"/>
  <c r="BB6" i="7" s="1"/>
  <c r="D28" i="3"/>
  <c r="D30" i="3" s="1"/>
  <c r="D43" i="3" s="1"/>
  <c r="D49" i="3"/>
  <c r="AH13" i="7"/>
  <c r="AH15" i="7" s="1"/>
  <c r="AJ8" i="7"/>
  <c r="AJ13" i="7" s="1"/>
  <c r="AO11" i="7"/>
  <c r="AP11" i="7"/>
  <c r="BA11" i="7"/>
  <c r="AP13" i="7" l="1"/>
  <c r="AP15" i="7" s="1"/>
  <c r="BB11" i="7"/>
  <c r="BA13" i="7"/>
  <c r="BA15" i="7" s="1"/>
  <c r="I6" i="7" s="1"/>
  <c r="BB8" i="7"/>
  <c r="BB9" i="7"/>
  <c r="D61" i="3"/>
  <c r="E49" i="3"/>
  <c r="E61" i="3" s="1"/>
  <c r="E65" i="3" s="1"/>
  <c r="E66" i="3" s="1"/>
  <c r="BB10" i="7"/>
  <c r="AJ15" i="7"/>
  <c r="AO13" i="7"/>
  <c r="AO15" i="7" s="1"/>
  <c r="I10" i="7" l="1"/>
  <c r="I9" i="7"/>
  <c r="I11" i="7"/>
  <c r="I8" i="7"/>
  <c r="I13" i="7" l="1"/>
  <c r="I15" i="7" s="1"/>
</calcChain>
</file>

<file path=xl/sharedStrings.xml><?xml version="1.0" encoding="utf-8"?>
<sst xmlns="http://schemas.openxmlformats.org/spreadsheetml/2006/main" count="510" uniqueCount="372">
  <si>
    <t>Commitment</t>
  </si>
  <si>
    <t>GP</t>
  </si>
  <si>
    <t>LP</t>
  </si>
  <si>
    <t>Total Investments</t>
  </si>
  <si>
    <t>Total Current Contributions</t>
  </si>
  <si>
    <t>Investments</t>
  </si>
  <si>
    <t>Management Fees</t>
  </si>
  <si>
    <t>Total Mgmt Fees</t>
  </si>
  <si>
    <t>Partnership Expenses</t>
  </si>
  <si>
    <t>Current CN</t>
  </si>
  <si>
    <t>Cumulative</t>
  </si>
  <si>
    <t>FUND COMMITMENT</t>
  </si>
  <si>
    <t>Net Management Fee</t>
  </si>
  <si>
    <t>Organizational Expenses</t>
  </si>
  <si>
    <t>Recallable distributions</t>
  </si>
  <si>
    <t>LIMITED PARTNERSHIP AGREEMENT - SUMMARY</t>
  </si>
  <si>
    <t>Final Close Date:</t>
  </si>
  <si>
    <t>Commitment Period</t>
  </si>
  <si>
    <t>Distributions</t>
  </si>
  <si>
    <t>Distribution</t>
  </si>
  <si>
    <t>#10</t>
  </si>
  <si>
    <t>Capital Call</t>
  </si>
  <si>
    <t>#1</t>
  </si>
  <si>
    <t>Net Capital Call</t>
  </si>
  <si>
    <t>#2</t>
  </si>
  <si>
    <t>#3</t>
  </si>
  <si>
    <t>Net Distribution</t>
  </si>
  <si>
    <t>#4</t>
  </si>
  <si>
    <t>#5</t>
  </si>
  <si>
    <t>#6</t>
  </si>
  <si>
    <t>#7</t>
  </si>
  <si>
    <t>#8</t>
  </si>
  <si>
    <t>#9</t>
  </si>
  <si>
    <t>#11</t>
  </si>
  <si>
    <t>#12</t>
  </si>
  <si>
    <t>#13</t>
  </si>
  <si>
    <t>#14</t>
  </si>
  <si>
    <t>#15</t>
  </si>
  <si>
    <t>#16</t>
  </si>
  <si>
    <t>#17</t>
  </si>
  <si>
    <t>#18</t>
  </si>
  <si>
    <t>#19</t>
  </si>
  <si>
    <t>#20</t>
  </si>
  <si>
    <t>#21</t>
  </si>
  <si>
    <t>#22</t>
  </si>
  <si>
    <t>#23</t>
  </si>
  <si>
    <t>#24</t>
  </si>
  <si>
    <t>#25</t>
  </si>
  <si>
    <t>#26</t>
  </si>
  <si>
    <t>#27</t>
  </si>
  <si>
    <t>#28</t>
  </si>
  <si>
    <t>#29</t>
  </si>
  <si>
    <t>#30</t>
  </si>
  <si>
    <t>#31</t>
  </si>
  <si>
    <t>#32</t>
  </si>
  <si>
    <t>#33</t>
  </si>
  <si>
    <t>#35</t>
  </si>
  <si>
    <t>#36</t>
  </si>
  <si>
    <t>#37</t>
  </si>
  <si>
    <t>#38</t>
  </si>
  <si>
    <t>#39</t>
  </si>
  <si>
    <t>#40</t>
  </si>
  <si>
    <t>#41</t>
  </si>
  <si>
    <t>#42</t>
  </si>
  <si>
    <t>#43</t>
  </si>
  <si>
    <t>#44</t>
  </si>
  <si>
    <t>#45</t>
  </si>
  <si>
    <t>#46</t>
  </si>
  <si>
    <t>#47</t>
  </si>
  <si>
    <t>#48</t>
  </si>
  <si>
    <t>#49</t>
  </si>
  <si>
    <t>#50</t>
  </si>
  <si>
    <t>#51</t>
  </si>
  <si>
    <t>#52</t>
  </si>
  <si>
    <t>#53</t>
  </si>
  <si>
    <t>Allocations</t>
  </si>
  <si>
    <t>Commitment Rollforward</t>
  </si>
  <si>
    <t>Partner Name</t>
  </si>
  <si>
    <t xml:space="preserve"> </t>
  </si>
  <si>
    <t>Commitment Percentage Interest</t>
  </si>
  <si>
    <t>RC Percentage Interest</t>
  </si>
  <si>
    <t>Type</t>
  </si>
  <si>
    <t>Recycled Proceeds</t>
  </si>
  <si>
    <t>Net Cont/Dist</t>
  </si>
  <si>
    <t>Other Receivable / (Payable)</t>
  </si>
  <si>
    <t>Net Amount Due / (Payable)</t>
  </si>
  <si>
    <t>Blank1</t>
  </si>
  <si>
    <t>Beginning Remaining  Commitment</t>
  </si>
  <si>
    <t>Blank</t>
  </si>
  <si>
    <t>Total Limited Partners</t>
  </si>
  <si>
    <t>Total Fund</t>
  </si>
  <si>
    <t>General Partner</t>
  </si>
  <si>
    <t>LP only</t>
  </si>
  <si>
    <t>Contributions - Investments</t>
  </si>
  <si>
    <t>Investment #1</t>
  </si>
  <si>
    <t>Investment #2</t>
  </si>
  <si>
    <t>Investment #3</t>
  </si>
  <si>
    <t>Contribution - Expense</t>
  </si>
  <si>
    <t>Total Distribution</t>
  </si>
  <si>
    <t>Recycle Rollforward</t>
  </si>
  <si>
    <t>LTD Beginning Recycled Proceeds</t>
  </si>
  <si>
    <t>Current Recycled</t>
  </si>
  <si>
    <t>LTD Ending Recycled Proceeds</t>
  </si>
  <si>
    <t>Contribution Summary Rollforward</t>
  </si>
  <si>
    <t>LTD Beginning Contributions</t>
  </si>
  <si>
    <t>Current Contributions</t>
  </si>
  <si>
    <t>LTD Ending Contributions</t>
  </si>
  <si>
    <t>Distribution Summary Rollforward</t>
  </si>
  <si>
    <t>LTD Beginning Distributions</t>
  </si>
  <si>
    <t>Current Distributions</t>
  </si>
  <si>
    <t>LTD Ending Distributions</t>
  </si>
  <si>
    <t>Ending Remaining  Commitment</t>
  </si>
  <si>
    <t>Contributions:</t>
  </si>
  <si>
    <t>TOTAL Distributions</t>
  </si>
  <si>
    <t>#34</t>
  </si>
  <si>
    <t>#54</t>
  </si>
  <si>
    <t>#55</t>
  </si>
  <si>
    <t>#56</t>
  </si>
  <si>
    <t>#57</t>
  </si>
  <si>
    <t>#58</t>
  </si>
  <si>
    <t>#59</t>
  </si>
  <si>
    <t>#60</t>
  </si>
  <si>
    <t>#61</t>
  </si>
  <si>
    <t>#62</t>
  </si>
  <si>
    <t>#63</t>
  </si>
  <si>
    <t>#64</t>
  </si>
  <si>
    <t>#65</t>
  </si>
  <si>
    <t>#66</t>
  </si>
  <si>
    <t>#67</t>
  </si>
  <si>
    <t>#68</t>
  </si>
  <si>
    <t>Description</t>
  </si>
  <si>
    <t>Management Fee</t>
  </si>
  <si>
    <t>Detailed Commitment Summary:</t>
  </si>
  <si>
    <t>Ending Remaining Commitment %</t>
  </si>
  <si>
    <t>(Fifth anniversary of Final Close Date)</t>
  </si>
  <si>
    <t>Current Capital Activity</t>
  </si>
  <si>
    <t>Support</t>
  </si>
  <si>
    <t>LP Commitment</t>
  </si>
  <si>
    <t>Short Name</t>
  </si>
  <si>
    <t>Investor Number</t>
  </si>
  <si>
    <t>Effective Date Date:</t>
  </si>
  <si>
    <t>“Final Closing Date” means the date 18 months after the Initial Closing Date, or such later date approved by the Advisory Board.</t>
  </si>
  <si>
    <t>Initial Close Date:</t>
  </si>
  <si>
    <t>Summary</t>
  </si>
  <si>
    <t>Allocation file checks</t>
  </si>
  <si>
    <t>Final Reviewer Sign Off</t>
  </si>
  <si>
    <t>Summary -CC &amp; Dist Detail</t>
  </si>
  <si>
    <t>Reviewer #2 Sign off
 (Initial &amp; Date)</t>
  </si>
  <si>
    <t>Reviewer #3 Sign off
 (Initial &amp; Date)</t>
  </si>
  <si>
    <t>Notes/
Comments</t>
  </si>
  <si>
    <t>Review and approve detail</t>
  </si>
  <si>
    <t>Allocation</t>
  </si>
  <si>
    <t>Rc Rx</t>
  </si>
  <si>
    <t>Recalculates properly</t>
  </si>
  <si>
    <t>Expense</t>
  </si>
  <si>
    <t>Mgmt Fee tab(s)</t>
  </si>
  <si>
    <t>Investment tab(s)</t>
  </si>
  <si>
    <t>Review all applicable investment/PBC tabs</t>
  </si>
  <si>
    <t>Cash Comp</t>
  </si>
  <si>
    <t>Cash comp is updated to date and reasonable</t>
  </si>
  <si>
    <t>WF tabs (if applicable)</t>
  </si>
  <si>
    <t>NA</t>
  </si>
  <si>
    <t>GP Detail (if applicable)</t>
  </si>
  <si>
    <t>Allocation tabs:</t>
  </si>
  <si>
    <t>Fund detail</t>
  </si>
  <si>
    <t>Agree opening balances to prior capital activity file</t>
  </si>
  <si>
    <t>DO not delete</t>
  </si>
  <si>
    <t>Prior Unfunded</t>
  </si>
  <si>
    <t>NAV Data</t>
  </si>
  <si>
    <t>Column Letters</t>
  </si>
  <si>
    <t>Allocation Data</t>
  </si>
  <si>
    <t>Prior Total Contributions</t>
  </si>
  <si>
    <t>InvestorTotalCommitments</t>
  </si>
  <si>
    <t>NAV</t>
  </si>
  <si>
    <t>Prior Recycled Capital</t>
  </si>
  <si>
    <t>30010Contribution Investments</t>
  </si>
  <si>
    <t>Total Investment</t>
  </si>
  <si>
    <t>Prior Deemed contribution</t>
  </si>
  <si>
    <t>30015Contribution Management Fees</t>
  </si>
  <si>
    <t>Prior capital adjustment</t>
  </si>
  <si>
    <t>30025Contribution Partnership Exp</t>
  </si>
  <si>
    <t>Partnership Exp</t>
  </si>
  <si>
    <t>Prior Recallable capital</t>
  </si>
  <si>
    <t>30020Contribution Org Expenses</t>
  </si>
  <si>
    <t>Org Expense</t>
  </si>
  <si>
    <t>Investment sharing percentages (%)</t>
  </si>
  <si>
    <t>32025Distribution - ROC</t>
  </si>
  <si>
    <t>Current GP Deemed Contribution</t>
  </si>
  <si>
    <t>32030Distribution - ROC Recall</t>
  </si>
  <si>
    <t>Current Recallable Distribution</t>
  </si>
  <si>
    <t>Verify Due to/From Partner Balance</t>
  </si>
  <si>
    <t>Check to see if there is a balance. If so, include into calculation</t>
  </si>
  <si>
    <t>InvestorAvailableUnfundedCommitments</t>
  </si>
  <si>
    <t>Ending Remaining Commitment</t>
  </si>
  <si>
    <t>Allocation Percentages</t>
  </si>
  <si>
    <t>Check calculations for propriety</t>
  </si>
  <si>
    <t>Partner Allocations</t>
  </si>
  <si>
    <t>Check formulas and input for propriety</t>
  </si>
  <si>
    <t>Sub-totals and totals</t>
  </si>
  <si>
    <t>Deemed calcs</t>
  </si>
  <si>
    <t>Review all check calcs</t>
  </si>
  <si>
    <t>GP Detail</t>
  </si>
  <si>
    <t>Review comparison to prior deliverables</t>
  </si>
  <si>
    <t>Proper prior deliverable(s) utilized</t>
  </si>
  <si>
    <t>Includes all appropriate factors</t>
  </si>
  <si>
    <t>Exceptions explained</t>
  </si>
  <si>
    <t>Notice Date</t>
  </si>
  <si>
    <t>Amount per Source tab</t>
  </si>
  <si>
    <t>Allocation Calc tab</t>
  </si>
  <si>
    <t>Difference</t>
  </si>
  <si>
    <t>Source tab</t>
  </si>
  <si>
    <t>Gross Management Fee</t>
  </si>
  <si>
    <t>Expenses</t>
  </si>
  <si>
    <t>Mgmt Fee</t>
  </si>
  <si>
    <t>Total Expenses</t>
  </si>
  <si>
    <t>Total Capital Call</t>
  </si>
  <si>
    <t>Total Amount Due</t>
  </si>
  <si>
    <t>Total Capital Called</t>
  </si>
  <si>
    <t>Unfunded Commitment</t>
  </si>
  <si>
    <t>Contribution - Management Fee</t>
  </si>
  <si>
    <t>4.1 Distribution Policy.</t>
  </si>
  <si>
    <t>B</t>
  </si>
  <si>
    <t>D</t>
  </si>
  <si>
    <t>E</t>
  </si>
  <si>
    <t>F</t>
  </si>
  <si>
    <t>G</t>
  </si>
  <si>
    <t>H</t>
  </si>
  <si>
    <t>I</t>
  </si>
  <si>
    <t>C</t>
  </si>
  <si>
    <t>M</t>
  </si>
  <si>
    <t>Q</t>
  </si>
  <si>
    <t>AW</t>
  </si>
  <si>
    <t>AV</t>
  </si>
  <si>
    <t>AX</t>
  </si>
  <si>
    <t>Fund Name</t>
  </si>
  <si>
    <t>Deemed Contributions</t>
  </si>
  <si>
    <t>Total Current/Deemed Contributions</t>
  </si>
  <si>
    <t xml:space="preserve">FUND: </t>
  </si>
  <si>
    <t>Investor #1</t>
  </si>
  <si>
    <t>Investor #2</t>
  </si>
  <si>
    <t>Investor #3</t>
  </si>
  <si>
    <t>Investor #4</t>
  </si>
  <si>
    <t>Beginning Balance</t>
  </si>
  <si>
    <t>Holiday (If Applicable)</t>
  </si>
  <si>
    <t>Due Date / Date of distribution</t>
  </si>
  <si>
    <t xml:space="preserve">Capital Notice </t>
  </si>
  <si>
    <t>XX Business days Per LPA</t>
  </si>
  <si>
    <t>Capital Activity Details PR</t>
  </si>
  <si>
    <t>UserId: i:0#.f|membership|jfarooq</t>
  </si>
  <si>
    <t>Investor No_</t>
  </si>
  <si>
    <t>Investor short name</t>
  </si>
  <si>
    <t>CRMInvestor Portal Display Name</t>
  </si>
  <si>
    <t>Fund Code</t>
  </si>
  <si>
    <t>Investor Total Commitments</t>
  </si>
  <si>
    <t>Investor Available Unfunded Commitments</t>
  </si>
  <si>
    <t>Investor Contributions</t>
  </si>
  <si>
    <t>Investor Distribution w/o Carry</t>
  </si>
  <si>
    <t>Investor Distribution w Carry</t>
  </si>
  <si>
    <t>Total Distributions w/ Carry</t>
  </si>
  <si>
    <t>Net Management Fees</t>
  </si>
  <si>
    <t>30000Contribution CCY</t>
  </si>
  <si>
    <t>30010Contribution Investments CCY</t>
  </si>
  <si>
    <t>30015Contribution Management Fees CCY</t>
  </si>
  <si>
    <t>30016Contribution Mgmt Fee (Waiver)CCY</t>
  </si>
  <si>
    <t>30017Contribution Mgmt Fee (Offset)CCY</t>
  </si>
  <si>
    <t>30025Contribution Partnership Exp CCY</t>
  </si>
  <si>
    <t>30020Contribution Org Expenses CCY</t>
  </si>
  <si>
    <t>30030Contribution Placement Fees CCY</t>
  </si>
  <si>
    <t>30035Contribution Syndication Costs CCY</t>
  </si>
  <si>
    <t>30040Contributions Waiver expenses CCY</t>
  </si>
  <si>
    <t>30041Contribution Waiver Investment CCY</t>
  </si>
  <si>
    <t>30050Contribution (DNA UCC)CCY</t>
  </si>
  <si>
    <t>32010Distribution - Dividend Income CCY</t>
  </si>
  <si>
    <t>32025Distribution - ROCCCY</t>
  </si>
  <si>
    <t>32015Distribution - GP Note Int CCY</t>
  </si>
  <si>
    <t>32020Distribution - Carry CCY</t>
  </si>
  <si>
    <t>32030Distribution - ROC (Recall)CCY</t>
  </si>
  <si>
    <t>32035Distribution - Non Cash CCY</t>
  </si>
  <si>
    <t>32040Equity Adj for Plcmt Agnt Fees CCY</t>
  </si>
  <si>
    <t>31010Capital Interest on GP loan CCY</t>
  </si>
  <si>
    <t>31015Capital Loan to GPCCY</t>
  </si>
  <si>
    <t>INV0002</t>
  </si>
  <si>
    <t>INV0004</t>
  </si>
  <si>
    <t>INV0011</t>
  </si>
  <si>
    <t>INV0012</t>
  </si>
  <si>
    <t>Grand Total</t>
  </si>
  <si>
    <t>Generated at: 2022-2-3 12:00:00 AM</t>
  </si>
  <si>
    <t>Company Name: &lt;Fund Name&gt;</t>
  </si>
  <si>
    <t>As ofDate: 02/03/2022</t>
  </si>
  <si>
    <t>Uploader Code #1</t>
  </si>
  <si>
    <t>Uploader Code #4</t>
  </si>
  <si>
    <t>Uploader Code #3</t>
  </si>
  <si>
    <t>Uploader Code #2</t>
  </si>
  <si>
    <t>Do not delete</t>
  </si>
  <si>
    <t>Power Report</t>
  </si>
  <si>
    <t>Uploader Code #5</t>
  </si>
  <si>
    <t>INV0001</t>
  </si>
  <si>
    <t>Expense Analysis</t>
  </si>
  <si>
    <t>Cash Available:</t>
  </si>
  <si>
    <t>Total Cash Available:</t>
  </si>
  <si>
    <t>Due to Manager/Estimates:</t>
  </si>
  <si>
    <t>LOC Interest expense</t>
  </si>
  <si>
    <t>Total Expenses O/S</t>
  </si>
  <si>
    <t xml:space="preserve">Minimum Expenses to Call </t>
  </si>
  <si>
    <t>Total Org &amp; Partnership Expenses to Call</t>
  </si>
  <si>
    <t>Unbilled Invoice#</t>
  </si>
  <si>
    <t>Audit fees</t>
  </si>
  <si>
    <t>Tax Fees</t>
  </si>
  <si>
    <t>Accounting Fees</t>
  </si>
  <si>
    <t>Miscellaneous</t>
  </si>
  <si>
    <t>Cash Cushion</t>
  </si>
  <si>
    <t>Interest expense estimate</t>
  </si>
  <si>
    <t>Calculated by GPFS</t>
  </si>
  <si>
    <t>Date</t>
  </si>
  <si>
    <t>Activity</t>
  </si>
  <si>
    <t>Balance</t>
  </si>
  <si>
    <t># of days</t>
  </si>
  <si>
    <t>Interest Rx</t>
  </si>
  <si>
    <t>Drawdown</t>
  </si>
  <si>
    <t>Estimated Paydown Date</t>
  </si>
  <si>
    <t>Interest Estimate to be paid</t>
  </si>
  <si>
    <t>Interest Paid</t>
  </si>
  <si>
    <t>Remaining Interest</t>
  </si>
  <si>
    <t>Interest Rate, Based on Prime Less 0.7% (min 3.00%)</t>
  </si>
  <si>
    <t xml:space="preserve">Prime commercial rate for U.S. Dollar deposits of U.S. (“prime rate”) </t>
  </si>
  <si>
    <t>Less:</t>
  </si>
  <si>
    <t>Applicable Rate</t>
  </si>
  <si>
    <t>Organizational Expenses Tracking</t>
  </si>
  <si>
    <t>Maximum Limit</t>
  </si>
  <si>
    <t>CC #1</t>
  </si>
  <si>
    <t xml:space="preserve">Remaining </t>
  </si>
  <si>
    <t>Net Amount Due</t>
  </si>
  <si>
    <t>Management Fee Calculation</t>
  </si>
  <si>
    <t>Total Commitment</t>
  </si>
  <si>
    <t>General Partner's Commitment</t>
  </si>
  <si>
    <t>Commitments Subject to Management Fees</t>
  </si>
  <si>
    <t>Annual Management Fee</t>
  </si>
  <si>
    <t>Quarterly Management Fee</t>
  </si>
  <si>
    <t>Management Fee True-up for Late Admitted LPs</t>
  </si>
  <si>
    <t>Gross Management Fee for Period</t>
  </si>
  <si>
    <t xml:space="preserve">   Section 5.3.1 - Offsets</t>
  </si>
  <si>
    <t xml:space="preserve">   Section 5.3.2 - Excess Organization Expenses</t>
  </si>
  <si>
    <t xml:space="preserve">   Section 5.3.3 - Waiver</t>
  </si>
  <si>
    <t xml:space="preserve">   Section 5.3.4 - Placement Fees</t>
  </si>
  <si>
    <t xml:space="preserve">      Total Reduction</t>
  </si>
  <si>
    <t>Net Management Fees for the Period</t>
  </si>
  <si>
    <t>Q122</t>
  </si>
  <si>
    <t>Q222</t>
  </si>
  <si>
    <t>Q322</t>
  </si>
  <si>
    <t>Q422</t>
  </si>
  <si>
    <t>LTD 2022</t>
  </si>
  <si>
    <t>Gross Mgmt Fee</t>
  </si>
  <si>
    <t>Mgmt Fee - Offsets</t>
  </si>
  <si>
    <t>Mgmt Fee - Waiver</t>
  </si>
  <si>
    <t>Mgmt Fee - Placement Fee</t>
  </si>
  <si>
    <t>Placement Fee</t>
  </si>
  <si>
    <t>Mgmt Fee - Excess Org</t>
  </si>
  <si>
    <t>Management Fee - Placement Fees</t>
  </si>
  <si>
    <t>Management Fee - Waiver</t>
  </si>
  <si>
    <t>Management Fee - Excess Organization Expenses</t>
  </si>
  <si>
    <t>Management Fee - Offsets</t>
  </si>
  <si>
    <t>Total Mgmt Fee</t>
  </si>
  <si>
    <t>Pshp Exp</t>
  </si>
  <si>
    <t>Org Exp</t>
  </si>
  <si>
    <t>Check to Allocation</t>
  </si>
  <si>
    <t>**Amounts are for example only any not related to any actual events or for intended use</t>
  </si>
  <si>
    <t>Estimated Upcoming Expenses</t>
  </si>
  <si>
    <t>Preparer Sign off
 (Initial &amp; Date)</t>
  </si>
  <si>
    <t>File Clean-Up</t>
  </si>
  <si>
    <t>Macro has been run</t>
  </si>
  <si>
    <t>Links that are not applicaple have been broken</t>
  </si>
  <si>
    <t>Inspected Workbook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</si>
</sst>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4" formatCode="_(&quot;$&quot;* #,##0.00_);_(&quot;$&quot;* \(#,##0.00\);_(&quot;$&quot;* &quot;-&quot;??_);_(@_)"/>
    <numFmt numFmtId="43" formatCode="_(* #,##0.00_);_(* \(#,##0.00\);_(* &quot;-&quot;??_);_(@_)"/>
    <numFmt numFmtId="164" formatCode="_(* #,##0_);_(* \(#,##0\);_(* &quot;-&quot;??_);_(@_)"/>
    <numFmt numFmtId="165" formatCode="[$-10409]#,##0.00;\(#,##0.00\);\-"/>
    <numFmt numFmtId="166" formatCode="mm/dd/yy;@"/>
    <numFmt numFmtId="167" formatCode="[$-1010409]#,##0"/>
  </numFmts>
  <fonts count="43" x14ac:knownFonts="1">
    <font>
      <sz val="11"/>
      <color theme="1"/>
      <name val="Calibri"/>
      <family val="2"/>
      <scheme val="minor"/>
    </font>
    <font>
      <sz val="11"/>
      <color theme="1"/>
      <name val="Calibri"/>
      <family val="2"/>
      <scheme val="minor"/>
    </font>
    <font>
      <sz val="10"/>
      <name val="Arial"/>
      <family val="2"/>
    </font>
    <font>
      <sz val="10"/>
      <name val="Times New Roman"/>
      <family val="1"/>
    </font>
    <font>
      <b/>
      <sz val="10"/>
      <color theme="1"/>
      <name val="Arial"/>
      <family val="2"/>
    </font>
    <font>
      <sz val="10"/>
      <color theme="1"/>
      <name val="Arial"/>
      <family val="2"/>
    </font>
    <font>
      <b/>
      <u/>
      <sz val="10"/>
      <color theme="1"/>
      <name val="Arial"/>
      <family val="2"/>
    </font>
    <font>
      <b/>
      <sz val="10"/>
      <name val="Arial"/>
      <family val="2"/>
    </font>
    <font>
      <b/>
      <sz val="10"/>
      <color theme="0"/>
      <name val="Arial"/>
      <family val="2"/>
    </font>
    <font>
      <sz val="10"/>
      <color theme="0" tint="-0.249977111117893"/>
      <name val="Arial"/>
      <family val="2"/>
    </font>
    <font>
      <sz val="11"/>
      <name val="Calibri"/>
      <family val="2"/>
    </font>
    <font>
      <i/>
      <u val="singleAccounting"/>
      <sz val="10"/>
      <color theme="1"/>
      <name val="Arial"/>
      <family val="2"/>
    </font>
    <font>
      <sz val="11"/>
      <color rgb="FFFF0000"/>
      <name val="Calibri"/>
      <family val="2"/>
      <scheme val="minor"/>
    </font>
    <font>
      <b/>
      <sz val="11"/>
      <color theme="1"/>
      <name val="Calibri"/>
      <family val="2"/>
      <scheme val="minor"/>
    </font>
    <font>
      <u/>
      <sz val="11"/>
      <color theme="10"/>
      <name val="Calibri"/>
      <family val="2"/>
      <scheme val="minor"/>
    </font>
    <font>
      <sz val="11"/>
      <color theme="1"/>
      <name val="Calibri"/>
      <family val="2"/>
    </font>
    <font>
      <b/>
      <sz val="12"/>
      <name val="Calibri"/>
      <family val="2"/>
      <scheme val="minor"/>
    </font>
    <font>
      <sz val="11"/>
      <name val="Calibri"/>
      <family val="2"/>
      <scheme val="minor"/>
    </font>
    <font>
      <sz val="14"/>
      <name val="Courier New"/>
      <family val="3"/>
    </font>
    <font>
      <b/>
      <sz val="11"/>
      <name val="Calibri"/>
      <family val="2"/>
      <scheme val="minor"/>
    </font>
    <font>
      <sz val="10"/>
      <color theme="1"/>
      <name val="Calibri"/>
      <family val="2"/>
      <scheme val="minor"/>
    </font>
    <font>
      <u/>
      <sz val="11"/>
      <color theme="10"/>
      <name val="Calibri"/>
      <family val="2"/>
    </font>
    <font>
      <b/>
      <u/>
      <sz val="11"/>
      <name val="Calibri"/>
      <family val="2"/>
      <scheme val="minor"/>
    </font>
    <font>
      <sz val="11"/>
      <color rgb="FF222222"/>
      <name val="Courier New"/>
      <family val="3"/>
    </font>
    <font>
      <b/>
      <sz val="10"/>
      <color theme="1"/>
      <name val="Calibri"/>
      <family val="2"/>
      <scheme val="minor"/>
    </font>
    <font>
      <b/>
      <sz val="10"/>
      <name val="Calibri"/>
      <family val="2"/>
      <scheme val="minor"/>
    </font>
    <font>
      <b/>
      <u/>
      <sz val="10"/>
      <color theme="1"/>
      <name val="Calibri"/>
      <family val="2"/>
      <scheme val="minor"/>
    </font>
    <font>
      <sz val="10"/>
      <name val="Calibri"/>
      <family val="2"/>
      <scheme val="minor"/>
    </font>
    <font>
      <i/>
      <sz val="10"/>
      <color theme="1"/>
      <name val="Calibri"/>
      <family val="2"/>
      <scheme val="minor"/>
    </font>
    <font>
      <b/>
      <sz val="10"/>
      <color rgb="FFFF0000"/>
      <name val="Calibri"/>
      <family val="2"/>
      <scheme val="minor"/>
    </font>
    <font>
      <b/>
      <u/>
      <sz val="10"/>
      <name val="Arial"/>
      <family val="2"/>
    </font>
    <font>
      <sz val="8"/>
      <name val="Calibri"/>
      <family val="2"/>
      <scheme val="minor"/>
    </font>
    <font>
      <b/>
      <sz val="16"/>
      <color theme="1"/>
      <name val="Calibri"/>
      <family val="2"/>
      <scheme val="minor"/>
    </font>
    <font>
      <b/>
      <sz val="14"/>
      <color rgb="FF000000"/>
      <name val="Arial"/>
      <family val="2"/>
    </font>
    <font>
      <sz val="8"/>
      <color rgb="FF000000"/>
      <name val="Arial"/>
      <family val="2"/>
    </font>
    <font>
      <b/>
      <u/>
      <sz val="11"/>
      <name val="Calibri"/>
      <family val="2"/>
    </font>
    <font>
      <b/>
      <sz val="11"/>
      <name val="Calibri"/>
      <family val="2"/>
    </font>
    <font>
      <b/>
      <sz val="11"/>
      <color rgb="FFFF0000"/>
      <name val="Calibri"/>
      <family val="2"/>
    </font>
    <font>
      <b/>
      <sz val="11"/>
      <color theme="1"/>
      <name val="Calibri"/>
      <family val="2"/>
    </font>
    <font>
      <b/>
      <i/>
      <sz val="11"/>
      <color theme="1"/>
      <name val="Calibri"/>
      <family val="2"/>
      <scheme val="minor"/>
    </font>
    <font>
      <b/>
      <i/>
      <sz val="11"/>
      <name val="Calibri"/>
      <family val="2"/>
    </font>
    <font>
      <i/>
      <sz val="8"/>
      <color theme="1"/>
      <name val="Arial"/>
      <family val="2"/>
    </font>
    <font>
      <sz val="10"/>
      <color rgb="FFFF0000"/>
      <name val="Arial"/>
      <family val="2"/>
    </font>
  </fonts>
  <fills count="10">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FFFFFF"/>
        <bgColor rgb="FFFFFFFF"/>
      </patternFill>
    </fill>
  </fills>
  <borders count="3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top style="thin">
        <color indexed="64"/>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20">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1" fillId="0" borderId="0"/>
    <xf numFmtId="9" fontId="3" fillId="0" borderId="0" applyFont="0" applyFill="0" applyBorder="0" applyAlignment="0" applyProtection="0"/>
    <xf numFmtId="0" fontId="3" fillId="0" borderId="0"/>
    <xf numFmtId="43" fontId="1" fillId="0" borderId="0" applyFont="0" applyFill="0" applyBorder="0" applyAlignment="0" applyProtection="0"/>
    <xf numFmtId="43" fontId="1" fillId="0" borderId="0" applyFont="0" applyFill="0" applyBorder="0" applyAlignment="0" applyProtection="0"/>
    <xf numFmtId="0" fontId="2" fillId="3" borderId="0"/>
    <xf numFmtId="43" fontId="1" fillId="0" borderId="0" applyFont="0" applyFill="0" applyBorder="0" applyAlignment="0" applyProtection="0"/>
    <xf numFmtId="0" fontId="10" fillId="0" borderId="0"/>
    <xf numFmtId="0" fontId="15" fillId="0" borderId="0"/>
    <xf numFmtId="43" fontId="1" fillId="0" borderId="0" applyFont="0" applyFill="0" applyBorder="0" applyAlignment="0" applyProtection="0"/>
    <xf numFmtId="0" fontId="14" fillId="0" borderId="0" applyNumberFormat="0" applyFill="0" applyBorder="0" applyAlignment="0" applyProtection="0"/>
    <xf numFmtId="43" fontId="15" fillId="0" borderId="0" applyFont="0" applyFill="0" applyBorder="0" applyAlignment="0" applyProtection="0"/>
    <xf numFmtId="0" fontId="21" fillId="0" borderId="0" applyNumberFormat="0" applyFill="0" applyBorder="0" applyAlignment="0" applyProtection="0"/>
    <xf numFmtId="0" fontId="14" fillId="0" borderId="0" applyNumberFormat="0" applyFill="0" applyBorder="0" applyAlignment="0" applyProtection="0"/>
    <xf numFmtId="0" fontId="1" fillId="0" borderId="0"/>
    <xf numFmtId="43" fontId="1" fillId="0" borderId="0" applyFont="0" applyFill="0" applyBorder="0" applyAlignment="0" applyProtection="0"/>
  </cellStyleXfs>
  <cellXfs count="399">
    <xf numFmtId="0" fontId="0" fillId="0" borderId="0" xfId="0"/>
    <xf numFmtId="41" fontId="5" fillId="0" borderId="0" xfId="0" applyNumberFormat="1" applyFont="1"/>
    <xf numFmtId="0" fontId="5" fillId="0" borderId="0" xfId="0" applyFont="1"/>
    <xf numFmtId="0" fontId="5" fillId="0" borderId="0" xfId="0" applyFont="1" applyFill="1"/>
    <xf numFmtId="164" fontId="2" fillId="0" borderId="0" xfId="0" applyNumberFormat="1" applyFont="1" applyFill="1"/>
    <xf numFmtId="43" fontId="5" fillId="0" borderId="0" xfId="1" applyFont="1"/>
    <xf numFmtId="0" fontId="2" fillId="0" borderId="0" xfId="0" applyFont="1"/>
    <xf numFmtId="0" fontId="2" fillId="0" borderId="0" xfId="0" applyFont="1" applyFill="1"/>
    <xf numFmtId="0" fontId="2" fillId="0" borderId="0" xfId="0" applyFont="1" applyAlignment="1"/>
    <xf numFmtId="0" fontId="7" fillId="0" borderId="0" xfId="0" applyFont="1" applyFill="1" applyAlignment="1">
      <alignment vertical="center"/>
    </xf>
    <xf numFmtId="0" fontId="9" fillId="0" borderId="0" xfId="0" applyFont="1" applyAlignment="1">
      <alignment horizontal="center"/>
    </xf>
    <xf numFmtId="0" fontId="9" fillId="0" borderId="0" xfId="0" applyFont="1" applyAlignment="1">
      <alignment horizontal="center" wrapText="1"/>
    </xf>
    <xf numFmtId="0" fontId="2" fillId="0" borderId="0" xfId="0" quotePrefix="1" applyFont="1" applyAlignment="1">
      <alignment horizontal="center"/>
    </xf>
    <xf numFmtId="0" fontId="2" fillId="0" borderId="0" xfId="0" quotePrefix="1" applyFont="1" applyFill="1" applyAlignment="1">
      <alignment horizontal="center"/>
    </xf>
    <xf numFmtId="0" fontId="2" fillId="0" borderId="0" xfId="0" applyFont="1" applyFill="1" applyAlignment="1">
      <alignment vertical="center"/>
    </xf>
    <xf numFmtId="164" fontId="2" fillId="0" borderId="0" xfId="0" applyNumberFormat="1" applyFont="1" applyFill="1" applyBorder="1" applyAlignment="1">
      <alignment vertical="center"/>
    </xf>
    <xf numFmtId="10" fontId="2" fillId="0" borderId="0" xfId="5" applyNumberFormat="1" applyFont="1" applyFill="1" applyAlignment="1">
      <alignment vertical="center"/>
    </xf>
    <xf numFmtId="164" fontId="5" fillId="0" borderId="2" xfId="1" applyNumberFormat="1" applyFont="1" applyBorder="1" applyAlignment="1">
      <alignment horizontal="center" wrapText="1"/>
    </xf>
    <xf numFmtId="43" fontId="2" fillId="0" borderId="0" xfId="1" applyFont="1" applyFill="1" applyAlignment="1">
      <alignment vertical="center"/>
    </xf>
    <xf numFmtId="43" fontId="2" fillId="0" borderId="0" xfId="1" applyFont="1" applyFill="1" applyAlignment="1">
      <alignment vertical="center" wrapText="1"/>
    </xf>
    <xf numFmtId="43" fontId="2" fillId="0" borderId="0" xfId="1" applyFont="1" applyAlignment="1">
      <alignment vertical="center"/>
    </xf>
    <xf numFmtId="0" fontId="2" fillId="0" borderId="0" xfId="0" applyFont="1" applyFill="1" applyAlignment="1">
      <alignment vertical="center" wrapText="1"/>
    </xf>
    <xf numFmtId="164" fontId="2" fillId="0" borderId="0" xfId="0" quotePrefix="1" applyNumberFormat="1" applyFont="1" applyFill="1" applyAlignment="1">
      <alignment vertical="center"/>
    </xf>
    <xf numFmtId="164" fontId="2" fillId="0" borderId="0" xfId="0" applyNumberFormat="1" applyFont="1" applyFill="1" applyAlignment="1">
      <alignment vertical="center"/>
    </xf>
    <xf numFmtId="0" fontId="2" fillId="0" borderId="0" xfId="0" applyFont="1" applyFill="1" applyBorder="1" applyAlignment="1">
      <alignment vertical="center" wrapText="1"/>
    </xf>
    <xf numFmtId="49" fontId="2" fillId="0" borderId="0" xfId="0" applyNumberFormat="1" applyFont="1" applyFill="1" applyBorder="1" applyAlignment="1">
      <alignment vertical="center" wrapText="1"/>
    </xf>
    <xf numFmtId="0" fontId="2" fillId="0" borderId="0" xfId="0" applyFont="1" applyAlignment="1">
      <alignment vertical="center" wrapText="1"/>
    </xf>
    <xf numFmtId="164" fontId="7" fillId="0" borderId="6" xfId="0" applyNumberFormat="1" applyFont="1" applyFill="1" applyBorder="1" applyAlignment="1">
      <alignment vertical="center"/>
    </xf>
    <xf numFmtId="10" fontId="7" fillId="0" borderId="6" xfId="5" applyNumberFormat="1" applyFont="1" applyFill="1" applyBorder="1" applyAlignment="1">
      <alignment vertical="center"/>
    </xf>
    <xf numFmtId="43" fontId="7" fillId="0" borderId="6" xfId="1" applyFont="1" applyFill="1" applyBorder="1" applyAlignment="1">
      <alignment vertical="center"/>
    </xf>
    <xf numFmtId="43" fontId="7" fillId="0" borderId="0" xfId="1" applyFont="1" applyFill="1" applyAlignment="1">
      <alignment vertical="center"/>
    </xf>
    <xf numFmtId="0" fontId="7" fillId="0" borderId="0" xfId="0" applyFont="1" applyFill="1" applyAlignment="1"/>
    <xf numFmtId="164" fontId="2" fillId="0" borderId="0" xfId="0" applyNumberFormat="1" applyFont="1" applyFill="1" applyBorder="1" applyAlignment="1"/>
    <xf numFmtId="43" fontId="2" fillId="0" borderId="0" xfId="1" applyFont="1" applyFill="1" applyBorder="1" applyAlignment="1"/>
    <xf numFmtId="43" fontId="2" fillId="0" borderId="0" xfId="1" applyFont="1" applyFill="1" applyAlignment="1"/>
    <xf numFmtId="0" fontId="2" fillId="0" borderId="0" xfId="0" applyFont="1" applyFill="1" applyAlignment="1"/>
    <xf numFmtId="164" fontId="7" fillId="0" borderId="7" xfId="0" quotePrefix="1" applyNumberFormat="1" applyFont="1" applyFill="1" applyBorder="1"/>
    <xf numFmtId="164" fontId="7" fillId="0" borderId="0" xfId="0" quotePrefix="1" applyNumberFormat="1" applyFont="1" applyFill="1"/>
    <xf numFmtId="10" fontId="7" fillId="0" borderId="7" xfId="5" applyNumberFormat="1" applyFont="1" applyFill="1" applyBorder="1" applyAlignment="1"/>
    <xf numFmtId="43" fontId="7" fillId="0" borderId="7" xfId="1" quotePrefix="1" applyFont="1" applyFill="1" applyBorder="1"/>
    <xf numFmtId="0" fontId="2" fillId="0" borderId="0" xfId="0" applyFont="1" applyAlignment="1">
      <alignment wrapText="1"/>
    </xf>
    <xf numFmtId="9" fontId="5" fillId="0" borderId="0" xfId="2" applyFont="1"/>
    <xf numFmtId="0" fontId="5" fillId="0" borderId="1" xfId="0" applyFont="1" applyFill="1" applyBorder="1"/>
    <xf numFmtId="41" fontId="5" fillId="0" borderId="2" xfId="1" applyNumberFormat="1" applyFont="1" applyBorder="1" applyAlignment="1">
      <alignment horizontal="center" wrapText="1"/>
    </xf>
    <xf numFmtId="41" fontId="2" fillId="0" borderId="0" xfId="1" applyNumberFormat="1" applyFont="1" applyFill="1" applyAlignment="1">
      <alignment vertical="center"/>
    </xf>
    <xf numFmtId="41" fontId="7" fillId="0" borderId="6" xfId="1" applyNumberFormat="1" applyFont="1" applyFill="1" applyBorder="1" applyAlignment="1">
      <alignment vertical="center"/>
    </xf>
    <xf numFmtId="41" fontId="2" fillId="0" borderId="0" xfId="1" applyNumberFormat="1" applyFont="1" applyFill="1" applyBorder="1" applyAlignment="1"/>
    <xf numFmtId="41" fontId="7" fillId="0" borderId="7" xfId="0" quotePrefix="1" applyNumberFormat="1" applyFont="1" applyFill="1" applyBorder="1"/>
    <xf numFmtId="41" fontId="2" fillId="0" borderId="0" xfId="0" applyNumberFormat="1" applyFont="1" applyAlignment="1"/>
    <xf numFmtId="41" fontId="5" fillId="0" borderId="0" xfId="1" applyNumberFormat="1" applyFont="1" applyBorder="1" applyAlignment="1">
      <alignment horizontal="center" wrapText="1"/>
    </xf>
    <xf numFmtId="41" fontId="2" fillId="0" borderId="0" xfId="1" applyNumberFormat="1" applyFont="1" applyFill="1" applyAlignment="1">
      <alignment vertical="center" wrapText="1"/>
    </xf>
    <xf numFmtId="41" fontId="2" fillId="0" borderId="0" xfId="1" applyNumberFormat="1" applyFont="1" applyAlignment="1">
      <alignment vertical="center"/>
    </xf>
    <xf numFmtId="41" fontId="5" fillId="0" borderId="0" xfId="1" applyNumberFormat="1" applyFont="1"/>
    <xf numFmtId="41" fontId="7" fillId="0" borderId="7" xfId="1" quotePrefix="1" applyNumberFormat="1" applyFont="1" applyFill="1" applyBorder="1"/>
    <xf numFmtId="41" fontId="7" fillId="0" borderId="0" xfId="1" applyNumberFormat="1" applyFont="1" applyFill="1" applyAlignment="1">
      <alignment vertical="center"/>
    </xf>
    <xf numFmtId="41" fontId="7" fillId="0" borderId="6" xfId="1" quotePrefix="1" applyNumberFormat="1" applyFont="1" applyFill="1" applyBorder="1" applyAlignment="1">
      <alignment vertical="center"/>
    </xf>
    <xf numFmtId="41" fontId="2" fillId="0" borderId="0" xfId="1" applyNumberFormat="1" applyFont="1" applyFill="1" applyAlignment="1"/>
    <xf numFmtId="41" fontId="2" fillId="0" borderId="0" xfId="1" quotePrefix="1" applyNumberFormat="1" applyFont="1" applyFill="1" applyAlignment="1"/>
    <xf numFmtId="41" fontId="2" fillId="0" borderId="0" xfId="1" applyNumberFormat="1" applyFont="1" applyAlignment="1"/>
    <xf numFmtId="41" fontId="2" fillId="0" borderId="0" xfId="0" applyNumberFormat="1" applyFont="1" applyFill="1" applyAlignment="1"/>
    <xf numFmtId="41" fontId="4" fillId="0" borderId="0" xfId="0" applyNumberFormat="1" applyFont="1"/>
    <xf numFmtId="41" fontId="5" fillId="0" borderId="0" xfId="4" applyNumberFormat="1" applyFont="1"/>
    <xf numFmtId="41" fontId="6" fillId="0" borderId="0" xfId="0" applyNumberFormat="1" applyFont="1"/>
    <xf numFmtId="41" fontId="7" fillId="0" borderId="0" xfId="3" applyNumberFormat="1" applyFont="1"/>
    <xf numFmtId="41" fontId="2" fillId="0" borderId="0" xfId="0" applyNumberFormat="1" applyFont="1" applyFill="1" applyBorder="1" applyAlignment="1">
      <alignment wrapText="1"/>
    </xf>
    <xf numFmtId="41" fontId="2" fillId="0" borderId="0" xfId="0" quotePrefix="1" applyNumberFormat="1" applyFont="1" applyFill="1"/>
    <xf numFmtId="41" fontId="2" fillId="0" borderId="0" xfId="0" applyNumberFormat="1" applyFont="1"/>
    <xf numFmtId="41" fontId="2" fillId="0" borderId="0" xfId="0" applyNumberFormat="1" applyFont="1" applyAlignment="1">
      <alignment wrapText="1"/>
    </xf>
    <xf numFmtId="41" fontId="2" fillId="0" borderId="0" xfId="0" applyNumberFormat="1" applyFont="1" applyFill="1"/>
    <xf numFmtId="41" fontId="2" fillId="0" borderId="0" xfId="0" applyNumberFormat="1" applyFont="1" applyFill="1" applyAlignment="1">
      <alignment wrapText="1"/>
    </xf>
    <xf numFmtId="41" fontId="7" fillId="0" borderId="0" xfId="1" quotePrefix="1" applyNumberFormat="1" applyFont="1" applyFill="1" applyBorder="1" applyAlignment="1">
      <alignment vertical="center"/>
    </xf>
    <xf numFmtId="41" fontId="7" fillId="0" borderId="0" xfId="1" quotePrefix="1" applyNumberFormat="1" applyFont="1" applyFill="1" applyBorder="1"/>
    <xf numFmtId="10" fontId="2" fillId="0" borderId="0" xfId="2" applyNumberFormat="1" applyFont="1" applyFill="1" applyAlignment="1">
      <alignment vertical="center"/>
    </xf>
    <xf numFmtId="0" fontId="2" fillId="0" borderId="17" xfId="0" applyFont="1" applyFill="1" applyBorder="1"/>
    <xf numFmtId="0" fontId="7" fillId="0" borderId="19" xfId="0" applyFont="1" applyFill="1" applyBorder="1" applyAlignment="1"/>
    <xf numFmtId="164" fontId="2" fillId="0" borderId="0" xfId="1" applyNumberFormat="1" applyFont="1" applyFill="1" applyAlignment="1">
      <alignment vertical="center"/>
    </xf>
    <xf numFmtId="164" fontId="2" fillId="0" borderId="6" xfId="1" applyNumberFormat="1" applyFont="1" applyBorder="1" applyAlignment="1">
      <alignment vertical="center"/>
    </xf>
    <xf numFmtId="164" fontId="2" fillId="0" borderId="0" xfId="1" applyNumberFormat="1" applyFont="1" applyAlignment="1">
      <alignment vertical="center"/>
    </xf>
    <xf numFmtId="164" fontId="7" fillId="0" borderId="6" xfId="1" applyNumberFormat="1" applyFont="1" applyFill="1" applyBorder="1" applyAlignment="1">
      <alignment vertical="center"/>
    </xf>
    <xf numFmtId="164" fontId="2" fillId="0" borderId="0" xfId="1" applyNumberFormat="1" applyFont="1" applyFill="1" applyBorder="1" applyAlignment="1"/>
    <xf numFmtId="164" fontId="7" fillId="0" borderId="7" xfId="1" quotePrefix="1" applyNumberFormat="1" applyFont="1" applyFill="1" applyBorder="1"/>
    <xf numFmtId="164" fontId="2" fillId="0" borderId="0" xfId="0" applyNumberFormat="1" applyFont="1" applyAlignment="1"/>
    <xf numFmtId="164" fontId="2" fillId="0" borderId="0" xfId="0" applyNumberFormat="1" applyFont="1"/>
    <xf numFmtId="14" fontId="7" fillId="0" borderId="18" xfId="0" applyNumberFormat="1" applyFont="1" applyFill="1" applyBorder="1" applyAlignment="1">
      <alignment horizontal="center" vertical="center"/>
    </xf>
    <xf numFmtId="14" fontId="7" fillId="0" borderId="0" xfId="0" applyNumberFormat="1" applyFont="1" applyFill="1" applyBorder="1" applyAlignment="1">
      <alignment horizontal="center" vertical="center"/>
    </xf>
    <xf numFmtId="14" fontId="7" fillId="0" borderId="0" xfId="0" quotePrefix="1" applyNumberFormat="1"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10" xfId="0" applyFont="1" applyFill="1" applyBorder="1" applyAlignment="1">
      <alignment horizontal="center" vertical="center" wrapText="1"/>
    </xf>
    <xf numFmtId="14" fontId="7" fillId="0" borderId="0" xfId="0" applyNumberFormat="1" applyFont="1" applyFill="1" applyBorder="1" applyAlignment="1">
      <alignment horizontal="center" vertical="center" wrapText="1"/>
    </xf>
    <xf numFmtId="0" fontId="7" fillId="0" borderId="12" xfId="0" applyNumberFormat="1" applyFont="1" applyFill="1" applyBorder="1" applyAlignment="1">
      <alignment horizontal="center" vertical="center" wrapText="1"/>
    </xf>
    <xf numFmtId="0" fontId="7" fillId="0" borderId="13" xfId="0" applyNumberFormat="1" applyFont="1" applyFill="1" applyBorder="1" applyAlignment="1">
      <alignment horizontal="center" vertical="center" wrapText="1"/>
    </xf>
    <xf numFmtId="14" fontId="7" fillId="0" borderId="1" xfId="0" applyNumberFormat="1" applyFont="1" applyFill="1" applyBorder="1" applyAlignment="1">
      <alignment horizontal="center" vertical="center" wrapText="1"/>
    </xf>
    <xf numFmtId="14" fontId="7" fillId="0" borderId="5" xfId="0" applyNumberFormat="1" applyFont="1" applyFill="1" applyBorder="1" applyAlignment="1">
      <alignment horizontal="center" vertical="center" wrapText="1"/>
    </xf>
    <xf numFmtId="14" fontId="7" fillId="0" borderId="10" xfId="0" applyNumberFormat="1" applyFont="1" applyFill="1" applyBorder="1" applyAlignment="1">
      <alignment horizontal="center" vertical="center" wrapText="1"/>
    </xf>
    <xf numFmtId="0" fontId="7" fillId="0" borderId="0" xfId="0" applyFont="1" applyFill="1" applyAlignment="1">
      <alignment horizontal="center" vertical="center" wrapText="1"/>
    </xf>
    <xf numFmtId="0" fontId="7" fillId="0" borderId="3"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9" fillId="0" borderId="0" xfId="0" applyFont="1" applyFill="1" applyAlignment="1">
      <alignment horizontal="center" wrapText="1"/>
    </xf>
    <xf numFmtId="0" fontId="0" fillId="0" borderId="0" xfId="0" applyFill="1"/>
    <xf numFmtId="0" fontId="2" fillId="0" borderId="0" xfId="0" applyFont="1" applyFill="1" applyAlignment="1">
      <alignment wrapText="1"/>
    </xf>
    <xf numFmtId="4" fontId="5" fillId="0" borderId="0" xfId="0" applyNumberFormat="1" applyFont="1" applyFill="1"/>
    <xf numFmtId="164" fontId="0" fillId="0" borderId="0" xfId="1" applyNumberFormat="1" applyFont="1"/>
    <xf numFmtId="41" fontId="11" fillId="0" borderId="0" xfId="0" applyNumberFormat="1" applyFont="1"/>
    <xf numFmtId="0" fontId="17" fillId="0" borderId="0" xfId="12" applyFont="1" applyAlignment="1">
      <alignment horizontal="center" vertical="center"/>
    </xf>
    <xf numFmtId="0" fontId="18" fillId="0" borderId="0" xfId="12" applyFont="1"/>
    <xf numFmtId="0" fontId="17" fillId="0" borderId="0" xfId="12" applyFont="1" applyAlignment="1">
      <alignment horizontal="center"/>
    </xf>
    <xf numFmtId="0" fontId="17" fillId="0" borderId="0" xfId="12" applyFont="1"/>
    <xf numFmtId="0" fontId="13" fillId="0" borderId="8" xfId="12" applyFont="1" applyBorder="1" applyAlignment="1">
      <alignment vertical="center" wrapText="1"/>
    </xf>
    <xf numFmtId="0" fontId="19" fillId="0" borderId="10" xfId="12" applyFont="1" applyBorder="1" applyAlignment="1">
      <alignment horizontal="center" vertical="center"/>
    </xf>
    <xf numFmtId="0" fontId="13" fillId="0" borderId="0" xfId="12" applyFont="1" applyAlignment="1">
      <alignment vertical="center" wrapText="1"/>
    </xf>
    <xf numFmtId="14" fontId="19" fillId="0" borderId="0" xfId="12" applyNumberFormat="1" applyFont="1" applyAlignment="1">
      <alignment horizontal="center" vertical="center"/>
    </xf>
    <xf numFmtId="43" fontId="17" fillId="0" borderId="0" xfId="13" applyFont="1" applyAlignment="1">
      <alignment horizontal="center" vertical="center"/>
    </xf>
    <xf numFmtId="0" fontId="13" fillId="0" borderId="14" xfId="12" applyFont="1" applyBorder="1" applyAlignment="1">
      <alignment vertical="center" wrapText="1"/>
    </xf>
    <xf numFmtId="0" fontId="13" fillId="0" borderId="14" xfId="12" applyFont="1" applyBorder="1" applyAlignment="1">
      <alignment horizontal="center" vertical="center" wrapText="1"/>
    </xf>
    <xf numFmtId="0" fontId="19" fillId="0" borderId="8" xfId="12" applyFont="1" applyBorder="1" applyAlignment="1">
      <alignment horizontal="center" vertical="center" wrapText="1"/>
    </xf>
    <xf numFmtId="0" fontId="19" fillId="0" borderId="9" xfId="12" applyFont="1" applyBorder="1" applyAlignment="1">
      <alignment horizontal="center" vertical="center" wrapText="1"/>
    </xf>
    <xf numFmtId="0" fontId="19" fillId="0" borderId="10" xfId="12" applyFont="1" applyBorder="1" applyAlignment="1">
      <alignment horizontal="center" vertical="center" wrapText="1"/>
    </xf>
    <xf numFmtId="0" fontId="15" fillId="0" borderId="0" xfId="12"/>
    <xf numFmtId="0" fontId="14" fillId="0" borderId="0" xfId="14" applyAlignment="1">
      <alignment vertical="center" wrapText="1"/>
    </xf>
    <xf numFmtId="0" fontId="17" fillId="0" borderId="0" xfId="12" applyFont="1" applyAlignment="1">
      <alignment vertical="center"/>
    </xf>
    <xf numFmtId="0" fontId="12" fillId="0" borderId="0" xfId="12" applyFont="1" applyAlignment="1">
      <alignment horizontal="center" vertical="center"/>
    </xf>
    <xf numFmtId="43" fontId="20" fillId="0" borderId="0" xfId="15" applyFont="1"/>
    <xf numFmtId="0" fontId="14" fillId="0" borderId="0" xfId="14" quotePrefix="1" applyAlignment="1">
      <alignment vertical="center" wrapText="1"/>
    </xf>
    <xf numFmtId="0" fontId="21" fillId="0" borderId="0" xfId="16" applyAlignment="1">
      <alignment vertical="center" wrapText="1"/>
    </xf>
    <xf numFmtId="43" fontId="17" fillId="0" borderId="0" xfId="15" applyFont="1" applyAlignment="1">
      <alignment horizontal="center" vertical="center"/>
    </xf>
    <xf numFmtId="0" fontId="21" fillId="0" borderId="0" xfId="16"/>
    <xf numFmtId="0" fontId="13" fillId="0" borderId="16" xfId="12" applyFont="1" applyBorder="1" applyAlignment="1">
      <alignment vertical="center" wrapText="1"/>
    </xf>
    <xf numFmtId="0" fontId="19" fillId="0" borderId="0" xfId="12" applyFont="1"/>
    <xf numFmtId="0" fontId="17" fillId="0" borderId="0" xfId="12" applyFont="1" applyAlignment="1">
      <alignment vertical="center" wrapText="1"/>
    </xf>
    <xf numFmtId="14" fontId="17" fillId="0" borderId="0" xfId="12" applyNumberFormat="1" applyFont="1" applyAlignment="1">
      <alignment horizontal="center" vertical="center"/>
    </xf>
    <xf numFmtId="0" fontId="22" fillId="0" borderId="0" xfId="12" applyFont="1"/>
    <xf numFmtId="43" fontId="17" fillId="0" borderId="0" xfId="15" applyFont="1"/>
    <xf numFmtId="43" fontId="15" fillId="0" borderId="0" xfId="15"/>
    <xf numFmtId="0" fontId="19" fillId="0" borderId="0" xfId="12" applyFont="1" applyAlignment="1">
      <alignment vertical="center" wrapText="1"/>
    </xf>
    <xf numFmtId="0" fontId="17" fillId="0" borderId="0" xfId="12" applyFont="1" applyAlignment="1">
      <alignment wrapText="1"/>
    </xf>
    <xf numFmtId="0" fontId="19" fillId="0" borderId="1" xfId="12" applyFont="1" applyBorder="1" applyAlignment="1">
      <alignment vertical="center" wrapText="1"/>
    </xf>
    <xf numFmtId="0" fontId="17" fillId="0" borderId="1" xfId="12" applyFont="1" applyBorder="1" applyAlignment="1">
      <alignment vertical="center" wrapText="1"/>
    </xf>
    <xf numFmtId="0" fontId="19" fillId="0" borderId="0" xfId="12" applyFont="1" applyAlignment="1">
      <alignment horizontal="center" vertical="center" wrapText="1"/>
    </xf>
    <xf numFmtId="43" fontId="17" fillId="0" borderId="0" xfId="15" applyFont="1" applyAlignment="1">
      <alignment vertical="center"/>
    </xf>
    <xf numFmtId="164" fontId="17" fillId="0" borderId="0" xfId="15" applyNumberFormat="1" applyFont="1" applyAlignment="1">
      <alignment horizontal="center" vertical="center"/>
    </xf>
    <xf numFmtId="0" fontId="19" fillId="0" borderId="0" xfId="12" applyFont="1" applyAlignment="1">
      <alignment horizontal="center" vertical="center"/>
    </xf>
    <xf numFmtId="164" fontId="17" fillId="0" borderId="0" xfId="15" applyNumberFormat="1" applyFont="1" applyAlignment="1">
      <alignment vertical="center"/>
    </xf>
    <xf numFmtId="164" fontId="23" fillId="0" borderId="0" xfId="15" applyNumberFormat="1" applyFont="1"/>
    <xf numFmtId="0" fontId="17" fillId="0" borderId="0" xfId="12" applyFont="1" applyAlignment="1">
      <alignment horizontal="left" vertical="center"/>
    </xf>
    <xf numFmtId="0" fontId="19" fillId="0" borderId="0" xfId="12" applyFont="1" applyAlignment="1">
      <alignment vertical="center"/>
    </xf>
    <xf numFmtId="41" fontId="20" fillId="0" borderId="0" xfId="0" applyNumberFormat="1" applyFont="1"/>
    <xf numFmtId="41" fontId="20" fillId="0" borderId="0" xfId="1" applyNumberFormat="1" applyFont="1"/>
    <xf numFmtId="0" fontId="24" fillId="0" borderId="15" xfId="0" applyFont="1" applyBorder="1"/>
    <xf numFmtId="41" fontId="24" fillId="0" borderId="0" xfId="0" applyNumberFormat="1" applyFont="1"/>
    <xf numFmtId="0" fontId="24" fillId="0" borderId="1" xfId="0" applyFont="1" applyBorder="1" applyAlignment="1">
      <alignment horizontal="center" vertical="center" wrapText="1"/>
    </xf>
    <xf numFmtId="41" fontId="26" fillId="0" borderId="0" xfId="0" applyNumberFormat="1" applyFont="1"/>
    <xf numFmtId="164" fontId="20" fillId="0" borderId="0" xfId="1" applyNumberFormat="1" applyFont="1"/>
    <xf numFmtId="164" fontId="27" fillId="0" borderId="0" xfId="1" applyNumberFormat="1" applyFont="1"/>
    <xf numFmtId="164" fontId="20" fillId="0" borderId="2" xfId="1" applyNumberFormat="1" applyFont="1" applyBorder="1"/>
    <xf numFmtId="164" fontId="27" fillId="0" borderId="2" xfId="1" applyNumberFormat="1" applyFont="1" applyBorder="1"/>
    <xf numFmtId="41" fontId="14" fillId="0" borderId="0" xfId="17" quotePrefix="1" applyNumberFormat="1"/>
    <xf numFmtId="41" fontId="14" fillId="0" borderId="0" xfId="17" applyNumberFormat="1"/>
    <xf numFmtId="0" fontId="24" fillId="0" borderId="21" xfId="0" applyFont="1" applyBorder="1" applyAlignment="1">
      <alignment horizontal="left" vertical="center"/>
    </xf>
    <xf numFmtId="164" fontId="24" fillId="0" borderId="21" xfId="1" applyNumberFormat="1" applyFont="1" applyBorder="1"/>
    <xf numFmtId="41" fontId="20" fillId="0" borderId="2" xfId="1" applyNumberFormat="1" applyFont="1" applyBorder="1"/>
    <xf numFmtId="0" fontId="25" fillId="5" borderId="0" xfId="0" applyFont="1" applyFill="1"/>
    <xf numFmtId="164" fontId="25" fillId="5" borderId="0" xfId="1" applyNumberFormat="1" applyFont="1" applyFill="1" applyAlignment="1">
      <alignment horizontal="center"/>
    </xf>
    <xf numFmtId="41" fontId="25" fillId="0" borderId="0" xfId="3" applyNumberFormat="1" applyFont="1"/>
    <xf numFmtId="41" fontId="20" fillId="0" borderId="0" xfId="1" applyNumberFormat="1" applyFont="1" applyFill="1" applyBorder="1"/>
    <xf numFmtId="41" fontId="20" fillId="0" borderId="0" xfId="1" applyNumberFormat="1" applyFont="1" applyFill="1"/>
    <xf numFmtId="41" fontId="27" fillId="0" borderId="0" xfId="3" applyNumberFormat="1" applyFont="1"/>
    <xf numFmtId="0" fontId="25" fillId="6" borderId="0" xfId="0" applyFont="1" applyFill="1"/>
    <xf numFmtId="164" fontId="25" fillId="6" borderId="7" xfId="1" applyNumberFormat="1" applyFont="1" applyFill="1" applyBorder="1"/>
    <xf numFmtId="164" fontId="25" fillId="5" borderId="7" xfId="1" applyNumberFormat="1" applyFont="1" applyFill="1" applyBorder="1"/>
    <xf numFmtId="0" fontId="24" fillId="0" borderId="0" xfId="4" applyFont="1" applyBorder="1"/>
    <xf numFmtId="14" fontId="25" fillId="0" borderId="0" xfId="3" applyNumberFormat="1" applyFont="1" applyBorder="1" applyAlignment="1">
      <alignment horizontal="center"/>
    </xf>
    <xf numFmtId="164" fontId="0" fillId="0" borderId="0" xfId="1" applyNumberFormat="1" applyFont="1" applyBorder="1"/>
    <xf numFmtId="43" fontId="0" fillId="0" borderId="0" xfId="1" applyFont="1" applyBorder="1"/>
    <xf numFmtId="0" fontId="8" fillId="0" borderId="0" xfId="0" applyFont="1" applyFill="1" applyAlignment="1">
      <alignment horizontal="center" vertical="center"/>
    </xf>
    <xf numFmtId="0" fontId="7" fillId="0" borderId="0" xfId="0" applyFont="1" applyFill="1" applyAlignment="1">
      <alignment horizontal="center" vertical="center"/>
    </xf>
    <xf numFmtId="41" fontId="2" fillId="0" borderId="0" xfId="1" applyNumberFormat="1" applyFont="1" applyFill="1" applyBorder="1" applyAlignment="1">
      <alignment vertical="center" wrapText="1"/>
    </xf>
    <xf numFmtId="0" fontId="7" fillId="0" borderId="25" xfId="0" applyFont="1" applyFill="1" applyBorder="1" applyAlignment="1">
      <alignment horizontal="center" vertical="center" wrapText="1"/>
    </xf>
    <xf numFmtId="0" fontId="7" fillId="0" borderId="26" xfId="0" applyFont="1" applyFill="1" applyBorder="1" applyAlignment="1">
      <alignment horizontal="center" vertical="center" wrapText="1"/>
    </xf>
    <xf numFmtId="0" fontId="7" fillId="0" borderId="27" xfId="0" applyFont="1" applyFill="1" applyBorder="1" applyAlignment="1">
      <alignment horizontal="center" vertical="center" wrapText="1"/>
    </xf>
    <xf numFmtId="0" fontId="7" fillId="0" borderId="28" xfId="0" applyFont="1" applyFill="1" applyBorder="1" applyAlignment="1">
      <alignment horizontal="center" vertical="center" wrapText="1"/>
    </xf>
    <xf numFmtId="14" fontId="7" fillId="0" borderId="25" xfId="0" applyNumberFormat="1" applyFont="1" applyFill="1" applyBorder="1" applyAlignment="1">
      <alignment horizontal="center" vertical="center" wrapText="1"/>
    </xf>
    <xf numFmtId="14" fontId="7" fillId="0" borderId="26" xfId="0" applyNumberFormat="1" applyFont="1" applyFill="1" applyBorder="1" applyAlignment="1">
      <alignment horizontal="center" vertical="center" wrapText="1"/>
    </xf>
    <xf numFmtId="14" fontId="7" fillId="0" borderId="27" xfId="0" applyNumberFormat="1" applyFont="1" applyFill="1" applyBorder="1" applyAlignment="1">
      <alignment horizontal="center" vertical="center" wrapText="1"/>
    </xf>
    <xf numFmtId="43" fontId="7" fillId="0" borderId="8" xfId="1" applyFont="1" applyFill="1" applyBorder="1" applyAlignment="1">
      <alignment horizontal="center" vertical="center" wrapText="1"/>
    </xf>
    <xf numFmtId="43" fontId="7" fillId="0" borderId="26" xfId="1" applyFont="1" applyFill="1" applyBorder="1" applyAlignment="1">
      <alignment horizontal="center" vertical="center" wrapText="1"/>
    </xf>
    <xf numFmtId="0" fontId="7" fillId="0" borderId="29" xfId="0" applyFont="1" applyFill="1" applyBorder="1" applyAlignment="1">
      <alignment horizontal="center" vertical="center" wrapText="1"/>
    </xf>
    <xf numFmtId="0" fontId="7" fillId="0" borderId="22" xfId="0" applyFont="1" applyFill="1" applyBorder="1" applyAlignment="1"/>
    <xf numFmtId="0" fontId="2" fillId="0" borderId="19" xfId="0" applyFont="1" applyFill="1" applyBorder="1"/>
    <xf numFmtId="0" fontId="7" fillId="0" borderId="8" xfId="0" applyFont="1" applyFill="1" applyBorder="1" applyAlignment="1">
      <alignment horizontal="center" vertical="center"/>
    </xf>
    <xf numFmtId="14" fontId="7" fillId="0" borderId="10" xfId="0" applyNumberFormat="1" applyFont="1" applyFill="1" applyBorder="1" applyAlignment="1">
      <alignment horizontal="center" vertical="center"/>
    </xf>
    <xf numFmtId="41" fontId="26" fillId="0" borderId="0" xfId="0" applyNumberFormat="1" applyFont="1" applyAlignment="1">
      <alignment horizontal="left"/>
    </xf>
    <xf numFmtId="0" fontId="20" fillId="0" borderId="0" xfId="0" applyFont="1"/>
    <xf numFmtId="0" fontId="20" fillId="0" borderId="0" xfId="0" applyFont="1" applyAlignment="1">
      <alignment horizontal="left"/>
    </xf>
    <xf numFmtId="0" fontId="24" fillId="0" borderId="0" xfId="0" applyFont="1" applyAlignment="1">
      <alignment horizontal="left"/>
    </xf>
    <xf numFmtId="0" fontId="24" fillId="0" borderId="0" xfId="0" applyFont="1"/>
    <xf numFmtId="14" fontId="24" fillId="0" borderId="0" xfId="0" applyNumberFormat="1" applyFont="1"/>
    <xf numFmtId="14" fontId="24" fillId="2" borderId="0" xfId="0" applyNumberFormat="1" applyFont="1" applyFill="1"/>
    <xf numFmtId="0" fontId="28" fillId="0" borderId="0" xfId="0" applyFont="1"/>
    <xf numFmtId="0" fontId="24" fillId="0" borderId="0" xfId="0" applyFont="1" applyAlignment="1">
      <alignment horizontal="left" vertical="top"/>
    </xf>
    <xf numFmtId="0" fontId="26" fillId="0" borderId="0" xfId="0" applyFont="1"/>
    <xf numFmtId="0" fontId="20" fillId="0" borderId="0" xfId="0" applyFont="1" applyFill="1"/>
    <xf numFmtId="0" fontId="20" fillId="0" borderId="0" xfId="0" applyFont="1" applyFill="1" applyAlignment="1">
      <alignment horizontal="left"/>
    </xf>
    <xf numFmtId="0" fontId="26" fillId="0" borderId="0" xfId="0" applyFont="1" applyFill="1"/>
    <xf numFmtId="0" fontId="29" fillId="0" borderId="0" xfId="0" applyFont="1"/>
    <xf numFmtId="41" fontId="5" fillId="0" borderId="0" xfId="1" applyNumberFormat="1" applyFont="1" applyFill="1" applyBorder="1"/>
    <xf numFmtId="41" fontId="20" fillId="4" borderId="0" xfId="1" applyNumberFormat="1" applyFont="1" applyFill="1" applyBorder="1"/>
    <xf numFmtId="41" fontId="5" fillId="0" borderId="0" xfId="0" applyNumberFormat="1" applyFont="1" applyBorder="1"/>
    <xf numFmtId="164" fontId="25" fillId="6" borderId="0" xfId="1" applyNumberFormat="1" applyFont="1" applyFill="1" applyBorder="1"/>
    <xf numFmtId="164" fontId="25" fillId="5" borderId="0" xfId="1" applyNumberFormat="1" applyFont="1" applyFill="1" applyBorder="1"/>
    <xf numFmtId="41" fontId="4" fillId="0" borderId="1" xfId="1" applyNumberFormat="1" applyFont="1" applyBorder="1" applyAlignment="1">
      <alignment horizontal="center"/>
    </xf>
    <xf numFmtId="0" fontId="2" fillId="0" borderId="0" xfId="0" applyNumberFormat="1" applyFont="1" applyFill="1"/>
    <xf numFmtId="0" fontId="7" fillId="0" borderId="8" xfId="0" applyNumberFormat="1" applyFont="1" applyFill="1" applyBorder="1" applyAlignment="1">
      <alignment horizontal="center" vertical="center" wrapText="1"/>
    </xf>
    <xf numFmtId="0" fontId="7" fillId="0" borderId="27" xfId="0" applyNumberFormat="1" applyFont="1" applyFill="1" applyBorder="1" applyAlignment="1">
      <alignment horizontal="center" vertical="center" wrapText="1"/>
    </xf>
    <xf numFmtId="0" fontId="9" fillId="0" borderId="0" xfId="0" applyNumberFormat="1" applyFont="1" applyAlignment="1">
      <alignment horizontal="center"/>
    </xf>
    <xf numFmtId="0" fontId="2" fillId="0" borderId="0" xfId="0" applyNumberFormat="1" applyFont="1" applyFill="1" applyAlignment="1">
      <alignment vertical="center"/>
    </xf>
    <xf numFmtId="0" fontId="7" fillId="0" borderId="0" xfId="0" applyNumberFormat="1" applyFont="1" applyFill="1" applyAlignment="1">
      <alignment vertical="center"/>
    </xf>
    <xf numFmtId="0" fontId="2" fillId="0" borderId="0" xfId="0" applyNumberFormat="1" applyFont="1" applyFill="1" applyAlignment="1"/>
    <xf numFmtId="0" fontId="2" fillId="0" borderId="0" xfId="0" applyNumberFormat="1" applyFont="1" applyAlignment="1"/>
    <xf numFmtId="0" fontId="2" fillId="0" borderId="0" xfId="0" applyNumberFormat="1" applyFont="1"/>
    <xf numFmtId="43" fontId="2" fillId="7" borderId="0" xfId="1" applyFont="1" applyFill="1" applyAlignment="1">
      <alignment vertical="center"/>
    </xf>
    <xf numFmtId="41" fontId="5" fillId="7" borderId="0" xfId="1" applyNumberFormat="1" applyFont="1" applyFill="1" applyBorder="1" applyAlignment="1">
      <alignment horizontal="center" wrapText="1"/>
    </xf>
    <xf numFmtId="41" fontId="2" fillId="7" borderId="0" xfId="1" applyNumberFormat="1" applyFont="1" applyFill="1" applyAlignment="1">
      <alignment vertical="center" wrapText="1"/>
    </xf>
    <xf numFmtId="0" fontId="30" fillId="0" borderId="0" xfId="0" applyNumberFormat="1" applyFont="1" applyFill="1"/>
    <xf numFmtId="164" fontId="20" fillId="0" borderId="0" xfId="1" applyNumberFormat="1" applyFont="1" applyBorder="1"/>
    <xf numFmtId="164" fontId="27" fillId="0" borderId="0" xfId="1" applyNumberFormat="1" applyFont="1" applyBorder="1"/>
    <xf numFmtId="0" fontId="24" fillId="0" borderId="0" xfId="0" applyFont="1" applyBorder="1" applyAlignment="1">
      <alignment horizontal="left" vertical="center"/>
    </xf>
    <xf numFmtId="164" fontId="24" fillId="0" borderId="0" xfId="1" applyNumberFormat="1" applyFont="1" applyBorder="1"/>
    <xf numFmtId="43" fontId="7" fillId="0" borderId="0" xfId="1" quotePrefix="1" applyFont="1" applyFill="1" applyBorder="1"/>
    <xf numFmtId="43" fontId="2" fillId="0" borderId="0" xfId="1" applyFont="1" applyFill="1" applyBorder="1" applyAlignment="1">
      <alignment vertical="center"/>
    </xf>
    <xf numFmtId="43" fontId="7" fillId="0" borderId="0" xfId="1" applyFont="1" applyFill="1" applyBorder="1" applyAlignment="1">
      <alignment vertical="center"/>
    </xf>
    <xf numFmtId="41" fontId="2" fillId="0" borderId="0" xfId="0" applyNumberFormat="1" applyFont="1" applyFill="1" applyBorder="1" applyAlignment="1"/>
    <xf numFmtId="0" fontId="2" fillId="0" borderId="0" xfId="0" applyFont="1" applyAlignment="1">
      <alignment vertical="center"/>
    </xf>
    <xf numFmtId="14" fontId="13" fillId="0" borderId="8" xfId="12" applyNumberFormat="1" applyFont="1" applyBorder="1" applyAlignment="1">
      <alignment vertical="center" wrapText="1"/>
    </xf>
    <xf numFmtId="14" fontId="19" fillId="0" borderId="10" xfId="12" applyNumberFormat="1" applyFont="1" applyBorder="1" applyAlignment="1">
      <alignment horizontal="center" vertical="center"/>
    </xf>
    <xf numFmtId="0" fontId="7" fillId="0" borderId="23" xfId="0" applyFont="1" applyFill="1" applyBorder="1" applyAlignment="1">
      <alignment horizontal="center" wrapText="1"/>
    </xf>
    <xf numFmtId="43" fontId="17" fillId="0" borderId="0" xfId="1" applyFont="1" applyFill="1" applyBorder="1"/>
    <xf numFmtId="0" fontId="5" fillId="0" borderId="0" xfId="0" applyFont="1" applyFill="1" applyBorder="1"/>
    <xf numFmtId="43" fontId="0" fillId="0" borderId="0" xfId="1" applyFont="1" applyFill="1" applyBorder="1"/>
    <xf numFmtId="43" fontId="5" fillId="0" borderId="0" xfId="0" applyNumberFormat="1" applyFont="1" applyFill="1" applyBorder="1"/>
    <xf numFmtId="41" fontId="20" fillId="0" borderId="1" xfId="1" applyNumberFormat="1" applyFont="1" applyFill="1" applyBorder="1"/>
    <xf numFmtId="164" fontId="14" fillId="0" borderId="0" xfId="17" applyNumberFormat="1" applyBorder="1"/>
    <xf numFmtId="10" fontId="0" fillId="0" borderId="0" xfId="2" applyNumberFormat="1" applyFont="1" applyBorder="1"/>
    <xf numFmtId="0" fontId="0" fillId="0" borderId="0" xfId="0" applyBorder="1"/>
    <xf numFmtId="164" fontId="0" fillId="0" borderId="0" xfId="1" applyNumberFormat="1" applyFont="1" applyFill="1" applyBorder="1"/>
    <xf numFmtId="164" fontId="0" fillId="0" borderId="0" xfId="1" applyNumberFormat="1" applyFont="1" applyFill="1" applyBorder="1" applyAlignment="1">
      <alignment horizontal="center"/>
    </xf>
    <xf numFmtId="164" fontId="14" fillId="0" borderId="0" xfId="17" applyNumberFormat="1" applyFill="1" applyBorder="1"/>
    <xf numFmtId="14" fontId="0" fillId="0" borderId="0" xfId="1" applyNumberFormat="1" applyFont="1" applyFill="1" applyBorder="1"/>
    <xf numFmtId="0" fontId="0" fillId="0" borderId="0" xfId="1" applyNumberFormat="1" applyFont="1" applyFill="1" applyBorder="1" applyAlignment="1">
      <alignment horizontal="center"/>
    </xf>
    <xf numFmtId="0" fontId="0" fillId="0" borderId="0" xfId="1" applyNumberFormat="1" applyFont="1" applyFill="1" applyBorder="1"/>
    <xf numFmtId="9" fontId="0" fillId="0" borderId="0" xfId="2" applyFont="1" applyFill="1" applyBorder="1"/>
    <xf numFmtId="10" fontId="0" fillId="0" borderId="0" xfId="2" applyNumberFormat="1" applyFont="1" applyFill="1" applyBorder="1"/>
    <xf numFmtId="0" fontId="0" fillId="0" borderId="0" xfId="0" applyFill="1" applyBorder="1"/>
    <xf numFmtId="41" fontId="5" fillId="0" borderId="0" xfId="0" applyNumberFormat="1" applyFont="1" applyFill="1" applyBorder="1"/>
    <xf numFmtId="0" fontId="4" fillId="0" borderId="0" xfId="0" applyFont="1" applyFill="1" applyBorder="1"/>
    <xf numFmtId="0" fontId="6" fillId="0" borderId="0" xfId="0" applyFont="1" applyFill="1" applyBorder="1" applyAlignment="1">
      <alignment horizontal="left" vertical="center"/>
    </xf>
    <xf numFmtId="0" fontId="0" fillId="0" borderId="0" xfId="0" applyBorder="1" applyAlignment="1">
      <alignment horizontal="center"/>
    </xf>
    <xf numFmtId="0" fontId="0" fillId="0" borderId="0" xfId="0" applyFill="1" applyBorder="1" applyAlignment="1">
      <alignment horizontal="center"/>
    </xf>
    <xf numFmtId="43" fontId="0" fillId="0" borderId="0" xfId="0" applyNumberFormat="1" applyBorder="1"/>
    <xf numFmtId="0" fontId="0" fillId="0" borderId="0" xfId="0" applyBorder="1" applyAlignment="1">
      <alignment horizontal="left"/>
    </xf>
    <xf numFmtId="0" fontId="5" fillId="0" borderId="0" xfId="0" applyFont="1" applyBorder="1"/>
    <xf numFmtId="43" fontId="4" fillId="0" borderId="0" xfId="0" applyNumberFormat="1" applyFont="1" applyFill="1" applyBorder="1"/>
    <xf numFmtId="41" fontId="4" fillId="0" borderId="1" xfId="1" applyNumberFormat="1" applyFont="1" applyBorder="1" applyAlignment="1">
      <alignment horizontal="center" wrapText="1"/>
    </xf>
    <xf numFmtId="0" fontId="24" fillId="0" borderId="17" xfId="0" applyFont="1" applyBorder="1" applyAlignment="1">
      <alignment horizontal="center"/>
    </xf>
    <xf numFmtId="0" fontId="24" fillId="0" borderId="30" xfId="0" applyFont="1" applyBorder="1"/>
    <xf numFmtId="14" fontId="24" fillId="0" borderId="24" xfId="0" applyNumberFormat="1" applyFont="1" applyBorder="1" applyAlignment="1">
      <alignment horizontal="center"/>
    </xf>
    <xf numFmtId="0" fontId="24" fillId="0" borderId="31" xfId="0" applyFont="1" applyBorder="1"/>
    <xf numFmtId="14" fontId="24" fillId="8" borderId="32" xfId="0" applyNumberFormat="1" applyFont="1" applyFill="1" applyBorder="1" applyAlignment="1">
      <alignment horizontal="center"/>
    </xf>
    <xf numFmtId="0" fontId="24" fillId="0" borderId="33" xfId="0" applyFont="1" applyBorder="1"/>
    <xf numFmtId="14" fontId="24" fillId="0" borderId="20" xfId="0" applyNumberFormat="1" applyFont="1" applyBorder="1" applyAlignment="1">
      <alignment horizontal="center"/>
    </xf>
    <xf numFmtId="0" fontId="32" fillId="0" borderId="0" xfId="0" applyFont="1"/>
    <xf numFmtId="0" fontId="10" fillId="0" borderId="0" xfId="0" applyFont="1"/>
    <xf numFmtId="0" fontId="10" fillId="9" borderId="0" xfId="0" applyFont="1" applyFill="1" applyAlignment="1">
      <alignment vertical="top" wrapText="1"/>
    </xf>
    <xf numFmtId="0" fontId="34" fillId="9" borderId="0" xfId="0" applyFont="1" applyFill="1" applyAlignment="1">
      <alignment horizontal="left" wrapText="1" readingOrder="1"/>
    </xf>
    <xf numFmtId="0" fontId="34" fillId="9" borderId="0" xfId="0" applyFont="1" applyFill="1" applyAlignment="1">
      <alignment horizontal="right" wrapText="1" readingOrder="1"/>
    </xf>
    <xf numFmtId="0" fontId="34" fillId="9" borderId="0" xfId="0" applyFont="1" applyFill="1" applyAlignment="1">
      <alignment wrapText="1" readingOrder="1"/>
    </xf>
    <xf numFmtId="165" fontId="34" fillId="9" borderId="0" xfId="0" applyNumberFormat="1" applyFont="1" applyFill="1" applyAlignment="1">
      <alignment wrapText="1" readingOrder="1"/>
    </xf>
    <xf numFmtId="0" fontId="1" fillId="0" borderId="0" xfId="0" applyFont="1"/>
    <xf numFmtId="164" fontId="25" fillId="4" borderId="0" xfId="1" applyNumberFormat="1" applyFont="1" applyFill="1" applyAlignment="1">
      <alignment horizontal="center"/>
    </xf>
    <xf numFmtId="164" fontId="25" fillId="4" borderId="1" xfId="1" applyNumberFormat="1" applyFont="1" applyFill="1" applyBorder="1" applyAlignment="1">
      <alignment horizontal="center"/>
    </xf>
    <xf numFmtId="43" fontId="34" fillId="9" borderId="0" xfId="1" applyFont="1" applyFill="1" applyAlignment="1">
      <alignment horizontal="left" wrapText="1" readingOrder="1"/>
    </xf>
    <xf numFmtId="43" fontId="20" fillId="0" borderId="22" xfId="1" applyFont="1" applyBorder="1"/>
    <xf numFmtId="41" fontId="2" fillId="0" borderId="23" xfId="0" applyNumberFormat="1" applyFont="1" applyBorder="1" applyAlignment="1"/>
    <xf numFmtId="41" fontId="2" fillId="0" borderId="33" xfId="0" applyNumberFormat="1" applyFont="1" applyBorder="1"/>
    <xf numFmtId="41" fontId="2" fillId="0" borderId="34" xfId="0" applyNumberFormat="1" applyFont="1" applyBorder="1" applyAlignment="1"/>
    <xf numFmtId="41" fontId="2" fillId="0" borderId="20" xfId="0" applyNumberFormat="1" applyFont="1" applyBorder="1"/>
    <xf numFmtId="43" fontId="20" fillId="0" borderId="23" xfId="1" applyFont="1" applyBorder="1"/>
    <xf numFmtId="0" fontId="20" fillId="0" borderId="23" xfId="0" applyFont="1" applyBorder="1"/>
    <xf numFmtId="41" fontId="2" fillId="0" borderId="23" xfId="0" applyNumberFormat="1" applyFont="1" applyBorder="1"/>
    <xf numFmtId="41" fontId="2" fillId="0" borderId="19" xfId="0" applyNumberFormat="1" applyFont="1" applyFill="1" applyBorder="1"/>
    <xf numFmtId="41" fontId="2" fillId="0" borderId="34" xfId="0" applyNumberFormat="1" applyFont="1" applyBorder="1"/>
    <xf numFmtId="0" fontId="2" fillId="0" borderId="0" xfId="0" applyNumberFormat="1" applyFont="1" applyFill="1" applyAlignment="1">
      <alignment vertical="center" wrapText="1"/>
    </xf>
    <xf numFmtId="0" fontId="35" fillId="0" borderId="0" xfId="18" applyFont="1"/>
    <xf numFmtId="0" fontId="10" fillId="0" borderId="0" xfId="18" applyFont="1"/>
    <xf numFmtId="0" fontId="36" fillId="0" borderId="0" xfId="18" applyFont="1"/>
    <xf numFmtId="0" fontId="36" fillId="0" borderId="0" xfId="18" applyFont="1" applyAlignment="1">
      <alignment horizontal="left"/>
    </xf>
    <xf numFmtId="0" fontId="10" fillId="0" borderId="0" xfId="18" applyFont="1" applyAlignment="1">
      <alignment horizontal="left" indent="2"/>
    </xf>
    <xf numFmtId="0" fontId="0" fillId="0" borderId="0" xfId="0" applyAlignment="1">
      <alignment horizontal="left" indent="2"/>
    </xf>
    <xf numFmtId="0" fontId="36" fillId="0" borderId="1" xfId="18" applyFont="1" applyBorder="1" applyAlignment="1">
      <alignment horizontal="center" wrapText="1"/>
    </xf>
    <xf numFmtId="164" fontId="10" fillId="0" borderId="6" xfId="15" applyNumberFormat="1" applyFont="1" applyBorder="1"/>
    <xf numFmtId="164" fontId="10" fillId="0" borderId="2" xfId="19" applyNumberFormat="1" applyFont="1" applyBorder="1"/>
    <xf numFmtId="164" fontId="10" fillId="0" borderId="1" xfId="19" applyNumberFormat="1" applyFont="1" applyBorder="1"/>
    <xf numFmtId="164" fontId="10" fillId="0" borderId="0" xfId="19" applyNumberFormat="1" applyFont="1" applyFill="1"/>
    <xf numFmtId="164" fontId="10" fillId="0" borderId="0" xfId="15" applyNumberFormat="1" applyFont="1" applyAlignment="1">
      <alignment horizontal="left" indent="2"/>
    </xf>
    <xf numFmtId="164" fontId="10" fillId="0" borderId="0" xfId="18" applyNumberFormat="1" applyFont="1"/>
    <xf numFmtId="0" fontId="36" fillId="0" borderId="1" xfId="18" applyFont="1" applyBorder="1" applyAlignment="1">
      <alignment horizontal="center"/>
    </xf>
    <xf numFmtId="0" fontId="13" fillId="0" borderId="0" xfId="0" applyFont="1"/>
    <xf numFmtId="0" fontId="37" fillId="0" borderId="0" xfId="0" applyFont="1"/>
    <xf numFmtId="14" fontId="13" fillId="0" borderId="1" xfId="0" applyNumberFormat="1" applyFont="1" applyBorder="1" applyAlignment="1">
      <alignment horizontal="center"/>
    </xf>
    <xf numFmtId="0" fontId="13" fillId="0" borderId="1" xfId="0" applyFont="1" applyBorder="1" applyAlignment="1">
      <alignment horizontal="center"/>
    </xf>
    <xf numFmtId="166" fontId="0" fillId="0" borderId="0" xfId="0" applyNumberFormat="1"/>
    <xf numFmtId="0" fontId="0" fillId="0" borderId="0" xfId="0" applyAlignment="1">
      <alignment horizontal="left"/>
    </xf>
    <xf numFmtId="164" fontId="0" fillId="0" borderId="0" xfId="15" applyNumberFormat="1" applyFont="1" applyFill="1"/>
    <xf numFmtId="164" fontId="0" fillId="0" borderId="0" xfId="15" applyNumberFormat="1" applyFont="1" applyFill="1" applyAlignment="1">
      <alignment horizontal="right"/>
    </xf>
    <xf numFmtId="167" fontId="0" fillId="0" borderId="0" xfId="0" applyNumberFormat="1"/>
    <xf numFmtId="43" fontId="0" fillId="0" borderId="0" xfId="0" applyNumberFormat="1" applyAlignment="1">
      <alignment horizontal="left"/>
    </xf>
    <xf numFmtId="164" fontId="0" fillId="0" borderId="0" xfId="15" applyNumberFormat="1" applyFont="1"/>
    <xf numFmtId="164" fontId="0" fillId="0" borderId="0" xfId="15" applyNumberFormat="1" applyFont="1" applyAlignment="1">
      <alignment horizontal="right"/>
    </xf>
    <xf numFmtId="0" fontId="0" fillId="0" borderId="0" xfId="0" applyAlignment="1">
      <alignment horizontal="right"/>
    </xf>
    <xf numFmtId="10" fontId="0" fillId="0" borderId="0" xfId="2" applyNumberFormat="1" applyFont="1"/>
    <xf numFmtId="10" fontId="0" fillId="0" borderId="6" xfId="2" applyNumberFormat="1" applyFont="1" applyBorder="1"/>
    <xf numFmtId="0" fontId="0" fillId="0" borderId="34" xfId="0" applyBorder="1"/>
    <xf numFmtId="43" fontId="0" fillId="0" borderId="34" xfId="1" applyFont="1" applyBorder="1"/>
    <xf numFmtId="0" fontId="36" fillId="0" borderId="0" xfId="18" applyFont="1" applyFill="1"/>
    <xf numFmtId="164" fontId="36" fillId="0" borderId="7" xfId="19" applyNumberFormat="1" applyFont="1" applyFill="1" applyBorder="1"/>
    <xf numFmtId="164" fontId="10" fillId="0" borderId="0" xfId="15" applyNumberFormat="1" applyFont="1" applyFill="1"/>
    <xf numFmtId="166" fontId="38" fillId="0" borderId="11" xfId="0" applyNumberFormat="1" applyFont="1" applyFill="1" applyBorder="1"/>
    <xf numFmtId="14" fontId="38" fillId="0" borderId="0" xfId="0" applyNumberFormat="1" applyFont="1" applyFill="1" applyAlignment="1">
      <alignment horizontal="left"/>
    </xf>
    <xf numFmtId="43" fontId="0" fillId="0" borderId="0" xfId="15" applyFont="1" applyFill="1"/>
    <xf numFmtId="164" fontId="0" fillId="0" borderId="0" xfId="0" applyNumberFormat="1" applyFill="1"/>
    <xf numFmtId="0" fontId="0" fillId="0" borderId="0" xfId="0" applyFill="1" applyAlignment="1">
      <alignment horizontal="right"/>
    </xf>
    <xf numFmtId="164" fontId="1" fillId="0" borderId="6" xfId="15" applyNumberFormat="1" applyFont="1" applyFill="1" applyBorder="1" applyAlignment="1">
      <alignment horizontal="right"/>
    </xf>
    <xf numFmtId="41" fontId="0" fillId="0" borderId="1" xfId="0" applyNumberFormat="1" applyFill="1" applyBorder="1"/>
    <xf numFmtId="41" fontId="38" fillId="0" borderId="0" xfId="0" applyNumberFormat="1" applyFont="1" applyFill="1"/>
    <xf numFmtId="43" fontId="0" fillId="0" borderId="0" xfId="0" applyNumberFormat="1" applyFill="1" applyBorder="1"/>
    <xf numFmtId="0" fontId="15" fillId="0" borderId="0" xfId="0" applyFont="1" applyFill="1" applyAlignment="1">
      <alignment horizontal="right"/>
    </xf>
    <xf numFmtId="44" fontId="0" fillId="0" borderId="0" xfId="0" applyNumberFormat="1" applyFill="1" applyAlignment="1">
      <alignment horizontal="right"/>
    </xf>
    <xf numFmtId="0" fontId="13" fillId="0" borderId="1" xfId="0" applyFont="1" applyFill="1" applyBorder="1" applyAlignment="1">
      <alignment horizontal="center"/>
    </xf>
    <xf numFmtId="0" fontId="39" fillId="0" borderId="1" xfId="0" applyFont="1" applyBorder="1"/>
    <xf numFmtId="164" fontId="0" fillId="0" borderId="0" xfId="15" applyNumberFormat="1" applyFont="1" applyBorder="1"/>
    <xf numFmtId="0" fontId="0" fillId="0" borderId="1" xfId="0" applyBorder="1"/>
    <xf numFmtId="164" fontId="0" fillId="0" borderId="1" xfId="15" applyNumberFormat="1" applyFont="1" applyBorder="1"/>
    <xf numFmtId="43" fontId="0" fillId="7" borderId="0" xfId="1" applyFont="1" applyFill="1" applyBorder="1"/>
    <xf numFmtId="0" fontId="40" fillId="0" borderId="0" xfId="18" applyFont="1" applyFill="1"/>
    <xf numFmtId="10" fontId="0" fillId="0" borderId="0" xfId="1" applyNumberFormat="1" applyFont="1" applyFill="1" applyBorder="1"/>
    <xf numFmtId="164" fontId="13" fillId="0" borderId="1" xfId="1" applyNumberFormat="1" applyFont="1" applyFill="1" applyBorder="1" applyAlignment="1">
      <alignment horizontal="center"/>
    </xf>
    <xf numFmtId="164" fontId="13" fillId="0" borderId="6" xfId="1" applyNumberFormat="1" applyFont="1" applyFill="1" applyBorder="1"/>
    <xf numFmtId="164" fontId="0" fillId="0" borderId="0" xfId="1" applyNumberFormat="1" applyFont="1" applyFill="1"/>
    <xf numFmtId="164" fontId="13" fillId="0" borderId="0" xfId="1" applyNumberFormat="1" applyFont="1" applyFill="1"/>
    <xf numFmtId="164" fontId="0" fillId="0" borderId="1" xfId="1" applyNumberFormat="1" applyFont="1" applyFill="1" applyBorder="1"/>
    <xf numFmtId="9" fontId="0" fillId="7" borderId="0" xfId="2" applyFont="1" applyFill="1" applyBorder="1"/>
    <xf numFmtId="164" fontId="0" fillId="7" borderId="0" xfId="1" applyNumberFormat="1" applyFont="1" applyFill="1" applyBorder="1"/>
    <xf numFmtId="164" fontId="25" fillId="0" borderId="0" xfId="1" applyNumberFormat="1" applyFont="1" applyFill="1" applyAlignment="1">
      <alignment horizontal="center"/>
    </xf>
    <xf numFmtId="41" fontId="41" fillId="0" borderId="0" xfId="0" applyNumberFormat="1" applyFont="1"/>
    <xf numFmtId="41" fontId="42" fillId="0" borderId="0" xfId="1" applyNumberFormat="1" applyFont="1"/>
    <xf numFmtId="41" fontId="16" fillId="0" borderId="8" xfId="12" applyNumberFormat="1" applyFont="1" applyBorder="1" applyAlignment="1">
      <alignment horizontal="left" vertical="center"/>
    </xf>
    <xf numFmtId="0" fontId="16" fillId="0" borderId="9" xfId="12" applyFont="1" applyBorder="1" applyAlignment="1">
      <alignment horizontal="left" vertical="center"/>
    </xf>
    <xf numFmtId="0" fontId="16" fillId="0" borderId="10" xfId="12" applyFont="1" applyBorder="1" applyAlignment="1">
      <alignment horizontal="left" vertical="center"/>
    </xf>
    <xf numFmtId="0" fontId="16" fillId="0" borderId="8" xfId="12" applyFont="1" applyBorder="1" applyAlignment="1">
      <alignment horizontal="left" vertical="center"/>
    </xf>
    <xf numFmtId="0" fontId="19" fillId="0" borderId="0" xfId="12" applyFont="1" applyAlignment="1">
      <alignment horizontal="left" vertical="center"/>
    </xf>
    <xf numFmtId="0" fontId="0" fillId="0" borderId="1" xfId="0" applyBorder="1" applyAlignment="1">
      <alignment horizontal="center"/>
    </xf>
    <xf numFmtId="0" fontId="1" fillId="0" borderId="1" xfId="0" applyFont="1" applyBorder="1" applyAlignment="1">
      <alignment horizontal="center"/>
    </xf>
    <xf numFmtId="0" fontId="7" fillId="0" borderId="3" xfId="0" applyFont="1" applyFill="1" applyBorder="1" applyAlignment="1">
      <alignment horizontal="center"/>
    </xf>
    <xf numFmtId="0" fontId="7" fillId="0" borderId="2" xfId="0" applyFont="1" applyFill="1" applyBorder="1" applyAlignment="1">
      <alignment horizontal="center"/>
    </xf>
    <xf numFmtId="0" fontId="7" fillId="0" borderId="4" xfId="0" applyFont="1" applyFill="1" applyBorder="1" applyAlignment="1">
      <alignment horizontal="center"/>
    </xf>
    <xf numFmtId="0" fontId="7" fillId="0" borderId="22" xfId="0" applyFont="1" applyFill="1" applyBorder="1" applyAlignment="1">
      <alignment horizontal="center"/>
    </xf>
    <xf numFmtId="0" fontId="7" fillId="0" borderId="23" xfId="0" applyFont="1" applyFill="1" applyBorder="1" applyAlignment="1">
      <alignment horizontal="center"/>
    </xf>
    <xf numFmtId="0" fontId="7" fillId="0" borderId="19" xfId="0" applyFont="1" applyFill="1" applyBorder="1" applyAlignment="1">
      <alignment horizontal="center"/>
    </xf>
    <xf numFmtId="0" fontId="7" fillId="0" borderId="22" xfId="0" applyFont="1" applyFill="1" applyBorder="1" applyAlignment="1">
      <alignment horizontal="center" wrapText="1"/>
    </xf>
    <xf numFmtId="0" fontId="7" fillId="0" borderId="23" xfId="0" applyFont="1" applyFill="1" applyBorder="1" applyAlignment="1">
      <alignment horizontal="center" wrapText="1"/>
    </xf>
    <xf numFmtId="0" fontId="7" fillId="0" borderId="19" xfId="0" applyFont="1" applyFill="1" applyBorder="1" applyAlignment="1">
      <alignment horizontal="center" wrapText="1"/>
    </xf>
    <xf numFmtId="0" fontId="7" fillId="0" borderId="8" xfId="0" applyFont="1" applyFill="1" applyBorder="1" applyAlignment="1">
      <alignment horizontal="center"/>
    </xf>
    <xf numFmtId="0" fontId="7" fillId="0" borderId="9" xfId="0" applyFont="1" applyFill="1" applyBorder="1" applyAlignment="1">
      <alignment horizontal="center"/>
    </xf>
    <xf numFmtId="0" fontId="7" fillId="0" borderId="10" xfId="0" applyFont="1" applyFill="1" applyBorder="1" applyAlignment="1">
      <alignment horizontal="center"/>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33" fillId="9" borderId="0" xfId="0" applyFont="1" applyFill="1" applyAlignment="1">
      <alignment horizontal="center" vertical="top" wrapText="1" readingOrder="1"/>
    </xf>
    <xf numFmtId="0" fontId="10" fillId="9" borderId="0" xfId="0" applyFont="1" applyFill="1" applyAlignment="1">
      <alignment vertical="top" wrapText="1"/>
    </xf>
    <xf numFmtId="0" fontId="34" fillId="9" borderId="0" xfId="0" applyFont="1" applyFill="1" applyAlignment="1">
      <alignment horizontal="left" vertical="top" wrapText="1" readingOrder="1"/>
    </xf>
    <xf numFmtId="0" fontId="19" fillId="0" borderId="0" xfId="0" applyFont="1" applyAlignment="1">
      <alignment vertical="center" wrapText="1"/>
    </xf>
    <xf numFmtId="0" fontId="12" fillId="0" borderId="0" xfId="0" applyFont="1" applyAlignment="1">
      <alignment horizontal="center" vertical="center"/>
    </xf>
    <xf numFmtId="0" fontId="17" fillId="0" borderId="0" xfId="0" applyFont="1" applyAlignment="1">
      <alignment vertical="center" wrapText="1"/>
    </xf>
    <xf numFmtId="0" fontId="17" fillId="0" borderId="0" xfId="0" applyFont="1" applyAlignment="1">
      <alignment vertical="center"/>
    </xf>
    <xf numFmtId="0" fontId="19" fillId="0" borderId="6" xfId="12" applyFont="1" applyBorder="1" applyAlignment="1">
      <alignment horizontal="left" vertical="center"/>
    </xf>
    <xf numFmtId="0" fontId="2" fillId="6" borderId="0" xfId="0" applyNumberFormat="1" applyFont="1" applyFill="1"/>
    <xf numFmtId="0" fontId="2" fillId="6" borderId="0" xfId="0" applyFont="1" applyFill="1" applyBorder="1" applyAlignment="1">
      <alignment vertical="center" wrapText="1"/>
    </xf>
    <xf numFmtId="164" fontId="2" fillId="6" borderId="0" xfId="0" quotePrefix="1" applyNumberFormat="1" applyFont="1" applyFill="1" applyAlignment="1">
      <alignment vertical="center"/>
    </xf>
    <xf numFmtId="164" fontId="2" fillId="6" borderId="0" xfId="0" applyNumberFormat="1" applyFont="1" applyFill="1" applyBorder="1" applyAlignment="1">
      <alignment vertical="center"/>
    </xf>
    <xf numFmtId="164" fontId="2" fillId="6" borderId="0" xfId="0" applyNumberFormat="1" applyFont="1" applyFill="1" applyAlignment="1">
      <alignment vertical="center"/>
    </xf>
    <xf numFmtId="10" fontId="2" fillId="6" borderId="0" xfId="5" applyNumberFormat="1" applyFont="1" applyFill="1" applyAlignment="1">
      <alignment vertical="center"/>
    </xf>
    <xf numFmtId="41" fontId="2" fillId="6" borderId="0" xfId="1" applyNumberFormat="1" applyFont="1" applyFill="1" applyAlignment="1">
      <alignment vertical="center"/>
    </xf>
    <xf numFmtId="41" fontId="2" fillId="6" borderId="0" xfId="1" applyNumberFormat="1" applyFont="1" applyFill="1" applyAlignment="1">
      <alignment vertical="center" wrapText="1"/>
    </xf>
    <xf numFmtId="41" fontId="5" fillId="6" borderId="0" xfId="1" applyNumberFormat="1" applyFont="1" applyFill="1" applyBorder="1" applyAlignment="1">
      <alignment horizontal="center" wrapText="1"/>
    </xf>
    <xf numFmtId="43" fontId="2" fillId="6" borderId="0" xfId="1" applyFont="1" applyFill="1" applyAlignment="1">
      <alignment vertical="center"/>
    </xf>
    <xf numFmtId="164" fontId="2" fillId="6" borderId="0" xfId="1" applyNumberFormat="1" applyFont="1" applyFill="1" applyAlignment="1">
      <alignment vertical="center"/>
    </xf>
    <xf numFmtId="43" fontId="2" fillId="6" borderId="0" xfId="1" applyFont="1" applyFill="1" applyAlignment="1">
      <alignment vertical="center" wrapText="1"/>
    </xf>
    <xf numFmtId="10" fontId="2" fillId="6" borderId="0" xfId="2" applyNumberFormat="1" applyFont="1" applyFill="1" applyAlignment="1">
      <alignment vertical="center"/>
    </xf>
    <xf numFmtId="0" fontId="2" fillId="6" borderId="0" xfId="0" applyFont="1" applyFill="1" applyAlignment="1">
      <alignment vertical="center" wrapText="1"/>
    </xf>
    <xf numFmtId="0" fontId="2" fillId="6" borderId="0" xfId="0" applyFont="1" applyFill="1" applyAlignment="1">
      <alignment vertical="center"/>
    </xf>
  </cellXfs>
  <cellStyles count="20">
    <cellStyle name="_Column1 6 3" xfId="9" xr:uid="{CCB419DE-16FF-48F9-BCF8-1E040E351779}"/>
    <cellStyle name="Comma" xfId="1" builtinId="3"/>
    <cellStyle name="Comma 10 4" xfId="13" xr:uid="{D32685EB-13E8-4A48-885A-10DF55897049}"/>
    <cellStyle name="Comma 2" xfId="15" xr:uid="{71FD68D3-D7AA-40FB-837A-78729ECE5FDE}"/>
    <cellStyle name="Comma 6" xfId="19" xr:uid="{77459EC2-ED43-4F9F-8C34-BCEAE06D21CE}"/>
    <cellStyle name="Comma 84" xfId="7" xr:uid="{114F5C2F-2AFF-4812-82B2-BC28A0B60D7F}"/>
    <cellStyle name="Comma 93" xfId="8" xr:uid="{A154C78D-2DB7-420A-A559-F46FA890DCCF}"/>
    <cellStyle name="Comma 94" xfId="10" xr:uid="{2328D97A-8899-41EB-89F0-B5AC5828FD3C}"/>
    <cellStyle name="Hyperlink" xfId="17" builtinId="8"/>
    <cellStyle name="Hyperlink 2" xfId="14" xr:uid="{904A60AD-70FE-4CEB-B0D6-FE0CBDEAABF9}"/>
    <cellStyle name="Hyperlink 3" xfId="16" xr:uid="{6AB1D5B6-9BC6-4C48-99E3-AE940E243024}"/>
    <cellStyle name="Normal" xfId="0" builtinId="0"/>
    <cellStyle name="Normal 100 2 2" xfId="3" xr:uid="{2108698F-5D0D-427D-BAEC-45C2807A77D4}"/>
    <cellStyle name="Normal 2" xfId="11" xr:uid="{DE6A2D96-8868-4578-A147-D81FE9911A54}"/>
    <cellStyle name="Normal 227" xfId="4" xr:uid="{4C51C8F1-F99E-47FC-8F06-39C2FCD2EED5}"/>
    <cellStyle name="Normal 3" xfId="12" xr:uid="{4E719A96-FF4D-4839-B40B-20D8D3E4DEF5}"/>
    <cellStyle name="Normal 4" xfId="6" xr:uid="{6FC92817-C992-4036-A2CC-63A3BCCF06D6}"/>
    <cellStyle name="Normal 6" xfId="18" xr:uid="{49D2A5EC-140A-46B8-881F-166D969AB9DD}"/>
    <cellStyle name="Percent" xfId="2" builtinId="5"/>
    <cellStyle name="Percent 2" xfId="5" xr:uid="{03E48C22-7DB4-4AD9-B4AC-17F6E48DAE32}"/>
  </cellStyles>
  <dxfs count="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9" Type="http://schemas.openxmlformats.org/officeDocument/2006/relationships/externalLink" Target="externalLinks/externalLink32.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9.xml"/><Relationship Id="rId29" Type="http://schemas.openxmlformats.org/officeDocument/2006/relationships/externalLink" Target="externalLinks/externalLink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externalLink" Target="externalLinks/externalLink30.xml"/><Relationship Id="rId40" Type="http://schemas.openxmlformats.org/officeDocument/2006/relationships/externalLink" Target="externalLinks/externalLink33.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43" Type="http://schemas.openxmlformats.org/officeDocument/2006/relationships/styles" Target="styles.xml"/><Relationship Id="rId8"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20" Type="http://schemas.openxmlformats.org/officeDocument/2006/relationships/externalLink" Target="externalLinks/externalLink13.xml"/><Relationship Id="rId41" Type="http://schemas.openxmlformats.org/officeDocument/2006/relationships/externalLink" Target="externalLinks/externalLink3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Archivos%20de%20programa\Microsoft%20Office\Office\XL8GALR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nyc14p20007\pefinrep\Acc_xls\SECS\Lead%20Sheet\01-2002\01-200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Usphi0301\06vol1\TEMP\Past%20TI_2.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98%20GAAP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WINNT\Profiles\cchillin\Temporary%20Internet%20Files\OLK6\Personal\QTR3-2000\Chill\SEC\Form%2010-Q%201Q%20%2099\Q1-99%20PWC%20Qtrly%20Review%20Pkg%20Ver%2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remote.angelica.com/ACCTNG/John%20Fry/FY%202008/Angelica%20FY08%20Provision%20Forecast%20for%20Budget%2002.04.08.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lv-filesrv1\finance\Chill\SEC\Form%2010-Q%201Q%20%2099\Q1-99%20PWC%20Qtrly%20Review%20Pkg%20Ver%20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catl101\atl_users\ACCTNG\Balance%20Sheet%20Analysis\ATS\FY%202009\SEP-09\0082%20Prepaid%20Expenses%20SEP-09.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lbelote/AppData/Local/Microsoft/Windows/Temporary%20Internet%20Files/Content.Outlook/B1006G53/Monthly%20Revenue%20Reports%20FY13.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Library" Target="POWER5.XLA"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Accounting/Private%20Equity%20Group/L.P.%20Entities/ECP%20L.P/2007%20Quarterly%20Reports/1st%20Quarter%202007/ECP%20Sch%20of%20Inv%20-%201st%20Qtr%2020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lgomez/Library/Caches/TemporaryItems/Outlook%20Temp/fanalca28/reportepresidencia/Plantillas/Estados%20Financieros/PYG%20MES%20UNOE.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UKLONDC01\Data\CASES\Meeraraj%20Ltd\Phase%20III\Client%20Folder\CB%20DR%202010-%202011%20May%20Actuals.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min01prod01\MIN01Data\TEMP\TEMP\TEMP\TEMP\INQ%20Shareholders.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BOBV\EXCEL\1998%20Projections\Consolidated\Administration%201998.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E:\TELECOM\MODELS\PUBLISHED_MODELS\COLT.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WINNT\Profiles\jscallen\Temporary%20Internet%20Files\OLK5\Personal\QTR3-2000\Chill\SEC\Form%2010-Q%201Q%20%2099\Q1-99%20PWC%20Qtrly%20Review%20Pkg%20Ver%204.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mcgladrey.rsm.net\Documents%20and%20Settings\wmaracich\Local%20Settings\Temporary%20Internet%20Files\Content.Outlook\BCO2UC44\Users\Jason\AppData\Local\Temp\notesA25451\Dusa%20Global%20Borrowings%20Dec04.xls" TargetMode="External"/></Relationships>
</file>

<file path=xl/externalLinks/_rels/externalLink26.xml.rels><?xml version="1.0" encoding="UTF-8" standalone="yes"?>
<Relationships xmlns="http://schemas.openxmlformats.org/package/2006/relationships"><Relationship Id="rId2" Type="http://schemas.microsoft.com/office/2019/04/relationships/externalLinkLongPath" Target="file:///\\mcgladrey.rsm.net\Documents%20and%20Settings\wmaracich\Local%20Settings\Temporary%20Internet%20Files\Content.Outlook\BCO2UC44\Documents%20and%20Settings\jnadler\Local%20Settings\Temporary%20Internet%20Files\OLK1\2004%20Tax%20Workpapers%20TICA%20PBC.XLS?B67DC9C5" TargetMode="External"/><Relationship Id="rId1" Type="http://schemas.openxmlformats.org/officeDocument/2006/relationships/externalLinkPath" Target="file:///\\B67DC9C5\2004%20Tax%20Workpapers%20TICA%20PBC.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TKR_TRI-SYSTEM\VOLDATA\HE_NET\CVC_NJ.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Sagar%20Patel/Desktop/GoReact%20Model%20vFinal%20for%20Ken.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Usphi0301\06vol1\Valuation\h\Harrah's\Lake%20Tahoe\Value%20-%20Harvey's%20Lake%20Taho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lgomez/Library/Caches/TemporaryItems/Outlook%20Temp/fanalca28/reportepresidencia/Documents%20and%20Settings/cbuitrago/Mis%20documentos/ARCHIVOS%20BASE%202004/PYG%202004.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Documents%20and%20Settings/mclarke4/Local%20Settings/Temp/Outlook/2004%20DLJ%20Real%20Estate%20Capital%20Partners%20LP%20workpape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CORP-TAX/Alternative%20Investments/MREF/2005/Final%20Workpapers/E%20-%20Member%20info%20MREF-2005%20FINAL.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NANCE/Revenue%20Quality/Sales%20Report/Current%20DB/Weekly%20Revenue%20Graphs%20c.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Worksheet%20in%205330%20Allowance%20for%20Doubtful%20Accounts%20Testing%20-%20CM"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Jason/AppData/Local/Box/Box%20Edit/Documents/1Te+cKMKfkChkCjdoy8TZA==/LEGP%20V%20%20-%20CN%20%233%20(Active)%20v.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belote/AppData/Local/Microsoft/Windows/Temporary%20Internet%20Files/Content.Outlook/B1006G53/Prod%20Fuel%20Boilers%20Tumblers%20(433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0.20.21.24\New_York\Sheridan%20Healthcare\Model\Sheridan%20Healthcare%20v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20.21.24\New_York\Apollo%20MD\March%202010\IPO%20Discussion\IPO%20Backup.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NrPortbl\IBNA\SSOMEN\12801686_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NrPortbl\IBNA\SSOMEN\12672472_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NrPortbl\IBNA\SSOMEN\12674989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8GALRY"/>
      <sheetName val="Herramientas para análisis-VBA"/>
      <sheetName val="Listavba"/>
      <sheetName val="#¡REF"/>
      <sheetName val="Barras rústico"/>
      <sheetName val="Logarítmico"/>
      <sheetName val="Columnas y áreas"/>
      <sheetName val="Líneas en dos ejes"/>
      <sheetName val="Líneas y columnas 2"/>
      <sheetName val="Líneas y columnas 1"/>
      <sheetName val="Líneas suavizadas"/>
      <sheetName val="Conos"/>
      <sheetName val="Áreas 3D en color"/>
      <sheetName val="Tubos"/>
      <sheetName val="Circular llamativo"/>
      <sheetName val="Apilado en colores"/>
      <sheetName val="Columnas en profundidad"/>
      <sheetName val="Circular azul"/>
      <sheetName val="Barras flotantes"/>
      <sheetName val="Líneas coloridas"/>
      <sheetName val="Columnas en gris"/>
      <sheetName val="Áreas en gris, cronológico"/>
      <sheetName val="Áreas en gris"/>
      <sheetName val="Circular en gris"/>
      <sheetName val="EastBrae"/>
      <sheetName val="Term Sheet Display"/>
      <sheetName val="Inventory Turn"/>
      <sheetName val="Old Volume"/>
      <sheetName val="Condo Price"/>
      <sheetName val="Old Median Price"/>
      <sheetName val="Old NSA Volume"/>
      <sheetName val="Detail"/>
      <sheetName val="Headcount"/>
      <sheetName val="ICFORMAT"/>
      <sheetName val="Herramientas_para_análisis-VBA"/>
      <sheetName val="Barras_rústico"/>
      <sheetName val="Columnas_y_áreas"/>
      <sheetName val="Líneas_en_dos_ejes"/>
      <sheetName val="Líneas_y_columnas_2"/>
      <sheetName val="Líneas_y_columnas_1"/>
      <sheetName val="Líneas_suavizadas"/>
      <sheetName val="Áreas_3D_en_color"/>
      <sheetName val="Circular_llamativo"/>
      <sheetName val="Apilado_en_colores"/>
      <sheetName val="Columnas_en_profundidad"/>
      <sheetName val="Circular_azul"/>
      <sheetName val="Barras_flotantes"/>
      <sheetName val="Líneas_coloridas"/>
      <sheetName val="Columnas_en_gris"/>
      <sheetName val="Áreas_en_gris,_cronológico"/>
      <sheetName val="Áreas_en_gris"/>
      <sheetName val="Circular_en_gris"/>
      <sheetName val="Inventory_Turn"/>
      <sheetName val="Old_Volume"/>
      <sheetName val="Condo_Price"/>
      <sheetName val="Old_Median_Price"/>
      <sheetName val="Consolidated Metrics v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ustry-Data"/>
      <sheetName val="Fund Sum"/>
      <sheetName val="sum"/>
      <sheetName val="Sched (Filter)"/>
      <sheetName val="__FDSCACHE__"/>
      <sheetName val="sched (CSFB)"/>
      <sheetName val="exec sum-sprout-ibd (QTRLY)"/>
      <sheetName val="exec sum (QTRLY)"/>
      <sheetName val="realizations-active"/>
      <sheetName val="unrealized-active Public"/>
      <sheetName val="unrealized-active Private"/>
      <sheetName val="realizations-passive"/>
      <sheetName val="unrealized-Passive Public"/>
      <sheetName val="unrealized-Passive Private"/>
      <sheetName val="Menu"/>
      <sheetName val="waterfall"/>
      <sheetName val="cok1"/>
      <sheetName val="SUMMARY - MARCH"/>
      <sheetName val="ShS Non IT Overview"/>
      <sheetName val="Charts"/>
      <sheetName val="Sheet1"/>
      <sheetName val="FA&amp;O Trend by X-level"/>
      <sheetName val="FA&amp;O HC Trend"/>
      <sheetName val="DeptList"/>
      <sheetName val="Capital Charge"/>
      <sheetName val="Drop Down Fields"/>
      <sheetName val="Sheet2"/>
      <sheetName val="CSFB_AR"/>
      <sheetName val="G - NAV"/>
      <sheetName val="Q - Investor Unfunded Commit"/>
      <sheetName val="Input Data"/>
      <sheetName val="I - Chunk Call"/>
      <sheetName val="Navigation"/>
      <sheetName val="F - Accruals 2013"/>
      <sheetName val="Summary"/>
      <sheetName val="CFIG Support"/>
    </sheetNames>
    <sheetDataSet>
      <sheetData sheetId="0" refreshError="1"/>
      <sheetData sheetId="1" refreshError="1"/>
      <sheetData sheetId="2" refreshError="1"/>
      <sheetData sheetId="3" refreshError="1"/>
      <sheetData sheetId="4" refreshError="1"/>
      <sheetData sheetId="5" refreshError="1">
        <row r="199">
          <cell r="A199" t="str">
            <v>OHA FINANCIAL</v>
          </cell>
          <cell r="D199" t="str">
            <v>NTS (1996)</v>
          </cell>
          <cell r="G199">
            <v>4779187</v>
          </cell>
          <cell r="I199">
            <v>4779187</v>
          </cell>
          <cell r="K199">
            <v>0.70339504600000002</v>
          </cell>
          <cell r="M199">
            <v>0.70339504600000002</v>
          </cell>
          <cell r="O199">
            <v>2364572.5001122258</v>
          </cell>
          <cell r="U199">
            <v>3361656.4597076019</v>
          </cell>
          <cell r="Y199" t="str">
            <v xml:space="preserve">NA </v>
          </cell>
          <cell r="Z199" t="str">
            <v xml:space="preserve">NA </v>
          </cell>
          <cell r="AF199">
            <v>0.435</v>
          </cell>
          <cell r="AJ199">
            <v>2126624</v>
          </cell>
          <cell r="AK199" t="str">
            <v>(11)</v>
          </cell>
          <cell r="AL199" t="str">
            <v xml:space="preserve">NA </v>
          </cell>
          <cell r="AO199" t="str">
            <v xml:space="preserve">NA </v>
          </cell>
          <cell r="AS199">
            <v>0.435</v>
          </cell>
          <cell r="AW199">
            <v>2126624</v>
          </cell>
          <cell r="AX199" t="str">
            <v>(11)</v>
          </cell>
          <cell r="BA199">
            <v>0</v>
          </cell>
          <cell r="BE199" t="str">
            <v xml:space="preserve">NA </v>
          </cell>
          <cell r="BI199">
            <v>2126624</v>
          </cell>
          <cell r="BY199">
            <v>0.89339299999999999</v>
          </cell>
          <cell r="CA199">
            <v>0.89339299999999999</v>
          </cell>
          <cell r="CC199">
            <v>0</v>
          </cell>
          <cell r="FB199" t="str">
            <v xml:space="preserve">NA </v>
          </cell>
          <cell r="FD199" t="str">
            <v xml:space="preserve">NA </v>
          </cell>
          <cell r="FZ199">
            <v>0</v>
          </cell>
        </row>
        <row r="200">
          <cell r="D200" t="str">
            <v>WTS (1996)</v>
          </cell>
          <cell r="G200">
            <v>398527</v>
          </cell>
          <cell r="I200">
            <v>398527</v>
          </cell>
          <cell r="K200">
            <v>0.25407252899999999</v>
          </cell>
          <cell r="M200">
            <v>0.25407252899999999</v>
          </cell>
          <cell r="O200">
            <v>25726.053648943445</v>
          </cell>
          <cell r="U200">
            <v>101254.76276478299</v>
          </cell>
          <cell r="Y200" t="str">
            <v xml:space="preserve">NA </v>
          </cell>
          <cell r="Z200" t="str">
            <v xml:space="preserve">NA </v>
          </cell>
          <cell r="AF200">
            <v>0</v>
          </cell>
          <cell r="AJ200">
            <v>0</v>
          </cell>
          <cell r="AL200" t="str">
            <v xml:space="preserve">NA </v>
          </cell>
          <cell r="AO200" t="str">
            <v xml:space="preserve">NA </v>
          </cell>
          <cell r="AS200">
            <v>0</v>
          </cell>
          <cell r="AW200">
            <v>0</v>
          </cell>
          <cell r="BA200">
            <v>0</v>
          </cell>
          <cell r="BE200" t="str">
            <v xml:space="preserve">NA </v>
          </cell>
          <cell r="BI200">
            <v>0</v>
          </cell>
          <cell r="FB200" t="str">
            <v xml:space="preserve">NA </v>
          </cell>
          <cell r="FD200" t="str">
            <v xml:space="preserve">NA </v>
          </cell>
          <cell r="FZ200">
            <v>0</v>
          </cell>
        </row>
        <row r="201">
          <cell r="D201" t="str">
            <v>NTS (1997)</v>
          </cell>
          <cell r="G201">
            <v>2286750</v>
          </cell>
          <cell r="I201">
            <v>2286750</v>
          </cell>
          <cell r="K201">
            <v>0.74448737499999995</v>
          </cell>
          <cell r="M201">
            <v>0.74448737499999995</v>
          </cell>
          <cell r="O201">
            <v>1267457.3742962675</v>
          </cell>
          <cell r="U201">
            <v>1702456.5047812499</v>
          </cell>
          <cell r="Y201" t="str">
            <v xml:space="preserve">NA </v>
          </cell>
          <cell r="Z201" t="str">
            <v xml:space="preserve">NA </v>
          </cell>
          <cell r="AF201">
            <v>0.435</v>
          </cell>
          <cell r="AJ201">
            <v>1015099</v>
          </cell>
          <cell r="AK201" t="str">
            <v>(11)</v>
          </cell>
          <cell r="AL201" t="str">
            <v xml:space="preserve">NA </v>
          </cell>
          <cell r="AO201" t="str">
            <v xml:space="preserve">NA </v>
          </cell>
          <cell r="AS201">
            <v>0.435</v>
          </cell>
          <cell r="AW201">
            <v>1015099</v>
          </cell>
          <cell r="AX201" t="str">
            <v>(11)</v>
          </cell>
          <cell r="BA201">
            <v>0</v>
          </cell>
          <cell r="BE201" t="str">
            <v xml:space="preserve">NA </v>
          </cell>
          <cell r="BI201">
            <v>1015099</v>
          </cell>
          <cell r="BY201">
            <v>0.89008600000000004</v>
          </cell>
          <cell r="CA201">
            <v>0.89008600000000004</v>
          </cell>
          <cell r="CC201">
            <v>0</v>
          </cell>
          <cell r="FB201" t="str">
            <v xml:space="preserve">NA </v>
          </cell>
          <cell r="FD201" t="str">
            <v xml:space="preserve">NA </v>
          </cell>
          <cell r="FZ201">
            <v>0</v>
          </cell>
        </row>
        <row r="202">
          <cell r="D202" t="str">
            <v>WTS (1997)</v>
          </cell>
          <cell r="G202">
            <v>441483</v>
          </cell>
          <cell r="I202">
            <v>441483</v>
          </cell>
          <cell r="K202">
            <v>0.11615</v>
          </cell>
          <cell r="M202">
            <v>0.11615</v>
          </cell>
          <cell r="O202">
            <v>5957.0849397675001</v>
          </cell>
          <cell r="U202">
            <v>51279.25045</v>
          </cell>
          <cell r="Y202" t="str">
            <v xml:space="preserve">NA </v>
          </cell>
          <cell r="Z202" t="str">
            <v xml:space="preserve">NA </v>
          </cell>
          <cell r="AF202">
            <v>0</v>
          </cell>
          <cell r="AJ202">
            <v>0</v>
          </cell>
          <cell r="AL202" t="str">
            <v xml:space="preserve">NA </v>
          </cell>
          <cell r="AO202" t="str">
            <v xml:space="preserve">NA </v>
          </cell>
          <cell r="AS202">
            <v>0</v>
          </cell>
          <cell r="AW202">
            <v>0</v>
          </cell>
          <cell r="BA202">
            <v>0</v>
          </cell>
          <cell r="BE202" t="str">
            <v xml:space="preserve">NA </v>
          </cell>
          <cell r="BI202">
            <v>0</v>
          </cell>
          <cell r="FB202" t="str">
            <v xml:space="preserve">NA </v>
          </cell>
          <cell r="FD202" t="str">
            <v xml:space="preserve">NA </v>
          </cell>
          <cell r="FZ202">
            <v>0</v>
          </cell>
        </row>
        <row r="203">
          <cell r="A203" t="str">
            <v>OHA FINANCIAL</v>
          </cell>
          <cell r="D203" t="str">
            <v>% ownership Sub1</v>
          </cell>
          <cell r="G203">
            <v>5177714</v>
          </cell>
          <cell r="I203">
            <v>5177714</v>
          </cell>
          <cell r="K203">
            <v>1.2917106560093513E-7</v>
          </cell>
          <cell r="M203">
            <v>0.66881083475688019</v>
          </cell>
          <cell r="O203">
            <v>2390298.5537611693</v>
          </cell>
          <cell r="U203">
            <v>3462911.222472385</v>
          </cell>
          <cell r="Y203" t="str">
            <v xml:space="preserve">NA </v>
          </cell>
          <cell r="Z203" t="str">
            <v xml:space="preserve">NA </v>
          </cell>
          <cell r="AF203">
            <v>0.23069818531044303</v>
          </cell>
          <cell r="AJ203">
            <v>18136886.705625098</v>
          </cell>
          <cell r="AL203" t="str">
            <v xml:space="preserve">NA </v>
          </cell>
          <cell r="AO203" t="str">
            <v xml:space="preserve">NA </v>
          </cell>
          <cell r="AS203">
            <v>0.23069818531044303</v>
          </cell>
          <cell r="AW203">
            <v>1194489.2238564752</v>
          </cell>
          <cell r="BA203">
            <v>-16942397.481768623</v>
          </cell>
          <cell r="BE203" t="str">
            <v xml:space="preserve">NA </v>
          </cell>
          <cell r="BI203">
            <v>1194489.2238564752</v>
          </cell>
          <cell r="CC203">
            <v>2</v>
          </cell>
          <cell r="FB203" t="str">
            <v xml:space="preserve">NA </v>
          </cell>
          <cell r="FD203" t="str">
            <v xml:space="preserve">NA </v>
          </cell>
          <cell r="FZ203">
            <v>0</v>
          </cell>
        </row>
        <row r="204">
          <cell r="D204" t="str">
            <v>% ownership Sub2</v>
          </cell>
          <cell r="G204">
            <v>2728233</v>
          </cell>
          <cell r="I204">
            <v>2728233</v>
          </cell>
          <cell r="K204">
            <v>2.3561367761924411E-7</v>
          </cell>
          <cell r="M204">
            <v>0.6428090105321832</v>
          </cell>
          <cell r="O204">
            <v>1273411.4592360351</v>
          </cell>
          <cell r="U204">
            <v>1753732.7552312498</v>
          </cell>
          <cell r="Y204" t="str">
            <v xml:space="preserve">NA </v>
          </cell>
          <cell r="Z204" t="str">
            <v xml:space="preserve">NA </v>
          </cell>
          <cell r="AF204">
            <v>0.22170500656487088</v>
          </cell>
          <cell r="AJ204">
            <v>9185119.1815607045</v>
          </cell>
          <cell r="AL204" t="str">
            <v xml:space="preserve">NA </v>
          </cell>
          <cell r="AO204" t="str">
            <v xml:space="preserve">NA </v>
          </cell>
          <cell r="AS204">
            <v>0.22170500656487088</v>
          </cell>
          <cell r="AW204">
            <v>604862.91517549742</v>
          </cell>
          <cell r="BA204">
            <v>-8580256.266385207</v>
          </cell>
          <cell r="BE204" t="str">
            <v xml:space="preserve">NA </v>
          </cell>
          <cell r="BI204">
            <v>604862.91517549742</v>
          </cell>
          <cell r="FB204" t="str">
            <v xml:space="preserve">NA </v>
          </cell>
          <cell r="FD204" t="str">
            <v xml:space="preserve">NA </v>
          </cell>
          <cell r="FZ204">
            <v>0</v>
          </cell>
        </row>
        <row r="341">
          <cell r="FZ341">
            <v>0</v>
          </cell>
        </row>
        <row r="1974">
          <cell r="AM1974" t="str">
            <v>INSILCO</v>
          </cell>
          <cell r="AO1974" t="str">
            <v>INSILCO</v>
          </cell>
          <cell r="AU1974" t="str">
            <v xml:space="preserve">NA </v>
          </cell>
          <cell r="AW1974" t="str">
            <v xml:space="preserve">NA </v>
          </cell>
          <cell r="AY1974">
            <v>0</v>
          </cell>
          <cell r="BA1974">
            <v>0</v>
          </cell>
          <cell r="BC1974" t="str">
            <v xml:space="preserve">NA </v>
          </cell>
          <cell r="BE1974" t="str">
            <v xml:space="preserve">NA </v>
          </cell>
          <cell r="BG1974" t="str">
            <v xml:space="preserve">NA </v>
          </cell>
          <cell r="BI1974" t="str">
            <v xml:space="preserve">NA </v>
          </cell>
          <cell r="BM1974">
            <v>0</v>
          </cell>
          <cell r="BW1974" t="str">
            <v>Tele</v>
          </cell>
        </row>
        <row r="1975">
          <cell r="AM1975" t="str">
            <v>INSTRON</v>
          </cell>
          <cell r="AO1975" t="str">
            <v>INSTRON</v>
          </cell>
          <cell r="AU1975" t="str">
            <v xml:space="preserve">NA </v>
          </cell>
          <cell r="AW1975" t="str">
            <v xml:space="preserve">NA </v>
          </cell>
          <cell r="AY1975">
            <v>0</v>
          </cell>
          <cell r="BA1975">
            <v>0</v>
          </cell>
          <cell r="BC1975" t="str">
            <v xml:space="preserve">NA </v>
          </cell>
          <cell r="BE1975" t="str">
            <v xml:space="preserve">NA </v>
          </cell>
          <cell r="BG1975" t="str">
            <v xml:space="preserve">NA </v>
          </cell>
          <cell r="BI1975" t="str">
            <v xml:space="preserve">NA </v>
          </cell>
          <cell r="BM1975">
            <v>0</v>
          </cell>
          <cell r="BW1975" t="str">
            <v>Ind</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3 to 96 TI"/>
      <sheetName val="1993"/>
      <sheetName val="1994"/>
      <sheetName val="1995"/>
      <sheetName val="1996"/>
      <sheetName val="Total"/>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 10 GAAP"/>
      <sheetName val="internal stmts"/>
      <sheetName val="reclass"/>
      <sheetName val="adjust"/>
      <sheetName val="offering - detail"/>
      <sheetName val="proforma entries"/>
      <sheetName val="offering summary"/>
      <sheetName val="off - md&amp;a"/>
      <sheetName val="percent md&amp;a"/>
      <sheetName val="pro forma adj"/>
      <sheetName val="md&amp;a comments"/>
      <sheetName val="ma review"/>
      <sheetName val="new ma review"/>
      <sheetName val="mfg var inv"/>
      <sheetName val="AA&amp;Co BS"/>
      <sheetName val="AA&amp;Co Cash Flow"/>
      <sheetName val="1097 wksht"/>
      <sheetName val="1098 wksht"/>
      <sheetName val="interest paid"/>
      <sheetName val="stmt reference"/>
      <sheetName val="bonus accrual"/>
      <sheetName val="1098 loc"/>
      <sheetName val="1097 loc"/>
      <sheetName val="curhis"/>
      <sheetName val="int adj"/>
      <sheetName val="98 int"/>
      <sheetName val="97 int"/>
      <sheetName val="97 int p 11 to 13"/>
      <sheetName val="10-11 ref info"/>
      <sheetName val="Sources &amp; Uses"/>
      <sheetName val="1-27-99 Debt"/>
      <sheetName val="incr decr sch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 Summ"/>
      <sheetName val="PL"/>
      <sheetName val="IS"/>
      <sheetName val="IST"/>
      <sheetName val="Prod GM"/>
      <sheetName val="GM Comp"/>
      <sheetName val="HC"/>
      <sheetName val="EPS"/>
      <sheetName val="Equity"/>
      <sheetName val="BS"/>
      <sheetName val="CBS"/>
      <sheetName val="CF"/>
      <sheetName val="BST"/>
      <sheetName val="AR"/>
      <sheetName val="ARC"/>
      <sheetName val="INV"/>
      <sheetName val="INVO"/>
      <sheetName val="GM"/>
      <sheetName val="Warranty"/>
      <sheetName val="WR"/>
      <sheetName val="PickList"/>
      <sheetName val="Data"/>
      <sheetName val="List"/>
      <sheetName val="Index"/>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cutive Summary"/>
      <sheetName val="State Rate"/>
      <sheetName val="Tax Control Sign-Off"/>
      <sheetName val="Proof of Deferred Adjustment-EY"/>
      <sheetName val="Book to Tax"/>
      <sheetName val="Tax Credit Reconciliation"/>
      <sheetName val="Tax Credits"/>
      <sheetName val="Texas GMT Calculation"/>
      <sheetName val="FIN 48 Rollforward"/>
      <sheetName val="VA Analysis"/>
      <sheetName val="VA-FED"/>
      <sheetName val="VA-CA"/>
      <sheetName val="NOL-UTIL"/>
      <sheetName val="NOL-USE_EXP"/>
      <sheetName val="P4"/>
      <sheetName val="P10"/>
      <sheetName val="P1"/>
      <sheetName val="T9"/>
      <sheetName val="T10"/>
      <sheetName val="T11"/>
      <sheetName val="P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 Summ"/>
      <sheetName val="PL"/>
      <sheetName val="IS"/>
      <sheetName val="IST"/>
      <sheetName val="Prod GM"/>
      <sheetName val="GM Comp"/>
      <sheetName val="HC"/>
      <sheetName val="EPS"/>
      <sheetName val="Equity"/>
      <sheetName val="BS"/>
      <sheetName val="CBS"/>
      <sheetName val="CF"/>
      <sheetName val="BST"/>
      <sheetName val="AR"/>
      <sheetName val="ARC"/>
      <sheetName val="INV"/>
      <sheetName val="INVO"/>
      <sheetName val="GM"/>
      <sheetName val="Warranty"/>
      <sheetName val="WR"/>
      <sheetName val="PickList"/>
      <sheetName val="Data"/>
      <sheetName val="List"/>
      <sheetName val="Legen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Cache_Sheet1"/>
      <sheetName val="BneLog"/>
      <sheetName val="Journal 1"/>
      <sheetName val="Journal 2"/>
      <sheetName val="Journal 3"/>
      <sheetName val="Journal 4"/>
      <sheetName val="Summary"/>
      <sheetName val="902 0082"/>
      <sheetName val="905 0082"/>
      <sheetName val="907 0082 "/>
      <sheetName val="909 0082"/>
      <sheetName val="902 0082 (2)"/>
      <sheetName val="905 0082 (2)"/>
      <sheetName val="907 0082  (2)"/>
      <sheetName val="909 0082 (2)"/>
      <sheetName val="905 0082 (B)"/>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ed Revenue"/>
      <sheetName val="BO_USER_FORMAT_BACKUP"/>
      <sheetName val="Avg Wkly Rev"/>
      <sheetName val="Tot Yield"/>
      <sheetName val="Net Yield"/>
      <sheetName val="Annualized Summary New"/>
      <sheetName val="Annualized Summary"/>
      <sheetName val="New Net Business"/>
      <sheetName val="Cum N-L v Plan"/>
      <sheetName val="New-Lost Yield"/>
      <sheetName val="Angel Sliders"/>
      <sheetName val="Revenue Growth Analysis"/>
      <sheetName val="By Year"/>
      <sheetName val="By Svc Ctr"/>
      <sheetName val="Graphs"/>
      <sheetName val="Weekly to Plan"/>
      <sheetName val="Weekly to Prior"/>
      <sheetName val="AS by Mkt"/>
      <sheetName val="Stack Ranking Reorg"/>
      <sheetName val="Orders Graph"/>
      <sheetName val="New Detail"/>
      <sheetName val="By Plant"/>
      <sheetName val="Lost Detail"/>
      <sheetName val="Lost By Reason"/>
      <sheetName val="Lost By Compet"/>
      <sheetName val="By Month"/>
      <sheetName val="Numbers for Exec Sum"/>
      <sheetName val="Gain Business"/>
      <sheetName val="Orders"/>
      <sheetName val="Lost Business"/>
      <sheetName val="N-L Graph Data"/>
      <sheetName val="Data"/>
      <sheetName val="Combined Graph Data"/>
      <sheetName val="Budget"/>
      <sheetName val="100% Revenue"/>
      <sheetName val="Actual"/>
      <sheetName val="Prior"/>
      <sheetName val="Source History"/>
      <sheetName val="PL Data"/>
      <sheetName val="Plan Pounds"/>
      <sheetName val="Act Pounds"/>
      <sheetName val="COG Yield"/>
      <sheetName val="COG Rev Adjusted"/>
      <sheetName val="COG Revenue-KOST"/>
      <sheetName val="COG Pounds Adjusted"/>
      <sheetName val="COG Lbs-KOST"/>
      <sheetName val="PY Lbs by Mth"/>
      <sheetName val="New Lost By Plant YTD"/>
      <sheetName val="New Lost By Plant Month"/>
      <sheetName val="Gain Business Plan"/>
      <sheetName val="Lost Business Plan"/>
      <sheetName val="Chart by Market"/>
      <sheetName val="PLANT DATA"/>
      <sheetName val="By Market"/>
      <sheetName val="Installs Graph"/>
      <sheetName val="Lost Graph"/>
      <sheetName val="FY08 Wkly Rev"/>
      <sheetName val="Old Graph Data"/>
      <sheetName val="Gain Business 12"/>
      <sheetName val="Orders 12"/>
      <sheetName val="Lost Business 12"/>
      <sheetName val="Adjustments Plan"/>
      <sheetName val="Gain Business 07"/>
      <sheetName val="Orders 07"/>
      <sheetName val="Lost Business 07"/>
    </sheetNames>
    <sheetDataSet>
      <sheetData sheetId="0" refreshError="1"/>
      <sheetData sheetId="1" refreshError="1"/>
      <sheetData sheetId="2" refreshError="1"/>
      <sheetData sheetId="3" refreshError="1"/>
      <sheetData sheetId="4" refreshError="1"/>
      <sheetData sheetId="5">
        <row r="5">
          <cell r="A5" t="str">
            <v>February</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
          <cell r="R1">
            <v>8</v>
          </cell>
        </row>
      </sheetData>
      <sheetData sheetId="22" refreshError="1"/>
      <sheetData sheetId="23" refreshError="1"/>
      <sheetData sheetId="24" refreshError="1"/>
      <sheetData sheetId="25" refreshError="1"/>
      <sheetData sheetId="26" refreshError="1"/>
      <sheetData sheetId="27">
        <row r="30">
          <cell r="B30">
            <v>32176.320000000003</v>
          </cell>
        </row>
      </sheetData>
      <sheetData sheetId="28">
        <row r="30">
          <cell r="B30">
            <v>23484.91</v>
          </cell>
        </row>
      </sheetData>
      <sheetData sheetId="29">
        <row r="30">
          <cell r="B30">
            <v>3608</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ow r="4">
          <cell r="A4" t="str">
            <v>Ballston Spa</v>
          </cell>
        </row>
      </sheetData>
      <sheetData sheetId="40">
        <row r="4">
          <cell r="A4" t="str">
            <v>Ballston Spa</v>
          </cell>
        </row>
      </sheetData>
      <sheetData sheetId="41" refreshError="1"/>
      <sheetData sheetId="42">
        <row r="3">
          <cell r="A3" t="str">
            <v>Ballston Spa</v>
          </cell>
        </row>
      </sheetData>
      <sheetData sheetId="43">
        <row r="2">
          <cell r="B2" t="str">
            <v>February</v>
          </cell>
        </row>
      </sheetData>
      <sheetData sheetId="44">
        <row r="3">
          <cell r="A3" t="str">
            <v>Pittsburg/Antioch</v>
          </cell>
        </row>
      </sheetData>
      <sheetData sheetId="45" refreshError="1"/>
      <sheetData sheetId="46">
        <row r="69">
          <cell r="B69">
            <v>1</v>
          </cell>
        </row>
      </sheetData>
      <sheetData sheetId="47" refreshError="1"/>
      <sheetData sheetId="48" refreshError="1"/>
      <sheetData sheetId="49">
        <row r="31">
          <cell r="B31">
            <v>1936378.205128205</v>
          </cell>
        </row>
      </sheetData>
      <sheetData sheetId="50">
        <row r="32">
          <cell r="B32">
            <v>1318141.0256410253</v>
          </cell>
        </row>
      </sheetData>
      <sheetData sheetId="51" refreshError="1"/>
      <sheetData sheetId="52" refreshError="1"/>
      <sheetData sheetId="53" refreshError="1"/>
      <sheetData sheetId="54" refreshError="1"/>
      <sheetData sheetId="55" refreshError="1"/>
      <sheetData sheetId="56" refreshError="1"/>
      <sheetData sheetId="57"/>
      <sheetData sheetId="58">
        <row r="31">
          <cell r="B31">
            <v>67470.510000000009</v>
          </cell>
        </row>
      </sheetData>
      <sheetData sheetId="59">
        <row r="31">
          <cell r="B31">
            <v>64185.13</v>
          </cell>
        </row>
      </sheetData>
      <sheetData sheetId="60">
        <row r="31">
          <cell r="B31">
            <v>15040</v>
          </cell>
        </row>
      </sheetData>
      <sheetData sheetId="61" refreshError="1"/>
      <sheetData sheetId="62" refreshError="1"/>
      <sheetData sheetId="63" refreshError="1"/>
      <sheetData sheetId="6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WER5"/>
      <sheetName val="Macros"/>
      <sheetName val="Inputs"/>
      <sheetName val="Sales - Report First"/>
      <sheetName val="Debt"/>
      <sheetName val="POWER5.XLA"/>
      <sheetName val="Tecua"/>
      <sheetName val="URI"/>
      <sheetName val="Test"/>
      <sheetName val="COMBINED"/>
      <sheetName val="pellet"/>
      <sheetName val="DCF_a"/>
      <sheetName val="CASH FLOW MONTH FC"/>
      <sheetName val="Inc Stmt MONTH FC"/>
      <sheetName val="BS ASSETS FC"/>
      <sheetName val="Mapping"/>
      <sheetName val="Lookup"/>
      <sheetName val="IS &amp; CF"/>
      <sheetName val="Assumptions"/>
      <sheetName val="SegAutos"/>
      <sheetName val="Rev Tracker"/>
      <sheetName val="proforma BS"/>
      <sheetName val="Stock Analysis"/>
      <sheetName val="merger"/>
      <sheetName val="Company summary items"/>
      <sheetName val="synthgraph"/>
      <sheetName val="Vergleichswerte"/>
      <sheetName val="INPUT"/>
      <sheetName val="Pro Forma Income Statement"/>
      <sheetName val="Assum"/>
      <sheetName val="rank"/>
      <sheetName val="Main Model"/>
      <sheetName val="Newer version"/>
      <sheetName val="Consolidated"/>
      <sheetName val="Aggregation"/>
      <sheetName val="General"/>
      <sheetName val="GL Detail"/>
      <sheetName val="Pro Forma"/>
      <sheetName val="Cases"/>
      <sheetName val="S&amp;U"/>
      <sheetName val="Debt &amp; Interest"/>
      <sheetName val="McKinley P&amp;L"/>
      <sheetName val=" PT 08"/>
      <sheetName val=" PT 07"/>
      <sheetName val=" PT 11"/>
      <sheetName val=" PT 10"/>
      <sheetName val=" PT 12"/>
      <sheetName val=" PT 13"/>
      <sheetName val=" PT 09"/>
      <sheetName val=" PT 01"/>
      <sheetName val=" PT 04"/>
      <sheetName val=" PT 05"/>
      <sheetName val=" PT 03"/>
      <sheetName val="Overheads"/>
      <sheetName val="Données Spéc."/>
      <sheetName val="PV - CTLM"/>
      <sheetName val="PV - MTLK"/>
      <sheetName val="Deal Info &amp; Print Menu"/>
      <sheetName val="Product Trends"/>
      <sheetName val="EBITDA Bridge"/>
      <sheetName val="WC analytics (+data pages)"/>
      <sheetName val="Structures"/>
      <sheetName val="YEAR 1 "/>
      <sheetName val="Sched A9"/>
      <sheetName val="cd_Data"/>
      <sheetName val="yc_Formula"/>
      <sheetName val="Historical Actuals"/>
      <sheetName val="Tables"/>
      <sheetName val="Emory Vols Jan-Dec 2006"/>
      <sheetName val="Sheet1"/>
      <sheetName val="Pro Forma Credit "/>
      <sheetName val="Entrada Dados"/>
      <sheetName val="ENERGIA"/>
      <sheetName val="OPR"/>
      <sheetName val="Capital Expenditure Input Sheet"/>
      <sheetName val="Operating Expense Input Sheet"/>
      <sheetName val="Control"/>
      <sheetName val="Comet Reference Tab"/>
      <sheetName val="2000 Activity"/>
      <sheetName val="total Commonwealth"/>
      <sheetName val="INFO"/>
      <sheetName val="WKSHT"/>
      <sheetName val="CHK REQ"/>
      <sheetName val="SW 212218"/>
      <sheetName val="N.TX - 1997"/>
      <sheetName val="Customize Your Invoice"/>
      <sheetName val="Deal Matrix"/>
      <sheetName val="Model Driver"/>
      <sheetName val="Contents"/>
      <sheetName val="Insulin Sales - NA"/>
      <sheetName val="Business_Model"/>
      <sheetName val="Insulin Sales - EU"/>
      <sheetName val="Insulin Sales - Japan"/>
      <sheetName val="AcqIS"/>
      <sheetName val="AcqBSCF"/>
      <sheetName val="ASSUMPT"/>
      <sheetName val="Graph"/>
      <sheetName val="GER IFO vs Const"/>
      <sheetName val="Europe sales Graph"/>
      <sheetName val="EU Ind vs EU Cons"/>
      <sheetName val="GER_IFO_vs_Const"/>
      <sheetName val="Europe_sales_Graph"/>
      <sheetName val="EU_Ind_vs_EU_Cons"/>
      <sheetName val="POWER5_XLA"/>
      <sheetName val="Contract_Details"/>
      <sheetName val="BASE DATA"/>
      <sheetName val="Performance"/>
      <sheetName val="DCF"/>
      <sheetName val="SummaryP&amp;L"/>
      <sheetName val="Assump"/>
      <sheetName val="Cover"/>
      <sheetName val="CF"/>
      <sheetName val="AssumptionsGroup"/>
      <sheetName val="Scenario Management"/>
      <sheetName val=" Cash Flow"/>
      <sheetName val=" P&amp;L-Projection"/>
      <sheetName val="P&amp;L"/>
      <sheetName val="SHELL"/>
      <sheetName val="S&amp;P"/>
      <sheetName val="LBO"/>
      <sheetName val="Active"/>
      <sheetName val="Currency"/>
      <sheetName val="FCC0504"/>
      <sheetName val="Dividend Analysis Assumptions"/>
      <sheetName val="Multiples.Summary"/>
      <sheetName val="Comps"/>
      <sheetName val="Ass"/>
      <sheetName val="Labor"/>
      <sheetName val="Drivers"/>
      <sheetName val="Cap"/>
      <sheetName val="Main"/>
      <sheetName val="CSI"/>
      <sheetName val="WACC"/>
      <sheetName val="Calendar"/>
      <sheetName val="AL1"/>
      <sheetName val="General Assump"/>
      <sheetName val="Buyers Competitors (2)"/>
      <sheetName val="Trial Balance"/>
      <sheetName val="Royal Carib. Model"/>
      <sheetName val="\Applications\Microsoft Office "/>
      <sheetName val="Summary"/>
      <sheetName val="List"/>
      <sheetName val="CloseTable"/>
      <sheetName val="CloseTable Prior"/>
      <sheetName val="Co List"/>
      <sheetName val="P"/>
      <sheetName val="Annual"/>
      <sheetName val="BIS LIST-NTH 18"/>
      <sheetName val="Drop Down Lists"/>
      <sheetName val="Fees"/>
      <sheetName val="CALCULATIONS"/>
      <sheetName val="[POWER5.XLA]__qmaxsolutions_m_8"/>
      <sheetName val="#REF"/>
      <sheetName val="SCIMED Old"/>
      <sheetName val="QuartRev"/>
      <sheetName val="//na1.salesforce.com/Applicatio"/>
      <sheetName val="\\sfdc\DFS\Applications\Microso"/>
      <sheetName val="E&amp;Y Format"/>
      <sheetName val="\J\Applications\Microsoft Offic"/>
      <sheetName val="EXTRACT"/>
      <sheetName val="chad10 June02"/>
      <sheetName val="chad12 Dec02"/>
      <sheetName val="chad4"/>
      <sheetName val="DATA"/>
      <sheetName val="INÍCIO_OPER"/>
      <sheetName val="NYN_91"/>
      <sheetName val="Print Controls"/>
      <sheetName val="Input Page"/>
      <sheetName val="Calcs"/>
      <sheetName val="TargIS"/>
      <sheetName val="C_FB"/>
      <sheetName val="PF_IMP2"/>
      <sheetName val="FB"/>
      <sheetName val="MGMT_IS"/>
      <sheetName val="C_TOR"/>
      <sheetName val="STL"/>
      <sheetName val="2000_Activity"/>
      <sheetName val="total_Commonwealth"/>
      <sheetName val="CHK_REQ"/>
      <sheetName val="SW_212218"/>
      <sheetName val="N_TX_-_1997"/>
      <sheetName val="Customize_Your_Invoice"/>
      <sheetName val="Sales_-_Report_First"/>
      <sheetName val="Daily Sales"/>
      <sheetName val="Parameter"/>
      <sheetName val="BRSW"/>
      <sheetName val="sal"/>
      <sheetName val="check"/>
      <sheetName val="D &amp; A"/>
      <sheetName val="O1"/>
      <sheetName val="GL_Detail"/>
      <sheetName val="\Applications\Microsoft_Office_"/>
      <sheetName val="Pro_Forma"/>
      <sheetName val="IS_&amp;_CF"/>
      <sheetName val="POWER5_XLA1"/>
      <sheetName val="Rev_Tracker"/>
      <sheetName val="proforma_BS"/>
      <sheetName val="Stock_Analysis"/>
      <sheetName val="Company_summary_items"/>
      <sheetName val="Pro_Forma_Income_Statement"/>
      <sheetName val="Main_Model"/>
      <sheetName val="Newer_version"/>
      <sheetName val="Debt_&amp;_Interest"/>
      <sheetName val="McKinley_P&amp;L"/>
      <sheetName val="_PT_08"/>
      <sheetName val="_PT_07"/>
      <sheetName val="_PT_11"/>
      <sheetName val="_PT_10"/>
      <sheetName val="_PT_12"/>
      <sheetName val="_PT_13"/>
      <sheetName val="_PT_09"/>
      <sheetName val="_PT_01"/>
      <sheetName val="_PT_04"/>
      <sheetName val="_PT_05"/>
      <sheetName val="_PT_03"/>
      <sheetName val="Données_Spéc_"/>
      <sheetName val="PV_-_CTLM"/>
      <sheetName val="PV_-_MTLK"/>
      <sheetName val="Deal_Info_&amp;_Print_Menu"/>
      <sheetName val="Product_Trends"/>
      <sheetName val="EBITDA_Bridge"/>
      <sheetName val="WC_analytics_(+data_pages)"/>
      <sheetName val="YEAR_1_"/>
      <sheetName val="Sched_A9"/>
      <sheetName val="Historical_Actuals"/>
      <sheetName val="Emory_Vols_Jan-Dec_2006"/>
      <sheetName val="Pro_Forma_Credit_"/>
      <sheetName val="Entrada_Dados"/>
      <sheetName val="Capital_Expenditure_Input_Sheet"/>
      <sheetName val="Operating_Expense_Input_Sheet"/>
      <sheetName val="Comet_Reference_Tab"/>
      <sheetName val="GER_IFO_vs_Const1"/>
      <sheetName val="Europe_sales_Graph1"/>
      <sheetName val="EU_Ind_vs_EU_Cons1"/>
      <sheetName val="Scenario_Management"/>
      <sheetName val="_Cash_Flow"/>
      <sheetName val="_P&amp;L-Projection"/>
      <sheetName val="Dividend_Analysis_Assumptions"/>
      <sheetName val="Multiples_Summary"/>
      <sheetName val="BASE_DATA"/>
      <sheetName val="Insulin_Sales_-_NA"/>
      <sheetName val="Insulin_Sales_-_EU"/>
      <sheetName val="Insulin_Sales_-_Japan"/>
      <sheetName val="Deal_Matrix"/>
      <sheetName val="Model_Driver"/>
      <sheetName val="chad10_June02"/>
      <sheetName val="chad12_Dec02"/>
      <sheetName val="CASH_FLOW_MONTH_FC"/>
      <sheetName val="Inc_Stmt_MONTH_FC"/>
      <sheetName val="BS_ASSETS_FC"/>
      <sheetName val="General_Assump"/>
      <sheetName val="CloseTable_Prior"/>
      <sheetName val="Co_List"/>
      <sheetName val="Royal_Carib__Model"/>
      <sheetName val="BIS_LIST-NTH_18"/>
      <sheetName val="C_B_.4_Installed"/>
      <sheetName val="Stock Chart"/>
      <sheetName val="2005"/>
      <sheetName val="//aodocs.altirnao.com/webdav/PC"/>
      <sheetName val="//localhost/webdav/PCPK8Cq7c4LY"/>
      <sheetName val="//localhost/webdav/PCPQism4gC0V"/>
      <sheetName val="//localhost/FY%202015%20Close/F"/>
      <sheetName val="//aodocs.altirnao.com/webdav/PD"/>
      <sheetName val="//localhost/webdav/PCPyKv40Lr9R"/>
      <sheetName val="Timber"/>
      <sheetName val="Set-up"/>
      <sheetName val="Share Prices"/>
      <sheetName val="CG Alloc"/>
      <sheetName val="Equity Index"/>
      <sheetName val="Model"/>
      <sheetName val="Consolidated Financials"/>
      <sheetName val="Drop-DownLists"/>
      <sheetName val="Cap Sheet"/>
      <sheetName val="D"/>
      <sheetName val="Cashflow Model"/>
      <sheetName val="Model Summary"/>
      <sheetName val="Purchase vs. Rights"/>
      <sheetName val="CIH Sensitivities"/>
      <sheetName val="Tables for Memo Update 2-9-09"/>
      <sheetName val="Control Sheet"/>
      <sheetName val="Data sheet"/>
      <sheetName val="[POWER5.XLA][POWER5.XLA][POWER5"/>
      <sheetName val="[POWER5.XLA][POWER5.XLA]\Applic"/>
      <sheetName val="[POWER5.XLA][POWER5.XLA]//na1.s"/>
      <sheetName val="[POWER5.XLA][POWER5.XLA]\\sfdc\"/>
      <sheetName val="[POWER5.XLA]\Applications\Micro"/>
      <sheetName val="[POWER5.XLA]//na1.salesforce.co"/>
      <sheetName val="[POWER5.XLA]\\sfdc\DFS\Applicat"/>
      <sheetName val="ROCE-WACC.EVtoEBITDA"/>
      <sheetName val="NOC"/>
      <sheetName val="Pricing Graphs"/>
      <sheetName val="CoTrans Input Sheet"/>
      <sheetName val="summ2"/>
      <sheetName val="input for decending analysis"/>
      <sheetName val="BUDGET99"/>
      <sheetName val="Inputs &amp; Pro Formas"/>
      <sheetName val="Lookups"/>
      <sheetName val="13001"/>
      <sheetName val="REPORT"/>
      <sheetName val="MACRs"/>
      <sheetName val="US Ops Account Detail"/>
      <sheetName val="//qmaxsolutions-my_sharepoint_c"/>
      <sheetName val="//qmaxsolutions-my_sharepoint_1"/>
      <sheetName val="Main_Model1"/>
      <sheetName val="Newer_version1"/>
      <sheetName val="GL_Detail1"/>
      <sheetName val="Pro_Forma1"/>
      <sheetName val="McKinley_P&amp;L1"/>
      <sheetName val="Pro_Forma_Income_Statement1"/>
      <sheetName val="Deal_Matrix1"/>
      <sheetName val="Model_Driver1"/>
      <sheetName val="Insulin_Sales_-_NA1"/>
      <sheetName val="Insulin_Sales_-_EU1"/>
      <sheetName val="Insulin_Sales_-_Japan1"/>
      <sheetName val="Drop_Down_Lists"/>
      <sheetName val="SCIMED_Old"/>
      <sheetName val="//na1_salesforce_com/Applicatio"/>
      <sheetName val="D_&amp;_A"/>
      <sheetName val="Share_Prices"/>
      <sheetName val="Buyers_Competitors_(2)"/>
      <sheetName val="Trial_Balance"/>
      <sheetName val="Print_Controls"/>
      <sheetName val="Input_Page"/>
      <sheetName val="E&amp;Y_Format"/>
      <sheetName val="Consolidated_Financials"/>
      <sheetName val="Iss. Vol. (Outp.)"/>
      <sheetName val="Industry"/>
      <sheetName val="[POWER5.XLA]//qmaxsolutions-my."/>
      <sheetName val="[POWER5.XLA][POWER5.XLA]//qmaxs"/>
      <sheetName val="[POWER5.XLA][POWER5.XLA]\J\Appl"/>
      <sheetName val="[POWER5.XLA]\J\Applications\Mic"/>
      <sheetName val="P&amp;L by Month"/>
      <sheetName val="T DCF"/>
      <sheetName val="PMO"/>
      <sheetName val="Footnotes"/>
      <sheetName val="Comps Table"/>
      <sheetName val="Statement of Cash Flows"/>
      <sheetName val="Cost Centers and PMTs"/>
      <sheetName val="KlajaMap"/>
      <sheetName val="DAS &amp; Networking Costs"/>
      <sheetName val="1-StartingPoint"/>
      <sheetName val="3a-SalesForecastYear1"/>
      <sheetName val="7b-IncomeStatementYrs1-3"/>
      <sheetName val="3b-SalesForecastYrs1-3"/>
      <sheetName val="Fin Flows"/>
      <sheetName val="Marketing Stats"/>
      <sheetName val="Comp"/>
      <sheetName val="Trending Inc Stmt"/>
      <sheetName val="Covenant Wksht"/>
      <sheetName val="Sources &amp; Uses"/>
      <sheetName val="P_L_Jan"/>
      <sheetName val="P_L_Feb"/>
      <sheetName val="P_L_Mar"/>
      <sheetName val="P_L_Apr"/>
      <sheetName val="P_L_May"/>
      <sheetName val="P_L_Jun"/>
      <sheetName val="P_L_Jul"/>
      <sheetName val="P_L_Aug"/>
      <sheetName val="P_L_Sep"/>
      <sheetName val="P_L_Oct"/>
      <sheetName val="P_L_Nov"/>
      <sheetName val="P_L_Dec"/>
      <sheetName val="All_Brands"/>
      <sheetName val="Lipoflavonoid"/>
      <sheetName val="Florajen"/>
      <sheetName val="CertainDri"/>
      <sheetName val="Cystex"/>
      <sheetName val="Absorbine"/>
      <sheetName val="Albolene"/>
      <sheetName val="AntiMonkeyButt"/>
      <sheetName val="Non_Branded_000"/>
      <sheetName val="2018 All_Brands"/>
      <sheetName val="2018 Lipoflavonoid"/>
      <sheetName val="2018 Florajen"/>
      <sheetName val="2018 CertainDri"/>
      <sheetName val="2018 Cystex"/>
      <sheetName val="2018 Absorbine"/>
      <sheetName val="2018 Albolene"/>
      <sheetName val="2018 AntiMonkeyButt"/>
      <sheetName val="2018 Non_Branded_000"/>
      <sheetName val="\Users\Dan\Library\Application "/>
      <sheetName val="DSM"/>
      <sheetName val="_Entities"/>
      <sheetName val="_References_1"/>
      <sheetName val="Standalone"/>
      <sheetName val="Gastos Detallados Opt"/>
      <sheetName val="Rev Build"/>
      <sheetName val="POWER5_XLA2"/>
      <sheetName val="POWER5_XLA3"/>
      <sheetName val="POWER5_XLA4"/>
      <sheetName val="POWER5_XLA5"/>
      <sheetName val="POWER5_XLA6"/>
      <sheetName val="TU"/>
      <sheetName val="POWER5_XLA7"/>
      <sheetName val="WACC Analysis"/>
      <sheetName val="BU Logic"/>
      <sheetName val="Challan"/>
      <sheetName val="Salaries"/>
      <sheetName val="Analysis"/>
      <sheetName val="Cell Links"/>
      <sheetName val="Defaults_App"/>
      <sheetName val="SQL_Std"/>
      <sheetName val="Strategic"/>
      <sheetName val="_CIQHiddenCacheSheet"/>
      <sheetName val="Financial"/>
      <sheetName val="Details"/>
      <sheetName val="A CUENTA"/>
      <sheetName val="Warr"/>
      <sheetName val="OP Sum"/>
      <sheetName val="Projections"/>
      <sheetName val="Stacked_Column_w_labels"/>
      <sheetName val="\Applications\Micro"/>
      <sheetName val="//na1.salesforce.co"/>
      <sheetName val="\\sfdc\DFS\Applicat"/>
      <sheetName val="//qmaxsolutions-my."/>
      <sheetName val="[POWER5.XLA][POWER5"/>
      <sheetName val="[POWER5.XLA]\Applic"/>
      <sheetName val="[POWER5.XLA]//na1.s"/>
      <sheetName val="[POWER5.XLA]\\sfdc\"/>
      <sheetName val="[POWER5.XLA]//qmaxs"/>
      <sheetName val="[POWER5.XLA]\J\Appl"/>
      <sheetName val="\J\Applications\Mic"/>
      <sheetName val="Summary Exhibit II"/>
      <sheetName val="\J\Applications\Microsoft_Offic"/>
      <sheetName val="Equity_Index"/>
      <sheetName val="Combined Divisionals"/>
      <sheetName val="P&amp;L Tables For Report"/>
      <sheetName val="CHARTS for report"/>
      <sheetName val="SOP"/>
      <sheetName val="Rexall Sundown"/>
      <sheetName val="SD and NB Magazine"/>
      <sheetName val="CRITERIA1"/>
      <sheetName val="v_headers"/>
      <sheetName val="Trk_Mfg"/>
      <sheetName val="Top20"/>
      <sheetName val="Cars"/>
      <sheetName val="Brand"/>
      <sheetName val="Segments"/>
      <sheetName val="Car_Seg"/>
      <sheetName val="Trk_Seg"/>
      <sheetName val="Car_Mfg"/>
      <sheetName val="Corp"/>
      <sheetName val="Corp Brd"/>
      <sheetName val="Trucks"/>
      <sheetName val="Master Comps"/>
      <sheetName val="Share Repurchase Benchmarking"/>
      <sheetName val="BETAS"/>
      <sheetName val="TSCC"/>
      <sheetName val="commercial construction"/>
      <sheetName val="crack spreads"/>
      <sheetName val="new orders"/>
      <sheetName val="IFO Manufacturing Business Clim"/>
      <sheetName val="M"/>
      <sheetName val="G"/>
      <sheetName val="Elements"/>
      <sheetName val="Power &amp; Fuel(SMS)"/>
      <sheetName val="Sales_-_Report_First1"/>
      <sheetName val="\Applications\Microsoft_Office1"/>
      <sheetName val="2000_Activity1"/>
      <sheetName val="total_Commonwealth1"/>
      <sheetName val="CHK_REQ1"/>
      <sheetName val="SW_2122181"/>
      <sheetName val="N_TX_-_19971"/>
      <sheetName val="Customize_Your_Invoice1"/>
      <sheetName val="Daily_Sales"/>
      <sheetName val="Statement_of_Cash_Flows"/>
      <sheetName val="CGSgm2"/>
      <sheetName val="CGSsp"/>
      <sheetName val="Factors"/>
      <sheetName val="Sales"/>
      <sheetName val="Risc Financiero"/>
      <sheetName val="Revenue"/>
      <sheetName val="MPW"/>
      <sheetName val="Config"/>
      <sheetName val="Insulin_Sales_-_NA2"/>
      <sheetName val="Insulin_Sales_-_EU2"/>
      <sheetName val="Insulin_Sales_-_Japan2"/>
      <sheetName val="McKinley_P&amp;L2"/>
      <sheetName val="Pro_Forma_Income_Statement2"/>
      <sheetName val="Capital_Expenditure_Input_Shee1"/>
      <sheetName val="Operating_Expense_Input_Sheet1"/>
      <sheetName val="Pro_Forma_Credit_1"/>
      <sheetName val="Main_Model2"/>
      <sheetName val="Newer_version2"/>
      <sheetName val="Entrada_Dados1"/>
      <sheetName val="General_Assump1"/>
      <sheetName val="GER_IFO_vs_Const2"/>
      <sheetName val="Europe_sales_Graph2"/>
      <sheetName val="EU_Ind_vs_EU_Cons2"/>
      <sheetName val="Scenario_Management1"/>
      <sheetName val="_Cash_Flow1"/>
      <sheetName val="_P&amp;L-Projection1"/>
      <sheetName val="Rev_Tracker1"/>
      <sheetName val="BASE_DATA1"/>
      <sheetName val="proforma_BS1"/>
      <sheetName val="Stock_Analysis1"/>
      <sheetName val="Company_summary_items1"/>
      <sheetName val="GL_Detail2"/>
      <sheetName val="Pro_Forma2"/>
      <sheetName val="Debt_&amp;_Interest1"/>
      <sheetName val="_PT_081"/>
      <sheetName val="_PT_071"/>
      <sheetName val="_PT_111"/>
      <sheetName val="_PT_101"/>
      <sheetName val="_PT_121"/>
      <sheetName val="_PT_131"/>
      <sheetName val="_PT_091"/>
      <sheetName val="_PT_011"/>
      <sheetName val="_PT_041"/>
      <sheetName val="_PT_051"/>
      <sheetName val="_PT_031"/>
      <sheetName val="Données_Spéc_1"/>
      <sheetName val="PV_-_CTLM1"/>
      <sheetName val="PV_-_MTLK1"/>
      <sheetName val="Deal_Info_&amp;_Print_Menu1"/>
      <sheetName val="Product_Trends1"/>
      <sheetName val="EBITDA_Bridge1"/>
      <sheetName val="WC_analytics_(+data_pages)1"/>
      <sheetName val="YEAR_1_1"/>
      <sheetName val="Sched_A91"/>
      <sheetName val="Historical_Actuals1"/>
      <sheetName val="Emory_Vols_Jan-Dec_20061"/>
      <sheetName val="Comet_Reference_Tab1"/>
      <sheetName val="Deal_Matrix2"/>
      <sheetName val="Model_Driver2"/>
      <sheetName val="Dividend_Analysis_Assumptions1"/>
      <sheetName val="Multiples_Summary1"/>
      <sheetName val="IS_&amp;_CF1"/>
      <sheetName val="CASH_FLOW_MONTH_FC1"/>
      <sheetName val="Inc_Stmt_MONTH_FC1"/>
      <sheetName val="BS_ASSETS_FC1"/>
      <sheetName val="CloseTable_Prior1"/>
      <sheetName val="Co_List1"/>
      <sheetName val="Royal_Carib__Model1"/>
      <sheetName val="BIS_LIST-NTH_181"/>
      <sheetName val="chad10_June021"/>
      <sheetName val="chad12_Dec021"/>
      <sheetName val="//qmaxsolutions-my_sharepoint_2"/>
      <sheetName val="//aodocs_altirnao_com/webdav/PC"/>
      <sheetName val="//aodocs_altirnao_com/webdav/PD"/>
      <sheetName val="Cap_Sheet"/>
      <sheetName val="US_Ops_Account_Detail"/>
      <sheetName val="Cashflow_Model"/>
      <sheetName val="[POWER5_XLA][POWER5_XLA][POWER5"/>
      <sheetName val="[POWER5_XLA][POWER5_XLA]\Applic"/>
      <sheetName val="[POWER5_XLA][POWER5_XLA]//na1_s"/>
      <sheetName val="[POWER5_XLA][POWER5_XLA]\\sfdc\"/>
      <sheetName val="[POWER5_XLA]\Applications\Micro"/>
      <sheetName val="[POWER5_XLA]//na1_salesforce_co"/>
      <sheetName val="[POWER5_XLA]\\sfdc\DFS\Applicat"/>
      <sheetName val="Model_Summary"/>
      <sheetName val="Purchase_vs__Rights"/>
      <sheetName val="CIH_Sensitivities"/>
      <sheetName val="Tables_for_Memo_Update_2-9-09"/>
      <sheetName val="CoCos Output Sheet"/>
      <sheetName val="Lookup Tables"/>
      <sheetName val="01"/>
      <sheetName val="Data Validation"/>
      <sheetName val="2015 Forecast"/>
      <sheetName val="Gross Margin Build"/>
      <sheetName val="Output Model"/>
      <sheetName val="Names"/>
      <sheetName val="Sec"/>
      <sheetName val="BS"/>
      <sheetName val="Categories"/>
      <sheetName val="Soybasis"/>
      <sheetName val="Otherdebt"/>
      <sheetName val="WS_App"/>
      <sheetName val="SummaryTax"/>
      <sheetName val="APR"/>
      <sheetName val="AUG"/>
      <sheetName val="DEC"/>
      <sheetName val="FEB"/>
      <sheetName val="JUL"/>
      <sheetName val="JUN"/>
      <sheetName val="MAR"/>
      <sheetName val="MAY"/>
      <sheetName val="SEP"/>
      <sheetName val="Issue Log"/>
      <sheetName val="Sheet9"/>
      <sheetName val="Asset Transfer_Screen Shot"/>
      <sheetName val="Asset Proposal List"/>
      <sheetName val="Asset Proposal-Screen Shots"/>
      <sheetName val="Data Import Template"/>
      <sheetName val="New Asset List"/>
      <sheetName val="New Asset_Screen Shots"/>
      <sheetName val="FAMAsset_as of 12.31.18"/>
      <sheetName val="Item Data"/>
      <sheetName val="Asset (VIN) Data"/>
      <sheetName val="00FCST"/>
      <sheetName val="Portfolio Budget"/>
      <sheetName val="LC PF"/>
      <sheetName val="Wound Case"/>
      <sheetName val="Buildup"/>
      <sheetName val="[POWER5"/>
      <sheetName val="Lease summary"/>
      <sheetName val="Sheet2"/>
      <sheetName val="ISQ LBO - Full Company"/>
      <sheetName val="BroglDelta"/>
      <sheetName val="BroglDepoFidu"/>
      <sheetName val="BroglSGT"/>
      <sheetName val="FIRE ALARM"/>
      <sheetName val="FX Rates"/>
      <sheetName val="[POWER5.XLA]__qmaxsolutions_m_2"/>
      <sheetName val="[POWER5.XLA]__qmaxsolutions_m_4"/>
      <sheetName val="2012"/>
      <sheetName val="Sales Forecast"/>
      <sheetName val="[POWER5.XLA]__qmaxsolutions_m_3"/>
      <sheetName val="[POWER5.XLA]__qmaxsolutions_m_5"/>
      <sheetName val="[POWER5.XLA]__qmaxsolutions_m_6"/>
      <sheetName val="[POWER5.XLA]__qmaxsolutions_m_7"/>
      <sheetName val="[POWER5.XLA]__qmaxsolutions__25"/>
      <sheetName val="[POWER5.XLA]__qmaxsolutions__24"/>
      <sheetName val="[POWER5.XLA]__qmaxsolutions_m_9"/>
      <sheetName val="[POWER5.XLA]__qmaxsolutions__10"/>
      <sheetName val="[POWER5.XLA]__qmaxsolutions__11"/>
      <sheetName val="[POWER5.XLA]__qmaxsolutions__12"/>
      <sheetName val="[POWER5.XLA]__qmaxsolutions__13"/>
      <sheetName val="[POWER5.XLA]__qmaxsolutions__14"/>
      <sheetName val="[POWER5.XLA]__qmaxsolutions__15"/>
      <sheetName val="[POWER5.XLA]__qmaxsolutions__16"/>
      <sheetName val="[POWER5.XLA]__qmaxsolutions__17"/>
      <sheetName val="[POWER5.XLA]__qmaxsolutions__18"/>
      <sheetName val="[POWER5.XLA]__qmaxsolutions__19"/>
      <sheetName val="[POWER5.XLA]__qmaxsolutions__20"/>
      <sheetName val="[POWER5.XLA]__qmaxsolutions__21"/>
      <sheetName val="[POWER5.XLA]__qmaxsolutions__22"/>
      <sheetName val="[POWER5.XLA]__qmaxsolutions__23"/>
      <sheetName val="Case"/>
      <sheetName val="K1DB"/>
      <sheetName val="Equity Database"/>
      <sheetName val="MARKET PRICES"/>
      <sheetName val="[POWER5.XLA]__qmaxsolutions__40"/>
      <sheetName val="[POWER5.XLA]__qmaxsolutions__26"/>
      <sheetName val="[POWER5.XLA]__qmaxsolutions__39"/>
      <sheetName val="[POWER5.XLA]__qmaxsolutions__33"/>
      <sheetName val="[POWER5.XLA]__qmaxsolutions__32"/>
      <sheetName val="[POWER5.XLA]__qmaxsolutions__28"/>
      <sheetName val="[POWER5.XLA]__qmaxsolutions__27"/>
      <sheetName val="[POWER5.XLA]__qmaxsolutions__29"/>
      <sheetName val="[POWER5.XLA]__qmaxsolutions__30"/>
      <sheetName val="[POWER5.XLA]__qmaxsolutions__31"/>
      <sheetName val="[POWER5.XLA]__qmaxsolutions__34"/>
      <sheetName val="[POWER5.XLA]__qmaxsolutions__35"/>
      <sheetName val="[POWER5.XLA]__qmaxsolutions__36"/>
      <sheetName val="[POWER5.XLA]__qmaxsolutions__37"/>
      <sheetName val="[POWER5.XLA]__qmaxsolutions__38"/>
      <sheetName val="Balance"/>
      <sheetName val="Employee Data"/>
      <sheetName val="Inputs_&amp;_Pro_Formas"/>
      <sheetName val="Tax_Stock deal"/>
      <sheetName val="Tax_Asset deal"/>
      <sheetName val="Tax_S Corp"/>
      <sheetName val="IT"/>
      <sheetName val="CBC"/>
      <sheetName val="GT_Custom"/>
      <sheetName val="Financial Request List"/>
      <sheetName val="Tax Request List"/>
      <sheetName val="Cash proof"/>
      <sheetName val="TB - IS"/>
      <sheetName val="TB BS"/>
      <sheetName val="GT Discussion&gt;"/>
      <sheetName val="AR_Aging"/>
      <sheetName val="COR - SoftwareHardware Maint"/>
      <sheetName val="COR - Consultants"/>
      <sheetName val="COR - Co hosting"/>
      <sheetName val="Opex-Professional services"/>
      <sheetName val="GT Custom"/>
      <sheetName val="[POWER5.XLA]__qmaxsolutions__77"/>
      <sheetName val="[POWER5.XLA]__qmaxsolutions__41"/>
      <sheetName val="[POWER5.XLA]__qmaxsolutions__42"/>
      <sheetName val="[POWER5.XLA]__qmaxsolutions__43"/>
      <sheetName val="[POWER5.XLA]__qmaxsolutions__44"/>
      <sheetName val="[POWER5.XLA]__qmaxsolutions__45"/>
      <sheetName val="[POWER5.XLA]__qmaxsolutions__46"/>
      <sheetName val="[POWER5.XLA]__qmaxsolutions__47"/>
      <sheetName val="[POWER5.XLA]__qmaxsolutions__48"/>
      <sheetName val="[POWER5.XLA]__qmaxsolutions__49"/>
      <sheetName val="[POWER5.XLA]__qmaxsolutions__50"/>
      <sheetName val="[POWER5.XLA]__qmaxsolutions__51"/>
      <sheetName val="[POWER5.XLA]__qmaxsolutions__52"/>
      <sheetName val="[POWER5.XLA]__qmaxsolutions__53"/>
      <sheetName val="[POWER5.XLA]__qmaxsolutions__54"/>
      <sheetName val="[POWER5.XLA]__qmaxsolutions__55"/>
      <sheetName val="[POWER5.XLA]__qmaxsolutions__56"/>
      <sheetName val="[POWER5.XLA]__qmaxsolutions__57"/>
      <sheetName val="[POWER5.XLA]__qmaxsolutions__58"/>
      <sheetName val="[POWER5.XLA]__qmaxsolutions__59"/>
      <sheetName val="[POWER5.XLA]__qmaxsolutions__60"/>
      <sheetName val="[POWER5.XLA]__qmaxsolutions__61"/>
      <sheetName val="[POWER5.XLA]__qmaxsolutions__62"/>
      <sheetName val="[POWER5.XLA]__qmaxsolutions__63"/>
      <sheetName val="[POWER5.XLA]__qmaxsolutions__64"/>
      <sheetName val="[POWER5.XLA]__qmaxsolutions__65"/>
      <sheetName val="[POWER5.XLA]__qmaxsolutions__66"/>
      <sheetName val="[POWER5.XLA]__qmaxsolutions__67"/>
      <sheetName val="[POWER5.XLA]__qmaxsolutions__68"/>
      <sheetName val="[POWER5.XLA]__qmaxsolutions__69"/>
      <sheetName val="[POWER5.XLA]__qmaxsolutions__70"/>
      <sheetName val="[POWER5.XLA]__qmaxsolutions__71"/>
      <sheetName val="[POWER5.XLA]__qmaxsolutions__72"/>
      <sheetName val="[POWER5.XLA]__qmaxsolutions__73"/>
      <sheetName val="[POWER5.XLA]__qmaxsolutions__74"/>
      <sheetName val="[POWER5.XLA]__qmaxsolutions__75"/>
      <sheetName val="[POWER5.XLA]__qmaxsolutions__76"/>
      <sheetName val="[POWER5.XLA]__qmaxsolutions__94"/>
      <sheetName val="[POWER5.XLA]__qmaxsolutions__78"/>
      <sheetName val="[POWER5.XLA]__qmaxsolutions__79"/>
      <sheetName val="[POWER5.XLA]__qmaxsolutions__80"/>
      <sheetName val="[POWER5.XLA]__qmaxsolutions__81"/>
      <sheetName val="[POWER5.XLA]__qmaxsolutions__82"/>
      <sheetName val="[POWER5.XLA]__qmaxsolutions__83"/>
      <sheetName val="[POWER5.XLA]__qmaxsolutions__84"/>
      <sheetName val="[POWER5.XLA]__qmaxsolutions__85"/>
      <sheetName val="[POWER5.XLA]__qmaxsolutions__86"/>
      <sheetName val="[POWER5.XLA]__qmaxsolutions__87"/>
      <sheetName val="[POWER5.XLA]__qmaxsolutions__88"/>
      <sheetName val="Debt Amortization"/>
      <sheetName val="Vector Inputs"/>
      <sheetName val="\Users\SSimakova\Library\Caches"/>
      <sheetName val="Outlook"/>
      <sheetName val="DB"/>
      <sheetName val="Insert"/>
      <sheetName val="Cash flow worksheet"/>
      <sheetName val="Inc Stmt"/>
      <sheetName val="Bal Sht"/>
      <sheetName val="Proforma"/>
      <sheetName val="Scatter"/>
      <sheetName val="novmar actuals"/>
      <sheetName val="06-030 Capital Gains and Losses"/>
      <sheetName val="Area by JC"/>
      <sheetName val="Lists"/>
      <sheetName val="RED Forecast"/>
      <sheetName val="TEN side"/>
      <sheetName val="Balance Sheet Standard -Feb"/>
      <sheetName val="Balance Sheet Standard"/>
      <sheetName val="Balance sheet Actual to Budget"/>
      <sheetName val="Balance sheet Actual to Bud Feb"/>
      <sheetName val="April"/>
      <sheetName val="March"/>
      <sheetName val="June"/>
      <sheetName val="July"/>
      <sheetName val="Sept"/>
      <sheetName val="Oct"/>
      <sheetName val="Nov"/>
      <sheetName val="Jan"/>
      <sheetName val="Feb 19"/>
      <sheetName val="Mar 19"/>
      <sheetName val="April 19"/>
      <sheetName val="May 2019"/>
      <sheetName val="June 19"/>
      <sheetName val="July 2019"/>
      <sheetName val="Aug 2019"/>
      <sheetName val="cash flow- Monthly (2)"/>
      <sheetName val="cash flow monthly"/>
      <sheetName val="cash flow YTD "/>
      <sheetName val="Budgeted BS 2018-19"/>
      <sheetName val="cash flow- 2018-19"/>
      <sheetName val="Budget cash flow 2018"/>
      <sheetName val="Cover Page"/>
      <sheetName val="Environment"/>
      <sheetName val="Index"/>
      <sheetName val="Actual"/>
      <sheetName val="AOP Summary-2"/>
      <sheetName val="PLShell"/>
      <sheetName val="Maintenance"/>
      <sheetName val="Backlog"/>
      <sheetName val="Buyers_Competitors_(2)1"/>
      <sheetName val="Trial_Balance1"/>
      <sheetName val="Drop_Down_Lists1"/>
      <sheetName val="SCIMED_Old1"/>
      <sheetName val="//na1_salesforce_com/Applicati1"/>
      <sheetName val="Print_Controls1"/>
      <sheetName val="Input_Page1"/>
      <sheetName val="E&amp;Y_Format1"/>
      <sheetName val="D_&amp;_A1"/>
      <sheetName val="Share_Prices1"/>
      <sheetName val="Consolidated_Financials1"/>
      <sheetName val="ROCE-WACC_EVtoEBITDA"/>
      <sheetName val="CG_Alloc"/>
      <sheetName val="[POWER5_XLA]//qmaxsolutions-my_"/>
      <sheetName val="[POWER5_XLA][POWER5_XLA]//qmaxs"/>
      <sheetName val="[POWER5_XLA][POWER5_XLA]\J\Appl"/>
      <sheetName val="[POWER5_XLA]\J\Applications\Mic"/>
      <sheetName val="P&amp;L_by_Month"/>
      <sheetName val="T_DCF"/>
      <sheetName val="input_for_decending_analysis"/>
      <sheetName val="Fin_Flows"/>
      <sheetName val="Marketing_Stats"/>
      <sheetName val="Cost_Centers_and_PMTs"/>
      <sheetName val="DAS_&amp;_Networking_Costs"/>
      <sheetName val="Iss__Vol__(Outp_)"/>
      <sheetName val="Stock_Chart"/>
      <sheetName val="Comps_Table"/>
      <sheetName val="Control_Sheet"/>
      <sheetName val="Data_sheet"/>
      <sheetName val="Covenant_Wksht"/>
      <sheetName val="Sources_&amp;_Uses"/>
      <sheetName val="Trending_Inc_Stmt"/>
      <sheetName val="2018_All_Brands"/>
      <sheetName val="2018_Lipoflavonoid"/>
      <sheetName val="2018_Florajen"/>
      <sheetName val="2018_CertainDri"/>
      <sheetName val="2018_Cystex"/>
      <sheetName val="2018_Absorbine"/>
      <sheetName val="2018_Albolene"/>
      <sheetName val="2018_AntiMonkeyButt"/>
      <sheetName val="2018_Non_Branded_000"/>
      <sheetName val="\Users\Dan\Library\Application_"/>
      <sheetName val="WC2 (2)"/>
      <sheetName val="investment- acounting"/>
      <sheetName val="Service Offerings to Top-20"/>
      <sheetName val="Logistics Out. by Region"/>
      <sheetName val="Revenue by Segment"/>
      <sheetName val="Facilities Overview"/>
      <sheetName val="[POWER5.XLA]__qmaxsolutions__89"/>
      <sheetName val="[POWER5.XLA]__qmaxsolutions__90"/>
      <sheetName val="[POWER5.XLA]__qmaxsolutions__91"/>
      <sheetName val="[POWER5.XLA]__qmaxsolutions__92"/>
      <sheetName val="[POWER5.XLA]__qmaxsolutions__93"/>
      <sheetName val="[POWER5.XLA]__qmaxsolutions__95"/>
      <sheetName val="[POWER5.XLA]__qmaxsolutions_105"/>
      <sheetName val="[POWER5.XLA]__qmaxsolutions__96"/>
      <sheetName val="[POWER5.XLA]__qmaxsolutions_103"/>
      <sheetName val="[POWER5.XLA]__qmaxsolutions__97"/>
      <sheetName val="[POWER5.XLA]__qmaxsolutions__98"/>
      <sheetName val="[POWER5.XLA]__qmaxsolutions_100"/>
      <sheetName val="[POWER5.XLA]__qmaxsolutions__99"/>
      <sheetName val="[POWER5.XLA]__qmaxsolutions_101"/>
      <sheetName val="[POWER5.XLA]__qmaxsolutions_102"/>
      <sheetName val="[POWER5.XLA]__qmaxsolutions_104"/>
      <sheetName val="[POWER5.XLA]__qmaxsolutions_107"/>
      <sheetName val="[POWER5.XLA]__qmaxsolutions_106"/>
      <sheetName val="[POWER5.XLA]__qmaxsolutions_110"/>
      <sheetName val="[POWER5.XLA]__qmaxsolutions_108"/>
      <sheetName val="[POWER5.XLA]__qmaxsolutions_109"/>
      <sheetName val="[POWER5.XLA]__qmaxsolutions_111"/>
      <sheetName val="[POWER5.XLA]__qmaxsolutions_112"/>
      <sheetName val="[POWER5.XLA]__qmaxsolutions_113"/>
      <sheetName val="[POWER5.XLA]__qmaxsolutions_115"/>
      <sheetName val="[POWER5.XLA]__qmaxsolutions_114"/>
      <sheetName val="[POWER5.XLA]__qmaxsolutions_116"/>
      <sheetName val="[POWER5.XLA]__qmaxsolutions_117"/>
      <sheetName val="[POWER5.XLA]__qmaxsolutions_118"/>
      <sheetName val="Cons (2)"/>
      <sheetName val="Consx"/>
      <sheetName val="GHA orig"/>
      <sheetName val="GHA"/>
      <sheetName val="GCS"/>
      <sheetName val="PC"/>
      <sheetName val="Cash+"/>
      <sheetName val="Program Loss Control"/>
      <sheetName val="TAX_JNLS_2019"/>
      <sheetName val="FalTB"/>
      <sheetName val="MM Mapping"/>
      <sheetName val="Customer split"/>
      <sheetName val="BPC_Upload"/>
      <sheetName val="Depr Amortisation check"/>
      <sheetName val="Working capital"/>
      <sheetName val="Summary Financial Statement"/>
      <sheetName val="Op Balances 2019"/>
      <sheetName val="Look up"/>
      <sheetName val="Data Input"/>
      <sheetName val="Exhibits"/>
      <sheetName val="Menus"/>
      <sheetName val="[POWER5.XLA]__qmaxsolutions_119"/>
      <sheetName val="[POWER5.XLA]__qmaxsolutions_123"/>
      <sheetName val="[POWER5.XLA]__qmaxsolutions_120"/>
      <sheetName val="[POWER5.XLA]__qmaxsolutions_121"/>
      <sheetName val="[POWER5.XLA]__qmaxsolutions_122"/>
      <sheetName val="[POWER5.XLA]__qmaxsolutions_124"/>
      <sheetName val="[POWER5.XLA]__qmaxsolutions_125"/>
      <sheetName val="[POWER5.XLA]__qmaxsolutions_126"/>
      <sheetName val="[POWER5.XLA]__qmaxsolutions_127"/>
      <sheetName val="[POWER5.XLA]__qmaxsolutions_128"/>
      <sheetName val="[POWER5.XLA]__qmaxsolutions_129"/>
      <sheetName val="[POWER5.XLA]__qmaxsolutions_130"/>
      <sheetName val="[POWER5.XLA]__qmaxsolutions_131"/>
      <sheetName val="[POWER5.XLA]__qmaxsolutions_138"/>
      <sheetName val="[POWER5.XLA]__qmaxsolutions_132"/>
      <sheetName val="[POWER5.XLA]__qmaxsolutions_133"/>
      <sheetName val="[POWER5.XLA]__qmaxsolutions_134"/>
      <sheetName val="[POWER5.XLA]__qmaxsolutions_135"/>
      <sheetName val="[POWER5.XLA]__qmaxsolutions_137"/>
      <sheetName val="[POWER5.XLA]__qmaxsolutions_136"/>
      <sheetName val="[POWER5.XLA]__qmaxsolutions_139"/>
      <sheetName val="[POWER5.XLA]__qmaxsolutions_140"/>
      <sheetName val="[POWER5.XLA]__qmaxsolutions_147"/>
      <sheetName val="Regression"/>
      <sheetName val="football_field"/>
      <sheetName val="QE17"/>
      <sheetName val="[POWER5.XLA]_Applications_Mic_2"/>
      <sheetName val="[POWER5.XLA]__na1_salesforce__2"/>
      <sheetName val="[POWER5.XLA]__sfdc_DFS_Applic_2"/>
      <sheetName val="[POWER5.XLA]_J_Applications_M_2"/>
      <sheetName val="Dividend IPORecap Analysis"/>
      <sheetName val="Transmittal Letter"/>
      <sheetName val="Disclaimer"/>
      <sheetName val="Key Analyses"/>
      <sheetName val="QoE"/>
      <sheetName val="Adjusted Summary P&amp;L"/>
      <sheetName val="NWC"/>
      <sheetName val="NWC Analysis"/>
      <sheetName val="Adjusted NWC Graph"/>
      <sheetName val="DDL"/>
      <sheetName val="GSM Analyses"/>
      <sheetName val="GSM Bridge FY17 - FY18"/>
      <sheetName val="GSM Bridge FY18 - FY19"/>
      <sheetName val="Grace - Alum"/>
      <sheetName val="Grace - LSA"/>
      <sheetName val="Grace - ACH"/>
      <sheetName val="Shell - Alum"/>
      <sheetName val="Shell - LSA"/>
      <sheetName val="Municipal"/>
      <sheetName val="Appendix"/>
      <sheetName val="Detailed IS"/>
      <sheetName val="Balance Sheet Summary"/>
      <sheetName val="Scope Reconciliation"/>
      <sheetName val="GRAPHS"/>
      <sheetName val="SQL_App"/>
      <sheetName val="Notices"/>
      <sheetName val="EFASB13 (US-12)"/>
      <sheetName val="chart of accounts"/>
      <sheetName val="B-6 investment"/>
      <sheetName val="Date Listing - Sub"/>
      <sheetName val="Vol Contr 2013-2016"/>
      <sheetName val="\Applic"/>
      <sheetName val="//na1.s"/>
      <sheetName val="\\sfdc\"/>
      <sheetName val="//qmaxs"/>
      <sheetName val="\J\Appl"/>
      <sheetName val="Historical Financials"/>
      <sheetName val="Sales_-_Report_First2"/>
      <sheetName val="2000_Activity2"/>
      <sheetName val="total_Commonwealth2"/>
      <sheetName val="CHK_REQ2"/>
      <sheetName val="SW_2122182"/>
      <sheetName val="N_TX_-_19972"/>
      <sheetName val="Customize_Your_Invoice2"/>
      <sheetName val="\J\Applications\Microsoft_Offi1"/>
      <sheetName val="Daily_Sales1"/>
      <sheetName val="[POWER5.XLA]_Applications_Mic_4"/>
      <sheetName val="[POWER5.XLA]_Applications_Mic_5"/>
      <sheetName val="[POWER5.XLA]__na1_salesforce__4"/>
      <sheetName val="[POWER5.XLA]__sfdc_DFS_Applic_3"/>
      <sheetName val="[POWER5.XLA]_J_Applications_M_4"/>
      <sheetName val="[POWER5.XLA][POWER5.XLA]_Appl_3"/>
      <sheetName val="[POWER5.XLA][POWER5.XLA]__na1_3"/>
      <sheetName val="[POWER5.XLA][POWER5.XLA]__sfd_3"/>
      <sheetName val="[POWER5.XLA][POWER5.XLA]_POWE_7"/>
      <sheetName val="[POWER5.XLA][POWER5.XLA]_POWE_8"/>
      <sheetName val="[POWER5.XLA][POWER5.XLA]_POWE_9"/>
      <sheetName val="[POWER5.XLA]__aodocs_altirnao_4"/>
      <sheetName val="[POWER5.XLA]__localhost_webda_5"/>
      <sheetName val="[POWER5.XLA]__localhost_webda_6"/>
      <sheetName val="[POWER5.XLA]__localhost_FY_20_3"/>
      <sheetName val="[POWER5.XLA]__aodocs_altirnao_5"/>
      <sheetName val="[POWER5.XLA]__localhost_webda_7"/>
      <sheetName val="[POWER5.XLA][POWER5.XLA]__qma_3"/>
      <sheetName val="[POWER5.XLA][POWER5.XLA]_POW_10"/>
      <sheetName val="[POWER5.XLA][POWER5.XLA]_POW_11"/>
      <sheetName val="[POWER5.XLA][POWER5.XLA]_J_Ap_3"/>
      <sheetName val="[POWER5.XLA]__na1_salesforce__5"/>
      <sheetName val="[POWER5.XLA]_J_Applications_M_5"/>
      <sheetName val="[POWER5.XLA]_Applications_Mic_6"/>
      <sheetName val="[POWER5.XLA]__aodocs_altirnao_6"/>
      <sheetName val="[POWER5.XLA]__aodocs_altirnao_7"/>
      <sheetName val="[POWER5.XLA][POWER5_XLA]_POWE_2"/>
      <sheetName val="[POWER5.XLA][POWER5_XLA]_POWE_3"/>
      <sheetName val="[POWER5.XLA][POWER5_XLA]_POWE_4"/>
      <sheetName val="[POWER5.XLA][POWER5_XLA]_Appl_2"/>
      <sheetName val="[POWER5.XLA][POWER5_XLA]__na1_2"/>
      <sheetName val="[POWER5.XLA][POWER5_XLA]__sfd_2"/>
      <sheetName val="[POWER5.XLA]_Users_Dan_Librar_3"/>
      <sheetName val="[POWER5.XLA]_Applications_Mic_3"/>
      <sheetName val="[POWER5.XLA]__aodocs_altirnao_2"/>
      <sheetName val="[POWER5.XLA]__localhost_webda_2"/>
      <sheetName val="[POWER5.XLA]__localhost_webda_3"/>
      <sheetName val="[POWER5.XLA]__localhost_FY_20_2"/>
      <sheetName val="[POWER5.XLA]__aodocs_altirnao_3"/>
      <sheetName val="[POWER5.XLA]__localhost_webda_4"/>
      <sheetName val="[POWER5.XLA]__na1_salesforce__3"/>
      <sheetName val="[POWER5.XLA][POWER5.XLA]_POWE_2"/>
      <sheetName val="[POWER5.XLA][POWER5.XLA]_POWE_3"/>
      <sheetName val="[POWER5.XLA][POWER5.XLA]_POWE_4"/>
      <sheetName val="[POWER5.XLA][POWER5.XLA]_Appl_2"/>
      <sheetName val="[POWER5.XLA][POWER5.XLA]__na1_2"/>
      <sheetName val="[POWER5.XLA][POWER5.XLA]__sfd_2"/>
      <sheetName val="[POWER5.XLA][POWER5.XLA]__qma_2"/>
      <sheetName val="[POWER5.XLA][POWER5.XLA]_POWE_5"/>
      <sheetName val="[POWER5.XLA][POWER5.XLA]_POWE_6"/>
      <sheetName val="[POWER5.XLA][POWER5.XLA]_J_Ap_2"/>
      <sheetName val="[POWER5.XLA]_Users_Dan_Librar_2"/>
      <sheetName val="[POWER5.XLA]_J_Applications_M_3"/>
      <sheetName val="[POWER5.XLA]_Applications_Mic_7"/>
      <sheetName val="[POWER5.XLA]_Applications_Mic_8"/>
      <sheetName val="[POWER5.XLA]__na1_salesforce__6"/>
      <sheetName val="[POWER5.XLA]__sfdc_DFS_Applic_4"/>
      <sheetName val="[POWER5.XLA]_J_Applications_M_6"/>
      <sheetName val="[POWER5.XLA][POWER5.XLA]_Appl_4"/>
      <sheetName val="[POWER5.XLA][POWER5.XLA]__na1_4"/>
      <sheetName val="[POWER5.XLA][POWER5.XLA]__sfd_4"/>
      <sheetName val="[POWER5.XLA][POWER5.XLA]_POW_12"/>
      <sheetName val="[POWER5.XLA][POWER5.XLA]_POW_13"/>
      <sheetName val="[POWER5.XLA][POWER5.XLA]_POW_14"/>
      <sheetName val="[POWER5.XLA]__aodocs_altirnao_8"/>
      <sheetName val="[POWER5.XLA]__localhost_webda_8"/>
      <sheetName val="[POWER5.XLA]__localhost_webda_9"/>
      <sheetName val="[POWER5.XLA]__localhost_FY_20_4"/>
      <sheetName val="[POWER5.XLA]__aodocs_altirnao_9"/>
      <sheetName val="[POWER5.XLA]__localhost_webd_10"/>
      <sheetName val="[POWER5.XLA][POWER5.XLA]__qma_4"/>
      <sheetName val="[POWER5.XLA][POWER5.XLA]_POW_15"/>
      <sheetName val="[POWER5.XLA][POWER5.XLA]_POW_16"/>
      <sheetName val="[POWER5.XLA][POWER5.XLA]_J_Ap_4"/>
      <sheetName val="[POWER5.XLA]__na1_salesforce__7"/>
      <sheetName val="[POWER5.XLA]_J_Applications_M_7"/>
      <sheetName val="[POWER5.XLA]_Applications_Mic_9"/>
      <sheetName val="[POWER5.XLA]__aodocs_altirna_10"/>
      <sheetName val="[POWER5.XLA]__aodocs_altirna_11"/>
      <sheetName val="[POWER5.XLA][POWER5_XLA]_POWE_5"/>
      <sheetName val="[POWER5.XLA][POWER5_XLA]_POWE_6"/>
      <sheetName val="[POWER5.XLA][POWER5_XLA]_POWE_7"/>
      <sheetName val="[POWER5.XLA][POWER5_XLA]_Appl_3"/>
      <sheetName val="[POWER5.XLA][POWER5_XLA]__na1_3"/>
      <sheetName val="[POWER5.XLA][POWER5_XLA]__sfd_3"/>
      <sheetName val="[POWER5.XLA]_Users_Dan_Librar_4"/>
      <sheetName val="Front Sheet"/>
      <sheetName val="CF_AGG"/>
      <sheetName val="USCV3"/>
      <sheetName val="Int. Rate Data"/>
      <sheetName val="Insulin_Sales_-_NA3"/>
      <sheetName val="Insulin_Sales_-_EU3"/>
      <sheetName val="Insulin_Sales_-_Japan3"/>
      <sheetName val="POWER5_XLA8"/>
      <sheetName val="McKinley_P&amp;L3"/>
      <sheetName val="Pro_Forma_Income_Statement3"/>
      <sheetName val="Capital_Expenditure_Input_Shee2"/>
      <sheetName val="Operating_Expense_Input_Sheet2"/>
      <sheetName val="Pro_Forma_Credit_2"/>
      <sheetName val="Main_Model3"/>
      <sheetName val="Newer_version3"/>
      <sheetName val="Entrada_Dados2"/>
      <sheetName val="General_Assump2"/>
      <sheetName val="GER_IFO_vs_Const3"/>
      <sheetName val="Europe_sales_Graph3"/>
      <sheetName val="EU_Ind_vs_EU_Cons3"/>
      <sheetName val="Scenario_Management2"/>
      <sheetName val="_Cash_Flow2"/>
      <sheetName val="_P&amp;L-Projection2"/>
      <sheetName val="Rev_Tracker2"/>
      <sheetName val="BASE_DATA2"/>
      <sheetName val="proforma_BS2"/>
      <sheetName val="Stock_Analysis2"/>
      <sheetName val="Company_summary_items2"/>
      <sheetName val="GL_Detail3"/>
      <sheetName val="Pro_Forma3"/>
      <sheetName val="Debt_&amp;_Interest2"/>
      <sheetName val="_PT_082"/>
      <sheetName val="_PT_072"/>
      <sheetName val="_PT_112"/>
      <sheetName val="_PT_102"/>
      <sheetName val="_PT_122"/>
      <sheetName val="_PT_132"/>
      <sheetName val="_PT_092"/>
      <sheetName val="_PT_012"/>
      <sheetName val="_PT_042"/>
      <sheetName val="_PT_052"/>
      <sheetName val="_PT_032"/>
      <sheetName val="Données_Spéc_2"/>
      <sheetName val="PV_-_CTLM2"/>
      <sheetName val="PV_-_MTLK2"/>
      <sheetName val="Deal_Info_&amp;_Print_Menu2"/>
      <sheetName val="Product_Trends2"/>
      <sheetName val="EBITDA_Bridge2"/>
      <sheetName val="WC_analytics_(+data_pages)2"/>
      <sheetName val="YEAR_1_2"/>
      <sheetName val="Sched_A92"/>
      <sheetName val="Historical_Actuals2"/>
      <sheetName val="Emory_Vols_Jan-Dec_20062"/>
      <sheetName val="Comet_Reference_Tab2"/>
      <sheetName val="Deal_Matrix3"/>
      <sheetName val="Model_Driver3"/>
      <sheetName val="Dividend_Analysis_Assumptions2"/>
      <sheetName val="Multiples_Summary2"/>
      <sheetName val="IS_&amp;_CF2"/>
      <sheetName val="CASH_FLOW_MONTH_FC2"/>
      <sheetName val="Inc_Stmt_MONTH_FC2"/>
      <sheetName val="BS_ASSETS_FC2"/>
      <sheetName val="\Applications\Microsoft_Office2"/>
      <sheetName val="CloseTable_Prior2"/>
      <sheetName val="Co_List2"/>
      <sheetName val="Royal_Carib__Model2"/>
      <sheetName val="BIS_LIST-NTH_182"/>
      <sheetName val="chad10_June022"/>
      <sheetName val="chad12_Dec022"/>
      <sheetName val="//qmaxsolutions-my_sharepoint_3"/>
      <sheetName val="//aodocs_altirnao_com/webdav/P1"/>
      <sheetName val="//aodocs_altirnao_com/webdav/P2"/>
      <sheetName val="Cap_Sheet1"/>
      <sheetName val="Equity_Index1"/>
      <sheetName val="US_Ops_Account_Detail1"/>
      <sheetName val="Cashflow_Model1"/>
      <sheetName val="[POWER5_XLA][POWER5_XLA][POWER1"/>
      <sheetName val="[POWER5_XLA][POWER5_XLA]\Appli1"/>
      <sheetName val="[POWER5_XLA][POWER5_XLA]//na1_1"/>
      <sheetName val="[POWER5_XLA][POWER5_XLA]\\sfdc1"/>
      <sheetName val="[POWER5_XLA]\Applications\Micr1"/>
      <sheetName val="[POWER5_XLA]//na1_salesforce_c1"/>
      <sheetName val="[POWER5_XLA]\\sfdc\DFS\Applica1"/>
      <sheetName val="Model_Summary1"/>
      <sheetName val="Purchase_vs__Rights1"/>
      <sheetName val="CIH_Sensitivities1"/>
      <sheetName val="Tables_for_Memo_Update_2-9-091"/>
      <sheetName val="Rev_Build"/>
      <sheetName val="WACC_Analysis"/>
      <sheetName val="Combined_Divisionals"/>
      <sheetName val="P&amp;L_Tables_For_Report"/>
      <sheetName val="CHARTS_for_report"/>
      <sheetName val="Cell_Links"/>
      <sheetName val="completed"/>
      <sheetName val="Summary of Adjustments"/>
      <sheetName val="ACQ_Assump"/>
      <sheetName val="Disposal_95"/>
      <sheetName val="99 Contingency Analysis"/>
      <sheetName val="New C PM"/>
      <sheetName val="Controls"/>
      <sheetName val="Pipeline User Controls"/>
      <sheetName val="Odwalla"/>
      <sheetName val="[POWER5.XLA]__qmaxsolutions_141"/>
      <sheetName val="[POWER5.XLA]__qmaxsolutions_142"/>
      <sheetName val="[POWER5.XLA]__qmaxsolutions_143"/>
      <sheetName val="[POWER5.XLA]__qmaxsolutions_144"/>
      <sheetName val="Customize Your Purchase Order"/>
      <sheetName val="CENTRAL REGION - 66"/>
      <sheetName val="REST"/>
      <sheetName val="400"/>
      <sheetName val="Listing"/>
      <sheetName val="useless"/>
      <sheetName val="Drop_Down_Lists2"/>
      <sheetName val="SCIMED_Old2"/>
      <sheetName val="//na1_salesforce_com/Applicati2"/>
      <sheetName val="Buyers_Competitors_(2)2"/>
      <sheetName val="Trial_Balance2"/>
      <sheetName val="E&amp;Y_Format2"/>
      <sheetName val="Print_Controls2"/>
      <sheetName val="Input_Page2"/>
      <sheetName val="D_&amp;_A2"/>
      <sheetName val="Share_Prices2"/>
      <sheetName val="Consolidated_Financials2"/>
      <sheetName val="Inputs_&amp;_Pro_Formas1"/>
      <sheetName val="input_for_decending_analysis1"/>
      <sheetName val="Trending_Inc_Stmt1"/>
      <sheetName val="CG_Alloc1"/>
      <sheetName val="Data_sheet1"/>
      <sheetName val="Pricing_Graphs"/>
      <sheetName val="CoTrans_Input_Sheet"/>
      <sheetName val="ROCE-WACC_EVtoEBITDA1"/>
      <sheetName val="Control_Sheet1"/>
      <sheetName val="[POWER5_XLA]//qmaxsolutions-my1"/>
      <sheetName val="[POWER5_XLA][POWER5_XLA]//qmax1"/>
      <sheetName val="[POWER5_XLA][POWER5_XLA]\J\App1"/>
      <sheetName val="[POWER5_XLA]\J\Applications\Mi1"/>
      <sheetName val="P&amp;L_by_Month1"/>
      <sheetName val="T_DCF1"/>
      <sheetName val="Iss__Vol__(Outp_)1"/>
      <sheetName val="Cost_Centers_and_PMTs1"/>
      <sheetName val="DAS_&amp;_Networking_Costs1"/>
      <sheetName val="Fin_Flows1"/>
      <sheetName val="Marketing_Stats1"/>
      <sheetName val="Stock_Chart1"/>
      <sheetName val="Sources_&amp;_Uses1"/>
      <sheetName val="Covenant_Wksht1"/>
      <sheetName val="Statement_of_Cash_Flows1"/>
      <sheetName val="Comps_Table1"/>
      <sheetName val="Item_Data"/>
      <sheetName val="Asset_(VIN)_Data"/>
      <sheetName val="FX_Rates"/>
      <sheetName val="Portfolio_Budget"/>
      <sheetName val="Cash_flow_worksheet"/>
      <sheetName val="Inc_Stmt"/>
      <sheetName val="Bal_Sht"/>
      <sheetName val="Risc_Financiero"/>
      <sheetName val="Lookup_Tables"/>
      <sheetName val="EFASB13_(US-12)"/>
      <sheetName val="chart_of_accounts"/>
      <sheetName val="Gastos_Detallados_Opt"/>
      <sheetName val="BU_Logic"/>
      <sheetName val="Corp_Brd"/>
      <sheetName val="Master_Comps"/>
      <sheetName val="Share_Repurchase_Benchmarking"/>
      <sheetName val="\Users\Dan\Library\Application1"/>
      <sheetName val="2018_All_Brands1"/>
      <sheetName val="2018_Lipoflavonoid1"/>
      <sheetName val="2018_Florajen1"/>
      <sheetName val="2018_CertainDri1"/>
      <sheetName val="2018_Cystex1"/>
      <sheetName val="2018_Absorbine1"/>
      <sheetName val="2018_Albolene1"/>
      <sheetName val="2018_AntiMonkeyButt1"/>
      <sheetName val="2018_Non_Branded_0001"/>
      <sheetName val="CoCos_Output_Sheet"/>
      <sheetName val="Tax_Stock_deal"/>
      <sheetName val="Tax_Asset_deal"/>
      <sheetName val="Tax_S_Corp"/>
      <sheetName val="Financial_Request_List"/>
      <sheetName val="Tax_Request_List"/>
      <sheetName val="Cash_proof"/>
      <sheetName val="TB_-_IS"/>
      <sheetName val="TB_BS"/>
      <sheetName val="GT_Discussion&gt;"/>
      <sheetName val="COR_-_SoftwareHardware_Maint"/>
      <sheetName val="COR_-_Consultants"/>
      <sheetName val="COR_-_Co_hosting"/>
      <sheetName val="Opex-Professional_services"/>
      <sheetName val="GT_Custom1"/>
      <sheetName val="Rexall_Sundown"/>
      <sheetName val="SD_and_NB_Magazine"/>
      <sheetName val="C_B__4_Installed"/>
      <sheetName val="commercial_construction"/>
      <sheetName val="crack_spreads"/>
      <sheetName val="new_orders"/>
      <sheetName val="IFO_Manufacturing_Business_Clim"/>
      <sheetName val="OP_Sum"/>
      <sheetName val="A_CUENTA"/>
      <sheetName val="Power_&amp;_Fuel(SMS)"/>
      <sheetName val="Lease_summary"/>
      <sheetName val="Summary_Exhibit_II"/>
      <sheetName val="Issue_Log"/>
      <sheetName val="Asset_Transfer_Screen_Shot"/>
      <sheetName val="Asset_Proposal_List"/>
      <sheetName val="Asset_Proposal-Screen_Shots"/>
      <sheetName val="Data_Import_Template"/>
      <sheetName val="New_Asset_List"/>
      <sheetName val="New_Asset_Screen_Shots"/>
      <sheetName val="FAMAsset_as_of_12_31_18"/>
      <sheetName val="LC_PF"/>
      <sheetName val="FIRE_ALARM"/>
      <sheetName val="//na1_salesforce_co"/>
      <sheetName val="//qmaxsolutions-my_"/>
      <sheetName val="[POWER5_XLA][POWER5"/>
      <sheetName val="[POWER5_XLA]\Applic"/>
      <sheetName val="[POWER5_XLA]//na1_s"/>
      <sheetName val="[POWER5_XLA]\\sfdc\"/>
      <sheetName val="[POWER5_XLA]//qmaxs"/>
      <sheetName val="[POWER5_XLA]\J\Appl"/>
      <sheetName val="Sales_Forecast"/>
      <sheetName val="WC2_(2)"/>
      <sheetName val="Debt_Amortization"/>
      <sheetName val="Vector_Inputs"/>
      <sheetName val="[POWER5_XLA]__qmaxsolutions_m_2"/>
      <sheetName val="[POWER5_XLA]__qmaxsolutions_m_3"/>
      <sheetName val="ISQ_LBO_-_Full_Company"/>
      <sheetName val="Employee_Data"/>
      <sheetName val="[POWER5_XLA]__qmaxsolutions_m_4"/>
      <sheetName val="AOP_Summary-2"/>
      <sheetName val="investment-_acounting"/>
      <sheetName val="Data_Input"/>
      <sheetName val="[POWER5_XLA]__qmaxsolutions_m_5"/>
      <sheetName val="[POWER5_XLA]__qmaxsolutions__11"/>
      <sheetName val="[POWER5_XLA]__qmaxsolutions__10"/>
      <sheetName val="Wound_Case"/>
      <sheetName val="Data_Validation"/>
      <sheetName val="2015_Forecast"/>
      <sheetName val="Gross_Margin_Build"/>
      <sheetName val="Output_Model"/>
      <sheetName val="[POWER5_XLA]__qmaxsolutions_m_7"/>
      <sheetName val="[POWER5_XLA]__qmaxsolutions_m_6"/>
      <sheetName val="[POWER5_XLA]__qmaxsolutions_m_8"/>
      <sheetName val="[POWER5_XLA]__qmaxsolutions_m_9"/>
      <sheetName val="[POWER5_XLA]__qmaxsolutions__16"/>
      <sheetName val="[POWER5_XLA]__qmaxsolutions__12"/>
      <sheetName val="[POWER5_XLA]__qmaxsolutions__13"/>
      <sheetName val="[POWER5_XLA]__qmaxsolutions__14"/>
      <sheetName val="[POWER5_XLA]__qmaxsolutions__15"/>
      <sheetName val="novmar_actuals"/>
      <sheetName val="06-030_Capital_Gains_and_Losses"/>
      <sheetName val="Area_by_JC"/>
      <sheetName val="Equity_Database"/>
      <sheetName val="MARKET_PRICES"/>
      <sheetName val="RED_Forecast"/>
      <sheetName val="TEN_side"/>
      <sheetName val="Balance_Sheet_Standard_-Feb"/>
      <sheetName val="Balance_Sheet_Standard"/>
      <sheetName val="Balance_sheet_Actual_to_Budget"/>
      <sheetName val="Balance_sheet_Actual_to_Bud_Feb"/>
      <sheetName val="Feb_19"/>
      <sheetName val="Mar_19"/>
      <sheetName val="April_19"/>
      <sheetName val="May_2019"/>
      <sheetName val="June_19"/>
      <sheetName val="July_2019"/>
      <sheetName val="Aug_2019"/>
      <sheetName val="cash_flow-_Monthly_(2)"/>
      <sheetName val="cash_flow_monthly"/>
      <sheetName val="cash_flow_YTD_"/>
      <sheetName val="Budgeted_BS_2018-19"/>
      <sheetName val="cash_flow-_2018-19"/>
      <sheetName val="Budget_cash_flow_2018"/>
      <sheetName val="Cover_Page"/>
      <sheetName val="MM_Mapping"/>
      <sheetName val="Customer_split"/>
      <sheetName val="Depr_Amortisation_check"/>
      <sheetName val="Working_capital"/>
      <sheetName val="Summary_Financial_Statement"/>
      <sheetName val="Op_Balances_2019"/>
      <sheetName val="Look_up"/>
      <sheetName val="Cons_(2)"/>
      <sheetName val="GHA_orig"/>
      <sheetName val="[POWER5_XLA]__qmaxsolutions__17"/>
      <sheetName val="[POWER5_XLA]__qmaxsolutions__18"/>
      <sheetName val="[POWER5_XLA]__qmaxsolutions__19"/>
      <sheetName val="[POWER5_XLA]__qmaxsolutions__20"/>
      <sheetName val="[POWER5_XLA]__qmaxsolutions__21"/>
      <sheetName val="[POWER5_XLA]__qmaxsolutions__22"/>
      <sheetName val="[POWER5_XLA]__qmaxsolutions__23"/>
      <sheetName val="[POWER5.XLA]__qmaxsolutions_145"/>
      <sheetName val="[POWER5.XLA]__qmaxsolutions_146"/>
      <sheetName val="Add Info(AI)"/>
      <sheetName val="P&amp;L - Main"/>
      <sheetName val="[POWER5.XLA]__qmaxsolutions_148"/>
      <sheetName val="[POWER5.XLA]__qmaxsolutions_149"/>
      <sheetName val="[POWER5.XLA]__qmaxsolutions_151"/>
      <sheetName val="[POWER5.XLA]__qmaxsolutions_150"/>
      <sheetName val="[POWER5.XLA]__qmaxsolutions_152"/>
    </sheetNames>
    <definedNames>
      <definedName name="ChangeRange"/>
      <definedName name="ContentsHelp"/>
      <definedName name="CreateTable"/>
      <definedName name="DeleteRange"/>
      <definedName name="DeleteTable"/>
      <definedName name="MerrillPrintIt"/>
      <definedName name="NewRange"/>
      <definedName name="RedefinePrintTableRange"/>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sheetData sheetId="177"/>
      <sheetData sheetId="178"/>
      <sheetData sheetId="179"/>
      <sheetData sheetId="180"/>
      <sheetData sheetId="181"/>
      <sheetData sheetId="182"/>
      <sheetData sheetId="183" refreshError="1"/>
      <sheetData sheetId="184" refreshError="1"/>
      <sheetData sheetId="185" refreshError="1"/>
      <sheetData sheetId="186" refreshError="1"/>
      <sheetData sheetId="187" refreshError="1"/>
      <sheetData sheetId="188" refreshError="1"/>
      <sheetData sheetId="189" refreshError="1"/>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row r="12">
          <cell r="I12" t="str">
            <v>Altegrity, Inc.</v>
          </cell>
        </row>
      </sheetData>
      <sheetData sheetId="365"/>
      <sheetData sheetId="366">
        <row r="12">
          <cell r="I12" t="str">
            <v>Altegrity, Inc.</v>
          </cell>
        </row>
      </sheetData>
      <sheetData sheetId="367"/>
      <sheetData sheetId="368"/>
      <sheetData sheetId="369"/>
      <sheetData sheetId="370"/>
      <sheetData sheetId="371"/>
      <sheetData sheetId="372"/>
      <sheetData sheetId="373"/>
      <sheetData sheetId="374"/>
      <sheetData sheetId="375"/>
      <sheetData sheetId="376">
        <row r="12">
          <cell r="I12" t="str">
            <v>Altegrity, Inc.</v>
          </cell>
        </row>
      </sheetData>
      <sheetData sheetId="377"/>
      <sheetData sheetId="378"/>
      <sheetData sheetId="379"/>
      <sheetData sheetId="380" refreshError="1"/>
      <sheetData sheetId="381" refreshError="1"/>
      <sheetData sheetId="382" refreshError="1"/>
      <sheetData sheetId="383" refreshError="1"/>
      <sheetData sheetId="384" refreshError="1"/>
      <sheetData sheetId="385" refreshError="1"/>
      <sheetData sheetId="386" refreshError="1"/>
      <sheetData sheetId="387"/>
      <sheetData sheetId="388"/>
      <sheetData sheetId="389"/>
      <sheetData sheetId="390"/>
      <sheetData sheetId="391"/>
      <sheetData sheetId="392" refreshError="1"/>
      <sheetData sheetId="393"/>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sheetData sheetId="403"/>
      <sheetData sheetId="404">
        <row r="12">
          <cell r="I12" t="str">
            <v>Altegrity, Inc.</v>
          </cell>
        </row>
      </sheetData>
      <sheetData sheetId="405"/>
      <sheetData sheetId="406" refreshError="1"/>
      <sheetData sheetId="407" refreshError="1"/>
      <sheetData sheetId="408" refreshError="1"/>
      <sheetData sheetId="409" refreshError="1"/>
      <sheetData sheetId="410" refreshError="1"/>
      <sheetData sheetId="411"/>
      <sheetData sheetId="412"/>
      <sheetData sheetId="413"/>
      <sheetData sheetId="414"/>
      <sheetData sheetId="415"/>
      <sheetData sheetId="416"/>
      <sheetData sheetId="417"/>
      <sheetData sheetId="418"/>
      <sheetData sheetId="419"/>
      <sheetData sheetId="420"/>
      <sheetData sheetId="421"/>
      <sheetData sheetId="422" refreshError="1"/>
      <sheetData sheetId="423"/>
      <sheetData sheetId="424"/>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sheetData sheetId="457"/>
      <sheetData sheetId="458">
        <row r="12">
          <cell r="I12" t="str">
            <v>Altegrity, Inc.</v>
          </cell>
        </row>
      </sheetData>
      <sheetData sheetId="459"/>
      <sheetData sheetId="460"/>
      <sheetData sheetId="461"/>
      <sheetData sheetId="462"/>
      <sheetData sheetId="463"/>
      <sheetData sheetId="464"/>
      <sheetData sheetId="465"/>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row r="12">
          <cell r="I12" t="str">
            <v>Altegrity, Inc.</v>
          </cell>
        </row>
      </sheetData>
      <sheetData sheetId="495"/>
      <sheetData sheetId="496"/>
      <sheetData sheetId="497"/>
      <sheetData sheetId="498"/>
      <sheetData sheetId="499">
        <row r="12">
          <cell r="I12" t="str">
            <v>Altegrity, Inc.</v>
          </cell>
        </row>
      </sheetData>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sheetData sheetId="579"/>
      <sheetData sheetId="580"/>
      <sheetData sheetId="581"/>
      <sheetData sheetId="582"/>
      <sheetData sheetId="583"/>
      <sheetData sheetId="584"/>
      <sheetData sheetId="585"/>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sheetData sheetId="845"/>
      <sheetData sheetId="846"/>
      <sheetData sheetId="847"/>
      <sheetData sheetId="848"/>
      <sheetData sheetId="849"/>
      <sheetData sheetId="850" refreshError="1"/>
      <sheetData sheetId="851" refreshError="1"/>
      <sheetData sheetId="852"/>
      <sheetData sheetId="853"/>
      <sheetData sheetId="854"/>
      <sheetData sheetId="855"/>
      <sheetData sheetId="856"/>
      <sheetData sheetId="857"/>
      <sheetData sheetId="858"/>
      <sheetData sheetId="859"/>
      <sheetData sheetId="860"/>
      <sheetData sheetId="86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refreshError="1"/>
      <sheetData sheetId="919" refreshError="1"/>
      <sheetData sheetId="920" refreshError="1"/>
      <sheetData sheetId="921" refreshError="1"/>
      <sheetData sheetId="922" refreshError="1"/>
      <sheetData sheetId="923" refreshError="1"/>
      <sheetData sheetId="924"/>
      <sheetData sheetId="925" refreshError="1"/>
      <sheetData sheetId="926"/>
      <sheetData sheetId="927"/>
      <sheetData sheetId="928"/>
      <sheetData sheetId="929"/>
      <sheetData sheetId="930"/>
      <sheetData sheetId="931" refreshError="1"/>
      <sheetData sheetId="932"/>
      <sheetData sheetId="933"/>
      <sheetData sheetId="934"/>
      <sheetData sheetId="935"/>
      <sheetData sheetId="936"/>
      <sheetData sheetId="937"/>
      <sheetData sheetId="938"/>
      <sheetData sheetId="939"/>
      <sheetData sheetId="940"/>
      <sheetData sheetId="941"/>
      <sheetData sheetId="942"/>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sheetData sheetId="953" refreshError="1"/>
      <sheetData sheetId="954" refreshError="1"/>
      <sheetData sheetId="955" refreshError="1"/>
      <sheetData sheetId="956"/>
      <sheetData sheetId="957" refreshError="1"/>
      <sheetData sheetId="958" refreshError="1"/>
      <sheetData sheetId="959" refreshError="1"/>
      <sheetData sheetId="960" refreshError="1"/>
      <sheetData sheetId="961" refreshError="1"/>
      <sheetData sheetId="962"/>
      <sheetData sheetId="963"/>
      <sheetData sheetId="964"/>
      <sheetData sheetId="965"/>
      <sheetData sheetId="966"/>
      <sheetData sheetId="967"/>
      <sheetData sheetId="968"/>
      <sheetData sheetId="969"/>
      <sheetData sheetId="970"/>
      <sheetData sheetId="971"/>
      <sheetData sheetId="972"/>
      <sheetData sheetId="973" refreshError="1"/>
      <sheetData sheetId="974"/>
      <sheetData sheetId="975" refreshError="1"/>
      <sheetData sheetId="976" refreshError="1"/>
      <sheetData sheetId="977" refreshError="1"/>
      <sheetData sheetId="978" refreshError="1"/>
      <sheetData sheetId="979" refreshError="1"/>
      <sheetData sheetId="980" refreshError="1"/>
      <sheetData sheetId="98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sheetData sheetId="994" refreshError="1"/>
      <sheetData sheetId="995"/>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sheetData sheetId="1016"/>
      <sheetData sheetId="1017"/>
      <sheetData sheetId="1018"/>
      <sheetData sheetId="1019"/>
      <sheetData sheetId="1020"/>
      <sheetData sheetId="1021"/>
      <sheetData sheetId="1022"/>
      <sheetData sheetId="1023"/>
      <sheetData sheetId="1024"/>
      <sheetData sheetId="1025"/>
      <sheetData sheetId="1026" refreshError="1"/>
      <sheetData sheetId="1027" refreshError="1"/>
      <sheetData sheetId="1028"/>
      <sheetData sheetId="1029" refreshError="1"/>
      <sheetData sheetId="1030" refreshError="1"/>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stment Rollforward"/>
      <sheetName val="EVP - Allocations"/>
      <sheetName val="EVP - shares"/>
      <sheetName val="Vertis Senior Note"/>
      <sheetName val="shtLookup"/>
      <sheetName val="Due from Lp 1"/>
      <sheetName val="Aggregation"/>
      <sheetName val="State Abbreviations"/>
      <sheetName val="Delaware Bay Corp Recovery SA"/>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YGMES"/>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tSettings"/>
      <sheetName val="SectList"/>
      <sheetName val="AcList"/>
      <sheetName val="DepList"/>
      <sheetName val="CurList"/>
      <sheetName val="SectTB"/>
      <sheetName val="SectCDTB"/>
      <sheetName val="AcTB"/>
      <sheetName val="AcCDTB"/>
      <sheetName val="Settings"/>
      <sheetName val="TB Scheme A"/>
      <sheetName val="TB Scheme B"/>
      <sheetName val="TB Scheme C"/>
      <sheetName val="TB Scheme D"/>
      <sheetName val="TB"/>
      <sheetName val="CFWorkings"/>
      <sheetName val="Contents"/>
      <sheetName val="Information"/>
      <sheetName val="Responsibilities"/>
      <sheetName val="Audit"/>
      <sheetName val="Compilation"/>
      <sheetName val="Accountant"/>
      <sheetName val="RGL"/>
      <sheetName val="CF"/>
      <sheetName val="AbbAudit"/>
      <sheetName val="AbbCompilation"/>
      <sheetName val="AbbAccountant"/>
      <sheetName val="VT_Results"/>
      <sheetName val="MONTHLY FORECAST &amp; ACTUALS "/>
      <sheetName val="YTD FORECAST &amp; ACTUALS"/>
      <sheetName val="Headcount"/>
      <sheetName val="Comps"/>
      <sheetName val="CB DR 2010- 2011 May Actuals"/>
      <sheetName val="Companies"/>
    </sheetNames>
    <sheetDataSet>
      <sheetData sheetId="0">
        <row r="1">
          <cell r="A1" t="str">
            <v>[company]</v>
          </cell>
        </row>
      </sheetData>
      <sheetData sheetId="1">
        <row r="1">
          <cell r="A1" t="str">
            <v>[company]</v>
          </cell>
        </row>
      </sheetData>
      <sheetData sheetId="2"/>
      <sheetData sheetId="3"/>
      <sheetData sheetId="4"/>
      <sheetData sheetId="5"/>
      <sheetData sheetId="6"/>
      <sheetData sheetId="7"/>
      <sheetData sheetId="8">
        <row r="52">
          <cell r="C52" t="b">
            <v>1</v>
          </cell>
        </row>
      </sheetData>
      <sheetData sheetId="9">
        <row r="52">
          <cell r="C52" t="b">
            <v>1</v>
          </cell>
        </row>
        <row r="57">
          <cell r="C57">
            <v>39233</v>
          </cell>
        </row>
        <row r="58">
          <cell r="C58">
            <v>38868</v>
          </cell>
        </row>
        <row r="60">
          <cell r="C60" t="str">
            <v xml:space="preserve">2007 </v>
          </cell>
        </row>
        <row r="61">
          <cell r="C61" t="str">
            <v xml:space="preserve">2006 </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40">
          <cell r="E40" t="e">
            <v>#REF!</v>
          </cell>
        </row>
      </sheetData>
      <sheetData sheetId="24"/>
      <sheetData sheetId="25"/>
      <sheetData sheetId="26"/>
      <sheetData sheetId="27"/>
      <sheetData sheetId="28"/>
      <sheetData sheetId="29"/>
      <sheetData sheetId="30" refreshError="1"/>
      <sheetData sheetId="31" refreshError="1"/>
      <sheetData sheetId="32" refreshError="1"/>
      <sheetData sheetId="3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Q"/>
      <sheetName val="Price"/>
      <sheetName val="INQ Shareholders"/>
      <sheetName val="Assum"/>
      <sheetName val="BS Con"/>
      <sheetName val="CWST"/>
      <sheetName val="Inputs"/>
      <sheetName val="AcqIS"/>
      <sheetName val="AcqBSCF"/>
      <sheetName val="ConsolIS"/>
      <sheetName val="Sheet2"/>
      <sheetName val="Sheet3"/>
      <sheetName val="Acq_IS"/>
      <sheetName val="Lg-Cap &amp; Int'l"/>
      <sheetName val="TransAssumptions"/>
      <sheetName val="PURCHAS1"/>
      <sheetName val="Comps"/>
      <sheetName val="Sens"/>
      <sheetName val="Sheet1"/>
      <sheetName val="TEST"/>
      <sheetName val="PriceSyn"/>
      <sheetName val="KENLBOPK"/>
      <sheetName val="Humminbird IS"/>
      <sheetName val="Control"/>
      <sheetName val="Merger"/>
      <sheetName val="Gen Ass"/>
      <sheetName val="Cst Assmp"/>
      <sheetName val="FX"/>
      <sheetName val="Historical Data"/>
      <sheetName val="Pricing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sonnel-Wages"/>
      <sheetName val="Administration (600)"/>
      <sheetName val="Corporate Misc (999300) -CBS"/>
      <sheetName val="Corporate Admin (999600)"/>
      <sheetName val="Detail By Dept"/>
      <sheetName val="Actuals"/>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sheetName val="INTERIM"/>
      <sheetName val="GBD"/>
      <sheetName val="statistic"/>
      <sheetName val="Forecasts_VDF"/>
      <sheetName val="135-INTAL"/>
      <sheetName val="CAPEX"/>
      <sheetName val="facilities"/>
      <sheetName val="Van_Melle"/>
      <sheetName val="Base Model"/>
      <sheetName val="839WPS"/>
      <sheetName val="Ownership Summary"/>
      <sheetName val="Lookup Tables"/>
      <sheetName val="LBO1"/>
      <sheetName val="OFF1B"/>
      <sheetName val="A1 - Income Statement"/>
      <sheetName val="Benefits - admin"/>
      <sheetName val="Salary"/>
      <sheetName val="Assumptions &amp; Inputs"/>
      <sheetName val="sch"/>
      <sheetName val="orig"/>
      <sheetName val="AACLIENT"/>
      <sheetName val="INDEX"/>
      <sheetName val="LBO"/>
      <sheetName val="Proforma"/>
      <sheetName val="DIV INC"/>
      <sheetName val="DropZone"/>
      <sheetName val="MAIN"/>
      <sheetName val="INQ"/>
      <sheetName val="Sensitivity"/>
      <sheetName val="MERGER1"/>
      <sheetName val="Sheet1"/>
      <sheetName val="Sheet2"/>
      <sheetName val="Sheet3"/>
      <sheetName val="LBOSHELL"/>
      <sheetName val="Period 7"/>
      <sheetName val="Income Statement"/>
      <sheetName val="Menu"/>
      <sheetName val="Bal Sheet Lookup Tables"/>
      <sheetName val="Input Budget Bal Sheet"/>
      <sheetName val="SETUP"/>
      <sheetName val="SUMMARY"/>
      <sheetName val="Entry Sheet"/>
      <sheetName val="MASTER_ANALYSIS_OLD"/>
      <sheetName val="Personnel-Wages"/>
      <sheetName val="graph"/>
      <sheetName val="Breakeven Analysis Data"/>
      <sheetName val="Mileage"/>
      <sheetName val="Incl in WOLF I - BWS Adj"/>
      <sheetName val="Quarterly"/>
      <sheetName val="PSC-Summary"/>
      <sheetName val="COLT DCF Valuation"/>
      <sheetName val="COLT DCF Sensitivity"/>
      <sheetName val="Graphs"/>
      <sheetName val="Control"/>
      <sheetName val="Income"/>
      <sheetName val="Contents"/>
      <sheetName val="Prices"/>
      <sheetName val="Table of Contents"/>
      <sheetName val="VALUE MATRIX"/>
      <sheetName val="Employee Comp Adjustments"/>
      <sheetName val="sales vol."/>
      <sheetName val="Cntmrs-Recruit"/>
      <sheetName val="prod. family"/>
      <sheetName val="Sensitivity Tables"/>
    </sheetNames>
    <sheetDataSet>
      <sheetData sheetId="0"/>
      <sheetData sheetId="1"/>
      <sheetData sheetId="2"/>
      <sheetData sheetId="3"/>
      <sheetData sheetId="4">
        <row r="63">
          <cell r="I63">
            <v>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 Summ"/>
      <sheetName val="PL"/>
      <sheetName val="IS"/>
      <sheetName val="IST"/>
      <sheetName val="Prod GM"/>
      <sheetName val="GM Comp"/>
      <sheetName val="HC"/>
      <sheetName val="EPS"/>
      <sheetName val="Equity"/>
      <sheetName val="BS"/>
      <sheetName val="CBS"/>
      <sheetName val="CF"/>
      <sheetName val="BST"/>
      <sheetName val="AR"/>
      <sheetName val="ARC"/>
      <sheetName val="INV"/>
      <sheetName val="INVO"/>
      <sheetName val="GM"/>
      <sheetName val="Warranty"/>
      <sheetName val="WR"/>
      <sheetName val="PickLi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sa Global Borrowings Dec04"/>
      <sheetName val="#REF"/>
      <sheetName val="YTD 2015"/>
      <sheetName val="Full Year 2014"/>
    </sheetNames>
    <sheetDataSet>
      <sheetData sheetId="0" refreshError="1"/>
      <sheetData sheetId="1" refreshError="1"/>
      <sheetData sheetId="2" refreshError="1"/>
      <sheetData sheetId="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tax inc"/>
      <sheetName val="BS"/>
      <sheetName val="IS"/>
      <sheetName val="ADJ"/>
      <sheetName val="sch k"/>
      <sheetName val="Liabilities"/>
      <sheetName val="Capital"/>
      <sheetName val="Depreciation Summary"/>
      <sheetName val="Fixed Assets"/>
      <sheetName val="Amort Summary"/>
      <sheetName val="Other Assets"/>
      <sheetName val="Leasing Costs"/>
      <sheetName val="Leasing Costs rollfwd"/>
      <sheetName val="Note Payable"/>
      <sheetName val="Preferred Return - Post Settle"/>
      <sheetName val="Pen Irv"/>
      <sheetName val="DFD"/>
    </sheetNames>
    <sheetDataSet>
      <sheetData sheetId="0" refreshError="1"/>
      <sheetData sheetId="1">
        <row r="12">
          <cell r="J12">
            <v>30501751</v>
          </cell>
        </row>
        <row r="22">
          <cell r="J22">
            <v>0</v>
          </cell>
        </row>
        <row r="24">
          <cell r="J24">
            <v>-17748</v>
          </cell>
        </row>
        <row r="26">
          <cell r="J26">
            <v>-427105.83829388052</v>
          </cell>
        </row>
        <row r="28">
          <cell r="J28">
            <v>-18433.182380952421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ow r="30">
          <cell r="T30">
            <v>1024.5459900000001</v>
          </cell>
        </row>
        <row r="31">
          <cell r="T31">
            <v>30574.210731707313</v>
          </cell>
        </row>
        <row r="32">
          <cell r="T32">
            <v>9336.9714728682175</v>
          </cell>
        </row>
        <row r="34">
          <cell r="T34">
            <v>9664.314418604652</v>
          </cell>
        </row>
        <row r="37">
          <cell r="T37">
            <v>1471.9044357976654</v>
          </cell>
        </row>
      </sheetData>
      <sheetData sheetId="13" refreshError="1"/>
      <sheetData sheetId="14" refreshError="1"/>
      <sheetData sheetId="15" refreshError="1"/>
      <sheetData sheetId="16"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berNet$"/>
      <sheetName val="Hub Data"/>
      <sheetName val="Franchise List"/>
      <sheetName val="Fran List 100"/>
      <sheetName val="Headend"/>
      <sheetName val="Sheet1"/>
      <sheetName val="Hub Costs"/>
      <sheetName val="Fiber$"/>
      <sheetName val="Nodes"/>
      <sheetName val="Rebuild-Aer$"/>
      <sheetName val="Rebuild-UG$"/>
      <sheetName val="Upgr-AerP3"/>
      <sheetName val="Upgr-AerP1"/>
      <sheetName val="Upgr-UGP3"/>
      <sheetName val="Upgr-UGP1"/>
      <sheetName val="Sweep"/>
      <sheetName val="BLE-GaAs"/>
      <sheetName val="Calc550"/>
      <sheetName val="Calc650"/>
      <sheetName val="Production"/>
      <sheetName val="Sum-Hamilton"/>
      <sheetName val="Sum-Rockland"/>
      <sheetName val="Sum-Morris"/>
      <sheetName val="Sum-Oak"/>
      <sheetName val="Summary"/>
      <sheetName val="Inpu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Inputs"/>
      <sheetName val="Model Summary"/>
      <sheetName val="Projection Model"/>
      <sheetName val="Revenue Build"/>
      <sheetName val="Sales Force"/>
      <sheetName val="PF Headcount"/>
      <sheetName val="Cap Summary"/>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sheetName val="Income"/>
      <sheetName val="Balance"/>
      <sheetName val="Proj I-S"/>
      <sheetName val="Assumptions"/>
      <sheetName val="Macros"/>
      <sheetName val="BEV"/>
      <sheetName val="WACC"/>
      <sheetName val="WARA"/>
      <sheetName val="Cust. Rel. (Platinum)"/>
      <sheetName val="Cust. Rel. (Elite-Reserved)"/>
      <sheetName val="Trade name"/>
      <sheetName val="Dvlpmt. Rights"/>
      <sheetName val="Excess Earnings"/>
      <sheetName val="Index"/>
      <sheetName val="License"/>
      <sheetName val="Multiple Values"/>
      <sheetName val="Pre-Tax Assumptions"/>
      <sheetName val="Pre Tax WACC"/>
      <sheetName val="Cust. Rel. (Elite-R) Pre-Tax"/>
      <sheetName val="Cust. Rel. (Plat) Pre-Tax"/>
      <sheetName val="Trade name - Pre Tax"/>
      <sheetName val="Gaming Rights - Royalty Rate"/>
      <sheetName val="Bluffs Run 10.99 proxy"/>
      <sheetName val="BR WACC 10.99"/>
      <sheetName val="Gaming Rights Value"/>
      <sheetName val="Gaming Rights - Residual"/>
      <sheetName val="WACC inputs"/>
    </sheetNames>
    <sheetDataSet>
      <sheetData sheetId="0"/>
      <sheetData sheetId="1"/>
      <sheetData sheetId="2"/>
      <sheetData sheetId="3"/>
      <sheetData sheetId="4" refreshError="1"/>
      <sheetData sheetId="5" refreshError="1"/>
      <sheetData sheetId="6"/>
      <sheetData sheetId="7"/>
      <sheetData sheetId="8"/>
      <sheetData sheetId="9"/>
      <sheetData sheetId="10"/>
      <sheetData sheetId="11"/>
      <sheetData sheetId="12"/>
      <sheetData sheetId="13"/>
      <sheetData sheetId="14">
        <row r="38">
          <cell r="D38" t="str">
            <v>AS OF JULY 31, 2001</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YGMES"/>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vestment List"/>
      <sheetName val="Fund Level Activity"/>
      <sheetName val="K-1 Summary"/>
      <sheetName val="State Adjustments Summary"/>
      <sheetName val="Foreign Taxes"/>
      <sheetName val="Multi-State Sourcing"/>
      <sheetName val="Multi-State Adjustments"/>
      <sheetName val="Multi-State Total"/>
      <sheetName val="Multi-State Adjustments Total"/>
      <sheetName val="SALT Apportionment"/>
      <sheetName val="UBTI"/>
      <sheetName val="Investor List"/>
      <sheetName val="GP Gain Calc"/>
      <sheetName val="GP Allocation"/>
      <sheetName val="GP State Adjustments Allocation"/>
      <sheetName val="K-1 Summary by Partner"/>
      <sheetName val="Line Item Adjustments by State"/>
      <sheetName val="Line Items by State"/>
      <sheetName val="Partner Data Notes"/>
      <sheetName val="Partner Data"/>
      <sheetName val="State Adjustments Data"/>
      <sheetName val="State K-1 Data"/>
      <sheetName val="UBTI DR"/>
      <sheetName val="Deal Table"/>
      <sheetName val="wsLookup"/>
      <sheetName val="shtLookup"/>
      <sheetName val="2002 Cash GL"/>
      <sheetName val="Schedule K-1 Data Register"/>
      <sheetName val="CASH LEAD"/>
    </sheetNames>
    <sheetDataSet>
      <sheetData sheetId="0" refreshError="1">
        <row r="18">
          <cell r="E18" t="str">
            <v>DLJ Real Estate Capital Partners LP</v>
          </cell>
        </row>
        <row r="19">
          <cell r="E19">
            <v>38352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1 Ptr Master 12-31-2005"/>
      <sheetName val="E-2 Partner Capital "/>
      <sheetName val="E-2.1a Cont -  Dist"/>
      <sheetName val="E3.1a - Book Capital @ trans"/>
      <sheetName val="E-4 Weighted Average"/>
      <sheetName val="E-5 - Placement Fees"/>
      <sheetName val="E-6 Allocation of Income"/>
      <sheetName val="Federal Data Register"/>
      <sheetName val="Sheet1"/>
      <sheetName val="revised Version for Prosystem"/>
      <sheetName val="Exemption Status"/>
      <sheetName val="shtLookup"/>
      <sheetName val="shtToolbar"/>
    </sheetNames>
    <sheetDataSet>
      <sheetData sheetId="0" refreshError="1"/>
      <sheetData sheetId="1" refreshError="1"/>
      <sheetData sheetId="2" refreshError="1"/>
      <sheetData sheetId="3" refreshError="1"/>
      <sheetData sheetId="4"/>
      <sheetData sheetId="5" refreshError="1"/>
      <sheetData sheetId="6" refreshError="1"/>
      <sheetData sheetId="7">
        <row r="3">
          <cell r="E3" t="str">
            <v>Calculated</v>
          </cell>
          <cell r="S3">
            <v>0</v>
          </cell>
          <cell r="T3">
            <v>0</v>
          </cell>
          <cell r="U3">
            <v>0</v>
          </cell>
          <cell r="V3">
            <v>0</v>
          </cell>
          <cell r="W3">
            <v>0</v>
          </cell>
          <cell r="X3">
            <v>0</v>
          </cell>
          <cell r="Y3">
            <v>0</v>
          </cell>
          <cell r="Z3">
            <v>0</v>
          </cell>
          <cell r="AA3">
            <v>0</v>
          </cell>
          <cell r="AD3">
            <v>256450891</v>
          </cell>
          <cell r="AE3">
            <v>2657499</v>
          </cell>
          <cell r="AF3">
            <v>0</v>
          </cell>
          <cell r="AG3">
            <v>-34633487</v>
          </cell>
          <cell r="AH3">
            <v>224474893</v>
          </cell>
          <cell r="AI3">
            <v>0</v>
          </cell>
          <cell r="AJ3">
            <v>0</v>
          </cell>
          <cell r="AK3">
            <v>0</v>
          </cell>
          <cell r="AL3">
            <v>0</v>
          </cell>
          <cell r="AM3">
            <v>0</v>
          </cell>
          <cell r="AN3">
            <v>0</v>
          </cell>
          <cell r="AO3">
            <v>0</v>
          </cell>
          <cell r="AP3">
            <v>0</v>
          </cell>
          <cell r="AQ3">
            <v>0</v>
          </cell>
          <cell r="AR3">
            <v>0</v>
          </cell>
          <cell r="AS3">
            <v>0</v>
          </cell>
          <cell r="AT3">
            <v>0</v>
          </cell>
          <cell r="AU3">
            <v>0</v>
          </cell>
          <cell r="AV3">
            <v>0</v>
          </cell>
          <cell r="AW3">
            <v>0</v>
          </cell>
          <cell r="AX3">
            <v>0</v>
          </cell>
          <cell r="AY3">
            <v>0</v>
          </cell>
          <cell r="AZ3">
            <v>0</v>
          </cell>
          <cell r="BA3">
            <v>0</v>
          </cell>
          <cell r="BB3">
            <v>0</v>
          </cell>
          <cell r="BC3">
            <v>0</v>
          </cell>
          <cell r="BD3">
            <v>0</v>
          </cell>
          <cell r="BE3">
            <v>0</v>
          </cell>
          <cell r="BF3">
            <v>0</v>
          </cell>
          <cell r="BG3">
            <v>0</v>
          </cell>
          <cell r="BH3">
            <v>0</v>
          </cell>
          <cell r="BI3">
            <v>0</v>
          </cell>
          <cell r="BJ3">
            <v>0</v>
          </cell>
          <cell r="BK3">
            <v>0</v>
          </cell>
          <cell r="BL3">
            <v>0</v>
          </cell>
          <cell r="BM3">
            <v>0</v>
          </cell>
          <cell r="BN3">
            <v>0</v>
          </cell>
          <cell r="BO3">
            <v>0</v>
          </cell>
          <cell r="BP3">
            <v>0</v>
          </cell>
          <cell r="BQ3">
            <v>0</v>
          </cell>
          <cell r="BR3">
            <v>0</v>
          </cell>
          <cell r="BS3">
            <v>0</v>
          </cell>
          <cell r="BT3">
            <v>0</v>
          </cell>
          <cell r="BU3">
            <v>0</v>
          </cell>
          <cell r="BV3">
            <v>0</v>
          </cell>
          <cell r="BW3">
            <v>0</v>
          </cell>
          <cell r="BX3">
            <v>0</v>
          </cell>
          <cell r="BY3">
            <v>0</v>
          </cell>
          <cell r="BZ3">
            <v>0</v>
          </cell>
          <cell r="CA3">
            <v>0</v>
          </cell>
          <cell r="CB3">
            <v>0</v>
          </cell>
          <cell r="CC3">
            <v>0</v>
          </cell>
          <cell r="CD3">
            <v>0</v>
          </cell>
          <cell r="CE3">
            <v>0</v>
          </cell>
          <cell r="CF3">
            <v>0</v>
          </cell>
          <cell r="CG3">
            <v>0</v>
          </cell>
          <cell r="CH3">
            <v>0</v>
          </cell>
          <cell r="CI3">
            <v>0</v>
          </cell>
          <cell r="CJ3">
            <v>0</v>
          </cell>
          <cell r="CK3">
            <v>0</v>
          </cell>
          <cell r="CL3">
            <v>0</v>
          </cell>
          <cell r="CM3">
            <v>0</v>
          </cell>
          <cell r="CN3">
            <v>0</v>
          </cell>
          <cell r="CO3">
            <v>0</v>
          </cell>
          <cell r="CP3">
            <v>0</v>
          </cell>
          <cell r="CQ3">
            <v>0</v>
          </cell>
          <cell r="CR3">
            <v>0</v>
          </cell>
          <cell r="CS3">
            <v>0</v>
          </cell>
          <cell r="CT3">
            <v>0</v>
          </cell>
          <cell r="CU3">
            <v>0</v>
          </cell>
          <cell r="CV3">
            <v>0</v>
          </cell>
          <cell r="CW3">
            <v>0</v>
          </cell>
          <cell r="CX3">
            <v>0</v>
          </cell>
          <cell r="CY3">
            <v>0</v>
          </cell>
          <cell r="CZ3">
            <v>0</v>
          </cell>
          <cell r="DA3">
            <v>0</v>
          </cell>
          <cell r="DB3">
            <v>0</v>
          </cell>
          <cell r="DC3">
            <v>0</v>
          </cell>
          <cell r="DD3">
            <v>0</v>
          </cell>
          <cell r="DE3">
            <v>0</v>
          </cell>
          <cell r="DF3">
            <v>0</v>
          </cell>
          <cell r="DG3">
            <v>0</v>
          </cell>
          <cell r="DH3">
            <v>0</v>
          </cell>
          <cell r="DI3">
            <v>0</v>
          </cell>
          <cell r="DJ3">
            <v>0</v>
          </cell>
          <cell r="DK3">
            <v>0</v>
          </cell>
          <cell r="DL3">
            <v>0</v>
          </cell>
          <cell r="DM3">
            <v>0</v>
          </cell>
          <cell r="DN3">
            <v>0</v>
          </cell>
          <cell r="DO3">
            <v>0</v>
          </cell>
          <cell r="DP3">
            <v>0</v>
          </cell>
          <cell r="DQ3">
            <v>0</v>
          </cell>
          <cell r="DR3">
            <v>0</v>
          </cell>
          <cell r="DS3">
            <v>2524593.75</v>
          </cell>
          <cell r="DT3">
            <v>0</v>
          </cell>
          <cell r="DU3">
            <v>0</v>
          </cell>
          <cell r="DV3">
            <v>0</v>
          </cell>
          <cell r="DW3">
            <v>0</v>
          </cell>
          <cell r="DX3">
            <v>0</v>
          </cell>
          <cell r="DY3">
            <v>0</v>
          </cell>
          <cell r="DZ3">
            <v>0</v>
          </cell>
          <cell r="EA3">
            <v>0</v>
          </cell>
          <cell r="EB3">
            <v>0</v>
          </cell>
          <cell r="EC3">
            <v>0</v>
          </cell>
          <cell r="ED3">
            <v>0</v>
          </cell>
          <cell r="EE3">
            <v>0</v>
          </cell>
          <cell r="EF3">
            <v>0</v>
          </cell>
          <cell r="EG3">
            <v>0</v>
          </cell>
          <cell r="EH3">
            <v>0</v>
          </cell>
          <cell r="EI3">
            <v>0</v>
          </cell>
          <cell r="EJ3">
            <v>0</v>
          </cell>
          <cell r="EK3">
            <v>0</v>
          </cell>
          <cell r="EL3">
            <v>0</v>
          </cell>
          <cell r="EM3">
            <v>0</v>
          </cell>
          <cell r="EN3">
            <v>0</v>
          </cell>
          <cell r="EO3">
            <v>0</v>
          </cell>
          <cell r="EP3">
            <v>0</v>
          </cell>
          <cell r="EQ3">
            <v>0</v>
          </cell>
          <cell r="ER3">
            <v>0</v>
          </cell>
          <cell r="ES3">
            <v>0</v>
          </cell>
          <cell r="ET3">
            <v>0</v>
          </cell>
          <cell r="EU3">
            <v>0</v>
          </cell>
          <cell r="EV3">
            <v>0</v>
          </cell>
          <cell r="EW3">
            <v>0</v>
          </cell>
          <cell r="EX3">
            <v>0</v>
          </cell>
          <cell r="EY3">
            <v>0</v>
          </cell>
          <cell r="EZ3">
            <v>0</v>
          </cell>
          <cell r="FA3">
            <v>0</v>
          </cell>
          <cell r="FB3">
            <v>0</v>
          </cell>
          <cell r="FC3">
            <v>0</v>
          </cell>
          <cell r="FD3">
            <v>0</v>
          </cell>
          <cell r="FE3">
            <v>0</v>
          </cell>
          <cell r="FF3">
            <v>0</v>
          </cell>
          <cell r="FG3">
            <v>0</v>
          </cell>
          <cell r="FH3">
            <v>0</v>
          </cell>
          <cell r="FI3">
            <v>0</v>
          </cell>
          <cell r="FJ3">
            <v>0</v>
          </cell>
          <cell r="FK3">
            <v>0</v>
          </cell>
          <cell r="FL3">
            <v>0</v>
          </cell>
          <cell r="FM3">
            <v>0</v>
          </cell>
          <cell r="FN3">
            <v>0</v>
          </cell>
          <cell r="FO3">
            <v>0</v>
          </cell>
          <cell r="FP3">
            <v>0</v>
          </cell>
          <cell r="FQ3">
            <v>0</v>
          </cell>
          <cell r="FR3">
            <v>0</v>
          </cell>
          <cell r="FS3">
            <v>0</v>
          </cell>
          <cell r="FT3">
            <v>0</v>
          </cell>
          <cell r="FU3">
            <v>0</v>
          </cell>
          <cell r="FV3">
            <v>0</v>
          </cell>
          <cell r="FW3">
            <v>0</v>
          </cell>
          <cell r="FX3">
            <v>0</v>
          </cell>
          <cell r="FY3">
            <v>0</v>
          </cell>
          <cell r="FZ3">
            <v>0</v>
          </cell>
          <cell r="GA3">
            <v>0</v>
          </cell>
          <cell r="GB3">
            <v>0</v>
          </cell>
          <cell r="GC3">
            <v>0</v>
          </cell>
          <cell r="GD3">
            <v>0</v>
          </cell>
          <cell r="GE3">
            <v>0</v>
          </cell>
          <cell r="GF3">
            <v>0</v>
          </cell>
          <cell r="GG3">
            <v>0</v>
          </cell>
          <cell r="GH3">
            <v>0</v>
          </cell>
          <cell r="GI3">
            <v>0</v>
          </cell>
          <cell r="GJ3">
            <v>0</v>
          </cell>
          <cell r="GK3">
            <v>0</v>
          </cell>
          <cell r="GL3">
            <v>0</v>
          </cell>
          <cell r="GM3">
            <v>0</v>
          </cell>
          <cell r="GN3">
            <v>0</v>
          </cell>
          <cell r="GO3">
            <v>0</v>
          </cell>
          <cell r="GP3">
            <v>0</v>
          </cell>
          <cell r="GQ3">
            <v>0</v>
          </cell>
          <cell r="GR3">
            <v>0</v>
          </cell>
          <cell r="GS3">
            <v>0</v>
          </cell>
          <cell r="GT3">
            <v>0</v>
          </cell>
          <cell r="GU3">
            <v>0</v>
          </cell>
          <cell r="GV3">
            <v>0</v>
          </cell>
          <cell r="GW3">
            <v>0</v>
          </cell>
          <cell r="GX3">
            <v>0</v>
          </cell>
          <cell r="GY3">
            <v>0</v>
          </cell>
          <cell r="GZ3">
            <v>0</v>
          </cell>
          <cell r="HA3">
            <v>0</v>
          </cell>
          <cell r="HB3">
            <v>0</v>
          </cell>
          <cell r="HC3">
            <v>0</v>
          </cell>
          <cell r="HD3">
            <v>0</v>
          </cell>
          <cell r="HE3">
            <v>0</v>
          </cell>
          <cell r="HF3">
            <v>0</v>
          </cell>
          <cell r="HG3">
            <v>0</v>
          </cell>
          <cell r="HH3">
            <v>0</v>
          </cell>
          <cell r="HI3">
            <v>0</v>
          </cell>
          <cell r="HJ3">
            <v>0</v>
          </cell>
          <cell r="HK3">
            <v>0</v>
          </cell>
          <cell r="HL3">
            <v>0</v>
          </cell>
          <cell r="HM3">
            <v>0</v>
          </cell>
          <cell r="HN3">
            <v>0</v>
          </cell>
          <cell r="HO3">
            <v>0</v>
          </cell>
          <cell r="HP3">
            <v>0</v>
          </cell>
          <cell r="HQ3">
            <v>0</v>
          </cell>
          <cell r="HR3">
            <v>0</v>
          </cell>
          <cell r="HS3">
            <v>0</v>
          </cell>
          <cell r="HT3">
            <v>0</v>
          </cell>
          <cell r="HU3">
            <v>0</v>
          </cell>
          <cell r="HV3">
            <v>0</v>
          </cell>
          <cell r="HW3">
            <v>0</v>
          </cell>
          <cell r="HX3">
            <v>0</v>
          </cell>
          <cell r="HY3">
            <v>0</v>
          </cell>
          <cell r="HZ3">
            <v>0</v>
          </cell>
          <cell r="IA3">
            <v>0</v>
          </cell>
          <cell r="IB3">
            <v>0</v>
          </cell>
          <cell r="IC3">
            <v>0</v>
          </cell>
          <cell r="ID3">
            <v>0</v>
          </cell>
          <cell r="IE3">
            <v>0</v>
          </cell>
          <cell r="IF3">
            <v>0</v>
          </cell>
          <cell r="IG3">
            <v>0</v>
          </cell>
          <cell r="IH3">
            <v>0</v>
          </cell>
          <cell r="II3">
            <v>0</v>
          </cell>
          <cell r="IJ3">
            <v>0</v>
          </cell>
          <cell r="IK3">
            <v>0</v>
          </cell>
          <cell r="IL3">
            <v>0</v>
          </cell>
          <cell r="IM3">
            <v>0</v>
          </cell>
          <cell r="IN3">
            <v>0</v>
          </cell>
          <cell r="IO3">
            <v>0</v>
          </cell>
          <cell r="IP3">
            <v>0</v>
          </cell>
          <cell r="IQ3">
            <v>0</v>
          </cell>
          <cell r="IR3">
            <v>0</v>
          </cell>
          <cell r="IS3">
            <v>0</v>
          </cell>
          <cell r="IT3">
            <v>0</v>
          </cell>
          <cell r="IU3">
            <v>0</v>
          </cell>
          <cell r="IV3">
            <v>0</v>
          </cell>
        </row>
        <row r="5">
          <cell r="E5">
            <v>2</v>
          </cell>
          <cell r="CY5">
            <v>0</v>
          </cell>
          <cell r="CZ5">
            <v>0</v>
          </cell>
          <cell r="DA5">
            <v>0</v>
          </cell>
          <cell r="DB5">
            <v>0</v>
          </cell>
          <cell r="DC5">
            <v>0</v>
          </cell>
          <cell r="DD5">
            <v>0</v>
          </cell>
          <cell r="DE5">
            <v>0</v>
          </cell>
          <cell r="DF5">
            <v>0</v>
          </cell>
          <cell r="DG5">
            <v>0</v>
          </cell>
          <cell r="DH5">
            <v>0</v>
          </cell>
          <cell r="DI5">
            <v>0</v>
          </cell>
          <cell r="DJ5">
            <v>0</v>
          </cell>
          <cell r="DK5">
            <v>0</v>
          </cell>
          <cell r="DL5">
            <v>0</v>
          </cell>
          <cell r="DM5">
            <v>0</v>
          </cell>
          <cell r="DN5">
            <v>0</v>
          </cell>
          <cell r="DO5">
            <v>0</v>
          </cell>
          <cell r="DP5">
            <v>0</v>
          </cell>
          <cell r="DQ5">
            <v>0</v>
          </cell>
          <cell r="DR5">
            <v>0</v>
          </cell>
          <cell r="DS5">
            <v>2</v>
          </cell>
          <cell r="DT5">
            <v>0</v>
          </cell>
          <cell r="DU5">
            <v>0</v>
          </cell>
          <cell r="DV5">
            <v>0</v>
          </cell>
          <cell r="DW5">
            <v>0</v>
          </cell>
          <cell r="DX5">
            <v>0</v>
          </cell>
          <cell r="DY5">
            <v>0</v>
          </cell>
          <cell r="DZ5">
            <v>0</v>
          </cell>
          <cell r="EA5">
            <v>0</v>
          </cell>
          <cell r="EB5">
            <v>0</v>
          </cell>
          <cell r="EC5">
            <v>0</v>
          </cell>
          <cell r="ED5">
            <v>0</v>
          </cell>
          <cell r="EE5">
            <v>0</v>
          </cell>
          <cell r="EF5">
            <v>0</v>
          </cell>
          <cell r="EG5">
            <v>0</v>
          </cell>
          <cell r="EH5">
            <v>0</v>
          </cell>
          <cell r="EI5">
            <v>0</v>
          </cell>
          <cell r="EJ5">
            <v>0</v>
          </cell>
          <cell r="EK5">
            <v>0</v>
          </cell>
          <cell r="EL5">
            <v>0</v>
          </cell>
          <cell r="EM5">
            <v>0</v>
          </cell>
          <cell r="EN5">
            <v>0</v>
          </cell>
          <cell r="EO5">
            <v>0</v>
          </cell>
          <cell r="EP5">
            <v>0</v>
          </cell>
          <cell r="EQ5">
            <v>0</v>
          </cell>
          <cell r="ER5">
            <v>0</v>
          </cell>
          <cell r="ES5">
            <v>0</v>
          </cell>
          <cell r="ET5">
            <v>0</v>
          </cell>
          <cell r="EU5">
            <v>0</v>
          </cell>
          <cell r="EV5">
            <v>0</v>
          </cell>
          <cell r="EW5">
            <v>0</v>
          </cell>
          <cell r="EX5">
            <v>0</v>
          </cell>
          <cell r="EY5">
            <v>0</v>
          </cell>
          <cell r="EZ5">
            <v>0</v>
          </cell>
          <cell r="FA5">
            <v>0</v>
          </cell>
          <cell r="FB5">
            <v>0</v>
          </cell>
          <cell r="FC5">
            <v>0</v>
          </cell>
          <cell r="FD5">
            <v>0</v>
          </cell>
          <cell r="FE5">
            <v>0</v>
          </cell>
          <cell r="FF5">
            <v>0</v>
          </cell>
          <cell r="FG5">
            <v>0</v>
          </cell>
          <cell r="FH5">
            <v>0</v>
          </cell>
          <cell r="FI5">
            <v>0</v>
          </cell>
          <cell r="FJ5">
            <v>0</v>
          </cell>
          <cell r="FK5">
            <v>0</v>
          </cell>
          <cell r="FL5">
            <v>0</v>
          </cell>
          <cell r="FM5">
            <v>0</v>
          </cell>
          <cell r="FN5">
            <v>0</v>
          </cell>
          <cell r="FO5">
            <v>0</v>
          </cell>
          <cell r="FP5">
            <v>0</v>
          </cell>
          <cell r="FQ5">
            <v>0</v>
          </cell>
          <cell r="FR5">
            <v>0</v>
          </cell>
          <cell r="FS5">
            <v>0</v>
          </cell>
          <cell r="FT5">
            <v>0</v>
          </cell>
          <cell r="FU5">
            <v>0</v>
          </cell>
          <cell r="FV5">
            <v>0</v>
          </cell>
          <cell r="FW5">
            <v>0</v>
          </cell>
          <cell r="FX5">
            <v>0</v>
          </cell>
          <cell r="FY5">
            <v>0</v>
          </cell>
          <cell r="FZ5">
            <v>0</v>
          </cell>
          <cell r="GA5">
            <v>0</v>
          </cell>
          <cell r="GB5">
            <v>0</v>
          </cell>
          <cell r="GC5">
            <v>0</v>
          </cell>
          <cell r="GD5">
            <v>0</v>
          </cell>
          <cell r="GE5">
            <v>0</v>
          </cell>
          <cell r="GF5">
            <v>0</v>
          </cell>
          <cell r="GG5">
            <v>0</v>
          </cell>
          <cell r="GH5">
            <v>0</v>
          </cell>
          <cell r="GI5">
            <v>0</v>
          </cell>
          <cell r="GJ5">
            <v>0</v>
          </cell>
          <cell r="GK5">
            <v>0</v>
          </cell>
          <cell r="GL5">
            <v>0</v>
          </cell>
          <cell r="GM5">
            <v>0</v>
          </cell>
          <cell r="GN5">
            <v>0</v>
          </cell>
          <cell r="GO5">
            <v>0</v>
          </cell>
          <cell r="GP5">
            <v>0</v>
          </cell>
          <cell r="GQ5">
            <v>0</v>
          </cell>
          <cell r="GR5">
            <v>0</v>
          </cell>
          <cell r="GS5">
            <v>0</v>
          </cell>
          <cell r="GT5">
            <v>0</v>
          </cell>
          <cell r="GU5">
            <v>0</v>
          </cell>
          <cell r="GV5">
            <v>0</v>
          </cell>
          <cell r="GW5">
            <v>0</v>
          </cell>
          <cell r="GX5">
            <v>0</v>
          </cell>
          <cell r="GY5">
            <v>0</v>
          </cell>
          <cell r="GZ5">
            <v>0</v>
          </cell>
          <cell r="HA5">
            <v>0</v>
          </cell>
          <cell r="HB5">
            <v>0</v>
          </cell>
          <cell r="HC5">
            <v>0</v>
          </cell>
          <cell r="HD5">
            <v>0</v>
          </cell>
          <cell r="HE5">
            <v>0</v>
          </cell>
          <cell r="HF5">
            <v>0</v>
          </cell>
          <cell r="HG5">
            <v>0</v>
          </cell>
          <cell r="HH5">
            <v>0</v>
          </cell>
          <cell r="HI5">
            <v>0</v>
          </cell>
          <cell r="HJ5">
            <v>0</v>
          </cell>
          <cell r="HK5">
            <v>0</v>
          </cell>
          <cell r="HL5">
            <v>0</v>
          </cell>
          <cell r="HM5">
            <v>0</v>
          </cell>
          <cell r="HN5">
            <v>0</v>
          </cell>
          <cell r="HO5">
            <v>0</v>
          </cell>
          <cell r="HP5">
            <v>0</v>
          </cell>
          <cell r="HQ5">
            <v>0</v>
          </cell>
          <cell r="HR5">
            <v>0</v>
          </cell>
          <cell r="HS5">
            <v>0</v>
          </cell>
          <cell r="HT5">
            <v>0</v>
          </cell>
          <cell r="HU5">
            <v>0</v>
          </cell>
          <cell r="HV5">
            <v>0</v>
          </cell>
          <cell r="HW5">
            <v>0</v>
          </cell>
          <cell r="HX5">
            <v>0</v>
          </cell>
          <cell r="HY5">
            <v>0</v>
          </cell>
          <cell r="HZ5">
            <v>0</v>
          </cell>
          <cell r="IA5">
            <v>0</v>
          </cell>
          <cell r="IB5">
            <v>0</v>
          </cell>
          <cell r="IC5">
            <v>0</v>
          </cell>
          <cell r="ID5">
            <v>0</v>
          </cell>
          <cell r="IE5">
            <v>0</v>
          </cell>
          <cell r="IF5">
            <v>0</v>
          </cell>
          <cell r="IG5">
            <v>0</v>
          </cell>
          <cell r="IH5">
            <v>0</v>
          </cell>
          <cell r="II5">
            <v>0</v>
          </cell>
          <cell r="IJ5">
            <v>0</v>
          </cell>
          <cell r="IK5">
            <v>0</v>
          </cell>
          <cell r="IL5">
            <v>0</v>
          </cell>
          <cell r="IM5">
            <v>0</v>
          </cell>
          <cell r="IN5">
            <v>0</v>
          </cell>
          <cell r="IO5">
            <v>0</v>
          </cell>
          <cell r="IP5">
            <v>0</v>
          </cell>
          <cell r="IQ5">
            <v>0</v>
          </cell>
          <cell r="IR5">
            <v>0</v>
          </cell>
          <cell r="IS5">
            <v>0</v>
          </cell>
          <cell r="IT5">
            <v>0</v>
          </cell>
          <cell r="IU5">
            <v>0</v>
          </cell>
          <cell r="IV5">
            <v>0</v>
          </cell>
        </row>
      </sheetData>
      <sheetData sheetId="8" refreshError="1"/>
      <sheetData sheetId="9" refreshError="1"/>
      <sheetData sheetId="10" refreshError="1"/>
      <sheetData sheetId="11" refreshError="1"/>
      <sheetData sheetId="1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YSTAL_PERSIST"/>
      <sheetName val="BO_USER_FORMAT_BACKUP"/>
      <sheetName val="Data by SC"/>
      <sheetName val="FY07"/>
      <sheetName val="Raw Data"/>
      <sheetName val="Combined Graph Data"/>
      <sheetName val="Old Graph Data"/>
      <sheetName val="Graphs"/>
      <sheetName val="Weekly to Plan"/>
      <sheetName val="Weekly to Prior"/>
    </sheetNames>
    <sheetDataSet>
      <sheetData sheetId="0"/>
      <sheetData sheetId="1"/>
      <sheetData sheetId="2">
        <row r="4">
          <cell r="B4">
            <v>39480</v>
          </cell>
          <cell r="C4">
            <v>39487</v>
          </cell>
          <cell r="D4">
            <v>39494</v>
          </cell>
          <cell r="E4">
            <v>39501</v>
          </cell>
          <cell r="F4">
            <v>39508</v>
          </cell>
          <cell r="G4">
            <v>39515</v>
          </cell>
          <cell r="H4">
            <v>39522</v>
          </cell>
          <cell r="I4">
            <v>39529</v>
          </cell>
          <cell r="J4">
            <v>39536</v>
          </cell>
          <cell r="K4">
            <v>39543</v>
          </cell>
          <cell r="L4">
            <v>39550</v>
          </cell>
          <cell r="M4">
            <v>39557</v>
          </cell>
          <cell r="N4">
            <v>39564</v>
          </cell>
          <cell r="O4">
            <v>39571</v>
          </cell>
          <cell r="P4">
            <v>39578</v>
          </cell>
          <cell r="Q4">
            <v>39585</v>
          </cell>
          <cell r="R4">
            <v>39592</v>
          </cell>
          <cell r="S4">
            <v>39599</v>
          </cell>
          <cell r="T4">
            <v>39606</v>
          </cell>
          <cell r="U4">
            <v>39613</v>
          </cell>
          <cell r="V4">
            <v>39620</v>
          </cell>
          <cell r="W4">
            <v>39627</v>
          </cell>
          <cell r="X4">
            <v>39634</v>
          </cell>
          <cell r="Y4">
            <v>39641</v>
          </cell>
          <cell r="Z4">
            <v>39648</v>
          </cell>
          <cell r="AA4">
            <v>39655</v>
          </cell>
          <cell r="AB4">
            <v>39662</v>
          </cell>
          <cell r="AC4">
            <v>39669</v>
          </cell>
          <cell r="AD4">
            <v>39676</v>
          </cell>
          <cell r="AE4">
            <v>39683</v>
          </cell>
          <cell r="AF4">
            <v>39690</v>
          </cell>
          <cell r="AG4">
            <v>39697</v>
          </cell>
          <cell r="AH4">
            <v>39704</v>
          </cell>
        </row>
        <row r="5">
          <cell r="A5" t="str">
            <v>Ballston Spa</v>
          </cell>
          <cell r="B5">
            <v>235018.78</v>
          </cell>
          <cell r="C5">
            <v>233003.56</v>
          </cell>
          <cell r="D5">
            <v>250850.36</v>
          </cell>
          <cell r="E5">
            <v>229560.74</v>
          </cell>
          <cell r="F5">
            <v>231099.29</v>
          </cell>
          <cell r="G5">
            <v>238746.02</v>
          </cell>
          <cell r="H5">
            <v>237831.84</v>
          </cell>
          <cell r="I5">
            <v>238817.58</v>
          </cell>
          <cell r="J5">
            <v>243971.86</v>
          </cell>
          <cell r="K5">
            <v>237139.65</v>
          </cell>
          <cell r="L5">
            <v>242941.08</v>
          </cell>
          <cell r="M5">
            <v>236369.74</v>
          </cell>
          <cell r="N5">
            <v>232116.43</v>
          </cell>
          <cell r="O5">
            <v>239424.99</v>
          </cell>
          <cell r="P5">
            <v>224981.67</v>
          </cell>
          <cell r="Q5">
            <v>238249.59</v>
          </cell>
          <cell r="R5">
            <v>232427.24</v>
          </cell>
          <cell r="S5">
            <v>237844.91</v>
          </cell>
          <cell r="T5">
            <v>241797.07</v>
          </cell>
          <cell r="U5">
            <v>243717.25</v>
          </cell>
          <cell r="V5">
            <v>236710.89</v>
          </cell>
          <cell r="W5">
            <v>232882.26</v>
          </cell>
          <cell r="X5">
            <v>213590.8</v>
          </cell>
          <cell r="Y5">
            <v>217765.43</v>
          </cell>
          <cell r="Z5">
            <v>219259.75</v>
          </cell>
          <cell r="AA5">
            <v>244443.74</v>
          </cell>
          <cell r="AB5">
            <v>222859.4</v>
          </cell>
          <cell r="AC5">
            <v>245341.13</v>
          </cell>
          <cell r="AD5">
            <v>226911.62</v>
          </cell>
          <cell r="AE5">
            <v>240384.05</v>
          </cell>
          <cell r="AF5">
            <v>231200.48</v>
          </cell>
        </row>
        <row r="6">
          <cell r="A6" t="str">
            <v>Batavia</v>
          </cell>
          <cell r="B6">
            <v>130156.14</v>
          </cell>
          <cell r="C6">
            <v>129423.02</v>
          </cell>
          <cell r="D6">
            <v>131266.57999999999</v>
          </cell>
          <cell r="E6">
            <v>128914.25</v>
          </cell>
          <cell r="F6">
            <v>129659.57</v>
          </cell>
          <cell r="G6">
            <v>131992.22</v>
          </cell>
          <cell r="H6">
            <v>131261.89000000001</v>
          </cell>
          <cell r="I6">
            <v>131845.1</v>
          </cell>
          <cell r="J6">
            <v>127175</v>
          </cell>
          <cell r="K6">
            <v>129046.45</v>
          </cell>
          <cell r="L6">
            <v>131124.46</v>
          </cell>
          <cell r="M6">
            <v>127218.53</v>
          </cell>
          <cell r="N6">
            <v>126299.2</v>
          </cell>
          <cell r="O6">
            <v>128504.55</v>
          </cell>
          <cell r="P6">
            <v>127955</v>
          </cell>
          <cell r="Q6">
            <v>129750.82</v>
          </cell>
          <cell r="R6">
            <v>131603.65</v>
          </cell>
          <cell r="S6">
            <v>125967.36</v>
          </cell>
          <cell r="T6">
            <v>136721.38</v>
          </cell>
          <cell r="U6">
            <v>125892.27</v>
          </cell>
          <cell r="V6">
            <v>134786.34</v>
          </cell>
          <cell r="W6">
            <v>135887.23000000001</v>
          </cell>
          <cell r="X6">
            <v>124613.5</v>
          </cell>
          <cell r="Y6">
            <v>129951.3</v>
          </cell>
          <cell r="Z6">
            <v>133207.91</v>
          </cell>
          <cell r="AA6">
            <v>135266.25</v>
          </cell>
          <cell r="AB6">
            <v>125945.58</v>
          </cell>
          <cell r="AC6">
            <v>129365.47</v>
          </cell>
          <cell r="AD6">
            <v>132248.9</v>
          </cell>
          <cell r="AE6">
            <v>147357.76999999999</v>
          </cell>
          <cell r="AF6">
            <v>132592.97</v>
          </cell>
        </row>
        <row r="7">
          <cell r="A7" t="str">
            <v>Chicago</v>
          </cell>
          <cell r="B7">
            <v>149641.66</v>
          </cell>
          <cell r="C7">
            <v>145930.29999999999</v>
          </cell>
          <cell r="D7">
            <v>158768.17000000001</v>
          </cell>
          <cell r="E7">
            <v>143194.88</v>
          </cell>
          <cell r="F7">
            <v>147920.14000000001</v>
          </cell>
          <cell r="G7">
            <v>151176.28</v>
          </cell>
          <cell r="H7">
            <v>147356.78</v>
          </cell>
          <cell r="I7">
            <v>149741.63</v>
          </cell>
          <cell r="J7">
            <v>148254.46</v>
          </cell>
          <cell r="K7">
            <v>148521.93</v>
          </cell>
          <cell r="L7">
            <v>157928.54999999999</v>
          </cell>
          <cell r="M7">
            <v>147092.75</v>
          </cell>
          <cell r="N7">
            <v>151410.63</v>
          </cell>
          <cell r="O7">
            <v>147843.38</v>
          </cell>
          <cell r="P7">
            <v>146156.93</v>
          </cell>
          <cell r="Q7">
            <v>144898.9</v>
          </cell>
          <cell r="R7">
            <v>161013.19</v>
          </cell>
          <cell r="S7">
            <v>135185.78</v>
          </cell>
          <cell r="T7">
            <v>159425.47</v>
          </cell>
          <cell r="U7">
            <v>151841.85</v>
          </cell>
          <cell r="V7">
            <v>151623.25</v>
          </cell>
          <cell r="W7">
            <v>155931.73000000001</v>
          </cell>
          <cell r="X7">
            <v>136998.66</v>
          </cell>
          <cell r="Y7">
            <v>151979.92000000001</v>
          </cell>
          <cell r="Z7">
            <v>152272.6</v>
          </cell>
          <cell r="AA7">
            <v>149693.96</v>
          </cell>
          <cell r="AB7">
            <v>151541.07</v>
          </cell>
          <cell r="AC7">
            <v>150991.9</v>
          </cell>
          <cell r="AD7">
            <v>154458.31</v>
          </cell>
          <cell r="AE7">
            <v>151880.06</v>
          </cell>
          <cell r="AF7">
            <v>169327.08</v>
          </cell>
        </row>
        <row r="8">
          <cell r="A8" t="str">
            <v>Colton</v>
          </cell>
          <cell r="B8">
            <v>486433.08999999799</v>
          </cell>
          <cell r="C8">
            <v>492197.82</v>
          </cell>
          <cell r="D8">
            <v>500798.13</v>
          </cell>
          <cell r="E8">
            <v>477419.22999999899</v>
          </cell>
          <cell r="F8">
            <v>477358.72999999899</v>
          </cell>
          <cell r="G8">
            <v>466760.21</v>
          </cell>
          <cell r="H8">
            <v>479915.31</v>
          </cell>
          <cell r="I8">
            <v>486738.62</v>
          </cell>
          <cell r="J8">
            <v>480397.42</v>
          </cell>
          <cell r="K8">
            <v>473739.75999999902</v>
          </cell>
          <cell r="L8">
            <v>492158.53999999899</v>
          </cell>
          <cell r="M8">
            <v>484226.82</v>
          </cell>
          <cell r="N8">
            <v>492896.88999999798</v>
          </cell>
          <cell r="O8">
            <v>485880.22999999899</v>
          </cell>
          <cell r="P8">
            <v>497365.31</v>
          </cell>
          <cell r="Q8">
            <v>491296.13</v>
          </cell>
          <cell r="R8">
            <v>489132.11</v>
          </cell>
          <cell r="S8">
            <v>465831.56999999902</v>
          </cell>
          <cell r="T8">
            <v>465985.01999999903</v>
          </cell>
          <cell r="U8">
            <v>515419.92</v>
          </cell>
          <cell r="V8">
            <v>481441.52999999898</v>
          </cell>
          <cell r="W8">
            <v>511058.58</v>
          </cell>
          <cell r="X8">
            <v>502617.9</v>
          </cell>
          <cell r="Y8">
            <v>530173.32999999903</v>
          </cell>
          <cell r="Z8">
            <v>538259.32999999996</v>
          </cell>
          <cell r="AA8">
            <v>535488.83999999904</v>
          </cell>
          <cell r="AB8">
            <v>537534.299999999</v>
          </cell>
          <cell r="AC8">
            <v>522282.32</v>
          </cell>
          <cell r="AD8">
            <v>510606.63</v>
          </cell>
          <cell r="AE8">
            <v>519869.91999999899</v>
          </cell>
          <cell r="AF8">
            <v>524973.92000000004</v>
          </cell>
          <cell r="AG8">
            <v>-401.72</v>
          </cell>
        </row>
        <row r="9">
          <cell r="A9" t="str">
            <v>Columbia</v>
          </cell>
          <cell r="B9">
            <v>195157.4</v>
          </cell>
          <cell r="C9">
            <v>184464.03</v>
          </cell>
          <cell r="D9">
            <v>187715.08</v>
          </cell>
          <cell r="E9">
            <v>182716.52</v>
          </cell>
          <cell r="F9">
            <v>183555.73</v>
          </cell>
          <cell r="G9">
            <v>192655.78</v>
          </cell>
          <cell r="H9">
            <v>189492.03</v>
          </cell>
          <cell r="I9">
            <v>199548.41</v>
          </cell>
          <cell r="J9">
            <v>183164.01</v>
          </cell>
          <cell r="K9">
            <v>182485.93</v>
          </cell>
          <cell r="L9">
            <v>172512.59</v>
          </cell>
          <cell r="M9">
            <v>183856.48</v>
          </cell>
          <cell r="N9">
            <v>178624.15</v>
          </cell>
          <cell r="O9">
            <v>181909.07</v>
          </cell>
          <cell r="P9">
            <v>180556.44</v>
          </cell>
          <cell r="Q9">
            <v>178396.44</v>
          </cell>
          <cell r="R9">
            <v>179530.41</v>
          </cell>
          <cell r="S9">
            <v>179757.24</v>
          </cell>
          <cell r="T9">
            <v>181281.41</v>
          </cell>
          <cell r="U9">
            <v>174797.22</v>
          </cell>
          <cell r="V9">
            <v>186605.34</v>
          </cell>
          <cell r="W9">
            <v>182687.94</v>
          </cell>
          <cell r="X9">
            <v>178667.37</v>
          </cell>
          <cell r="Y9">
            <v>188723.36</v>
          </cell>
          <cell r="Z9">
            <v>183842.72</v>
          </cell>
          <cell r="AA9">
            <v>181885.93</v>
          </cell>
          <cell r="AB9">
            <v>188941.04</v>
          </cell>
          <cell r="AC9">
            <v>186228.56</v>
          </cell>
          <cell r="AD9">
            <v>181294.42</v>
          </cell>
          <cell r="AE9">
            <v>189595.48</v>
          </cell>
          <cell r="AF9">
            <v>194099.82</v>
          </cell>
        </row>
        <row r="10">
          <cell r="A10" t="str">
            <v>Dallas</v>
          </cell>
          <cell r="B10">
            <v>287718.08</v>
          </cell>
          <cell r="C10">
            <v>293452.65000000002</v>
          </cell>
          <cell r="D10">
            <v>308934.59999999998</v>
          </cell>
          <cell r="E10">
            <v>305786.01</v>
          </cell>
          <cell r="F10">
            <v>296853.46000000002</v>
          </cell>
          <cell r="G10">
            <v>302670.02999999898</v>
          </cell>
          <cell r="H10">
            <v>289779.84999999998</v>
          </cell>
          <cell r="I10">
            <v>283342.11</v>
          </cell>
          <cell r="J10">
            <v>279887.07</v>
          </cell>
          <cell r="K10">
            <v>293803.48</v>
          </cell>
          <cell r="L10">
            <v>302945.299999999</v>
          </cell>
          <cell r="M10">
            <v>308592.58</v>
          </cell>
          <cell r="N10">
            <v>295796.87</v>
          </cell>
          <cell r="O10">
            <v>292949.890000001</v>
          </cell>
          <cell r="P10">
            <v>293823.43</v>
          </cell>
          <cell r="Q10">
            <v>295807.95</v>
          </cell>
          <cell r="R10">
            <v>320824.70999999897</v>
          </cell>
          <cell r="S10">
            <v>233409.66999999899</v>
          </cell>
          <cell r="T10">
            <v>297531.28000000003</v>
          </cell>
          <cell r="U10">
            <v>298647.7</v>
          </cell>
          <cell r="V10">
            <v>299899.84000000102</v>
          </cell>
          <cell r="W10">
            <v>303680.93</v>
          </cell>
          <cell r="X10">
            <v>277539.32</v>
          </cell>
          <cell r="Y10">
            <v>304318.70999999897</v>
          </cell>
          <cell r="Z10">
            <v>307686.010000001</v>
          </cell>
          <cell r="AA10">
            <v>302244.5</v>
          </cell>
          <cell r="AB10">
            <v>306304.13999999902</v>
          </cell>
          <cell r="AC10">
            <v>303963.3</v>
          </cell>
          <cell r="AD10">
            <v>305635.50000000099</v>
          </cell>
          <cell r="AE10">
            <v>293516.24000000098</v>
          </cell>
          <cell r="AF10">
            <v>303221.42</v>
          </cell>
          <cell r="AG10">
            <v>134.29</v>
          </cell>
        </row>
        <row r="11">
          <cell r="A11" t="str">
            <v>Durham</v>
          </cell>
          <cell r="B11">
            <v>207777.35</v>
          </cell>
          <cell r="C11">
            <v>217066.32</v>
          </cell>
          <cell r="D11">
            <v>221446.7</v>
          </cell>
          <cell r="E11">
            <v>227132.54</v>
          </cell>
          <cell r="F11">
            <v>222146.28</v>
          </cell>
          <cell r="G11">
            <v>220766.9</v>
          </cell>
          <cell r="H11">
            <v>223802.19</v>
          </cell>
          <cell r="I11">
            <v>218479.38</v>
          </cell>
          <cell r="J11">
            <v>225728.92</v>
          </cell>
          <cell r="K11">
            <v>221379.28</v>
          </cell>
          <cell r="L11">
            <v>222472.81</v>
          </cell>
          <cell r="M11">
            <v>225564.24</v>
          </cell>
          <cell r="N11">
            <v>226861.7</v>
          </cell>
          <cell r="O11">
            <v>223884.37</v>
          </cell>
          <cell r="P11">
            <v>222553.44</v>
          </cell>
          <cell r="Q11">
            <v>225928.5</v>
          </cell>
          <cell r="R11">
            <v>238329.89</v>
          </cell>
          <cell r="S11">
            <v>201407.26</v>
          </cell>
          <cell r="T11">
            <v>233175.88</v>
          </cell>
          <cell r="U11">
            <v>231862.72</v>
          </cell>
          <cell r="V11">
            <v>209228.56</v>
          </cell>
          <cell r="W11">
            <v>229946.27</v>
          </cell>
          <cell r="X11">
            <v>208054.7</v>
          </cell>
          <cell r="Y11">
            <v>224995.6</v>
          </cell>
          <cell r="Z11">
            <v>220747.89</v>
          </cell>
          <cell r="AA11">
            <v>220367.13</v>
          </cell>
          <cell r="AB11">
            <v>226939.03</v>
          </cell>
          <cell r="AC11">
            <v>221014.58</v>
          </cell>
          <cell r="AD11">
            <v>224794.38</v>
          </cell>
          <cell r="AE11">
            <v>225376.05</v>
          </cell>
          <cell r="AF11">
            <v>214150.53</v>
          </cell>
        </row>
        <row r="12">
          <cell r="A12" t="str">
            <v>Fresno</v>
          </cell>
          <cell r="B12">
            <v>263882.40000000002</v>
          </cell>
          <cell r="C12">
            <v>259844.57</v>
          </cell>
          <cell r="D12">
            <v>274299.09999999998</v>
          </cell>
          <cell r="E12">
            <v>265085.86</v>
          </cell>
          <cell r="F12">
            <v>275894.53999999998</v>
          </cell>
          <cell r="G12">
            <v>257151.74</v>
          </cell>
          <cell r="H12">
            <v>267636.84999999998</v>
          </cell>
          <cell r="I12">
            <v>280715.63</v>
          </cell>
          <cell r="J12">
            <v>265857.05</v>
          </cell>
          <cell r="K12">
            <v>276190.90999999997</v>
          </cell>
          <cell r="L12">
            <v>272050.28000000102</v>
          </cell>
          <cell r="M12">
            <v>283338.55000000098</v>
          </cell>
          <cell r="N12">
            <v>280254.17</v>
          </cell>
          <cell r="O12">
            <v>288497.12</v>
          </cell>
          <cell r="P12">
            <v>275005.18</v>
          </cell>
          <cell r="Q12">
            <v>280847.96999999997</v>
          </cell>
          <cell r="R12">
            <v>294376.53999999998</v>
          </cell>
          <cell r="S12">
            <v>289359.19999999902</v>
          </cell>
          <cell r="T12">
            <v>285743.81</v>
          </cell>
          <cell r="U12">
            <v>290919.83</v>
          </cell>
          <cell r="V12">
            <v>286248.87</v>
          </cell>
          <cell r="W12">
            <v>296705.94</v>
          </cell>
          <cell r="X12">
            <v>284800.96999999997</v>
          </cell>
          <cell r="Y12">
            <v>261842.85</v>
          </cell>
          <cell r="Z12">
            <v>281498.15000000002</v>
          </cell>
          <cell r="AA12">
            <v>307880.03000000003</v>
          </cell>
          <cell r="AB12">
            <v>307528.94</v>
          </cell>
          <cell r="AC12">
            <v>315814.69</v>
          </cell>
          <cell r="AD12">
            <v>311856.92</v>
          </cell>
          <cell r="AE12">
            <v>303618.73</v>
          </cell>
          <cell r="AF12">
            <v>313246.53000000003</v>
          </cell>
        </row>
        <row r="13">
          <cell r="A13" t="str">
            <v>Hempstead</v>
          </cell>
          <cell r="B13">
            <v>645723.46000000101</v>
          </cell>
          <cell r="C13">
            <v>645480.01000000106</v>
          </cell>
          <cell r="D13">
            <v>646269.16000000096</v>
          </cell>
          <cell r="E13">
            <v>686273.73</v>
          </cell>
          <cell r="F13">
            <v>644433.37000000104</v>
          </cell>
          <cell r="G13">
            <v>657283.74000000104</v>
          </cell>
          <cell r="H13">
            <v>632150.23000000103</v>
          </cell>
          <cell r="I13">
            <v>680687.90000000095</v>
          </cell>
          <cell r="J13">
            <v>607849.73</v>
          </cell>
          <cell r="K13">
            <v>634520.56999999902</v>
          </cell>
          <cell r="L13">
            <v>613007.64000000095</v>
          </cell>
          <cell r="M13">
            <v>730025.55000000098</v>
          </cell>
          <cell r="N13">
            <v>653509.97</v>
          </cell>
          <cell r="O13">
            <v>617534.56999999995</v>
          </cell>
          <cell r="P13">
            <v>694915.57</v>
          </cell>
          <cell r="Q13">
            <v>616609.61000000103</v>
          </cell>
          <cell r="R13">
            <v>652440.03000000096</v>
          </cell>
          <cell r="S13">
            <v>589602</v>
          </cell>
          <cell r="T13">
            <v>634871.17000000097</v>
          </cell>
          <cell r="U13">
            <v>634553.71</v>
          </cell>
          <cell r="V13">
            <v>693089.81999999902</v>
          </cell>
          <cell r="W13">
            <v>575750.74</v>
          </cell>
          <cell r="X13">
            <v>636607.64000000199</v>
          </cell>
          <cell r="Y13">
            <v>626241.60000000102</v>
          </cell>
          <cell r="Z13">
            <v>641730.54000000097</v>
          </cell>
          <cell r="AA13">
            <v>691186.25000000105</v>
          </cell>
          <cell r="AB13">
            <v>653566.18000000098</v>
          </cell>
          <cell r="AC13">
            <v>639976.91000000096</v>
          </cell>
          <cell r="AD13">
            <v>629010.86000000103</v>
          </cell>
          <cell r="AE13">
            <v>646239.49</v>
          </cell>
          <cell r="AF13">
            <v>605173.75999999896</v>
          </cell>
        </row>
        <row r="14">
          <cell r="A14" t="str">
            <v>Holly Hill</v>
          </cell>
          <cell r="B14">
            <v>207706.03</v>
          </cell>
          <cell r="C14">
            <v>227234.24</v>
          </cell>
          <cell r="D14">
            <v>232374.48</v>
          </cell>
          <cell r="E14">
            <v>219567</v>
          </cell>
          <cell r="F14">
            <v>233345.03</v>
          </cell>
          <cell r="G14">
            <v>233637.25</v>
          </cell>
          <cell r="H14">
            <v>228015.5</v>
          </cell>
          <cell r="I14">
            <v>232442.62</v>
          </cell>
          <cell r="J14">
            <v>229833.66</v>
          </cell>
          <cell r="K14">
            <v>222857.24</v>
          </cell>
          <cell r="L14">
            <v>227995.73</v>
          </cell>
          <cell r="M14">
            <v>215648.35</v>
          </cell>
          <cell r="N14">
            <v>222079.63</v>
          </cell>
          <cell r="O14">
            <v>220556.17</v>
          </cell>
          <cell r="P14">
            <v>211584.07</v>
          </cell>
          <cell r="Q14">
            <v>210757.88</v>
          </cell>
          <cell r="R14">
            <v>211281.21</v>
          </cell>
          <cell r="S14">
            <v>202053.14</v>
          </cell>
          <cell r="T14">
            <v>205723.57</v>
          </cell>
          <cell r="U14">
            <v>209541.57</v>
          </cell>
          <cell r="V14">
            <v>197550.82</v>
          </cell>
          <cell r="W14">
            <v>150232.48000000001</v>
          </cell>
          <cell r="X14">
            <v>132963.42000000001</v>
          </cell>
          <cell r="Y14">
            <v>187416.99</v>
          </cell>
          <cell r="Z14">
            <v>188669.73</v>
          </cell>
          <cell r="AA14">
            <v>180178.35</v>
          </cell>
          <cell r="AB14">
            <v>179577.44</v>
          </cell>
          <cell r="AC14">
            <v>175418.31</v>
          </cell>
          <cell r="AD14">
            <v>183594.96</v>
          </cell>
          <cell r="AE14">
            <v>180689.72</v>
          </cell>
          <cell r="AF14">
            <v>181265.28</v>
          </cell>
        </row>
        <row r="15">
          <cell r="A15" t="str">
            <v>Houston</v>
          </cell>
          <cell r="B15">
            <v>233401.89</v>
          </cell>
          <cell r="C15">
            <v>218148.52000000101</v>
          </cell>
          <cell r="D15">
            <v>239084.42</v>
          </cell>
          <cell r="E15">
            <v>247819.43</v>
          </cell>
          <cell r="F15">
            <v>233011.21</v>
          </cell>
          <cell r="G15">
            <v>232617.78</v>
          </cell>
          <cell r="H15">
            <v>235051.17</v>
          </cell>
          <cell r="I15">
            <v>233357.91</v>
          </cell>
          <cell r="J15">
            <v>226332.66</v>
          </cell>
          <cell r="K15">
            <v>237004.11</v>
          </cell>
          <cell r="L15">
            <v>242523.65000000101</v>
          </cell>
          <cell r="M15">
            <v>239910.99000000101</v>
          </cell>
          <cell r="N15">
            <v>243193.52</v>
          </cell>
          <cell r="O15">
            <v>235355.38</v>
          </cell>
          <cell r="P15">
            <v>236376.06</v>
          </cell>
          <cell r="Q15">
            <v>244295.49</v>
          </cell>
          <cell r="R15">
            <v>236390.12</v>
          </cell>
          <cell r="S15">
            <v>235354.63</v>
          </cell>
          <cell r="T15">
            <v>252308.390000001</v>
          </cell>
          <cell r="U15">
            <v>264348.28999999998</v>
          </cell>
          <cell r="V15">
            <v>232573.65</v>
          </cell>
          <cell r="W15">
            <v>251097.76</v>
          </cell>
          <cell r="X15">
            <v>255737.22000000099</v>
          </cell>
          <cell r="Y15">
            <v>247703.27000000101</v>
          </cell>
          <cell r="Z15">
            <v>261789.94000000099</v>
          </cell>
          <cell r="AA15">
            <v>258385.85</v>
          </cell>
          <cell r="AB15">
            <v>260830.52</v>
          </cell>
          <cell r="AC15">
            <v>237848.67</v>
          </cell>
          <cell r="AD15">
            <v>223100.41</v>
          </cell>
          <cell r="AE15">
            <v>222136.5</v>
          </cell>
          <cell r="AF15">
            <v>227416.03000000099</v>
          </cell>
        </row>
        <row r="16">
          <cell r="A16" t="str">
            <v>Lorain</v>
          </cell>
          <cell r="B16">
            <v>153580.84</v>
          </cell>
          <cell r="C16">
            <v>164834.23999999999</v>
          </cell>
          <cell r="D16">
            <v>161763.25</v>
          </cell>
          <cell r="E16">
            <v>157414.04999999999</v>
          </cell>
          <cell r="F16">
            <v>162145.62</v>
          </cell>
          <cell r="G16">
            <v>158752.9</v>
          </cell>
          <cell r="H16">
            <v>151763.97</v>
          </cell>
          <cell r="I16">
            <v>167109.82</v>
          </cell>
          <cell r="J16">
            <v>157329.17000000001</v>
          </cell>
          <cell r="K16">
            <v>150227.21</v>
          </cell>
          <cell r="L16">
            <v>155016.82</v>
          </cell>
          <cell r="M16">
            <v>148305.70000000001</v>
          </cell>
          <cell r="N16">
            <v>158100.01</v>
          </cell>
          <cell r="O16">
            <v>149533.71</v>
          </cell>
          <cell r="P16">
            <v>158411.41</v>
          </cell>
          <cell r="Q16">
            <v>148489.65</v>
          </cell>
          <cell r="R16">
            <v>155503.98000000001</v>
          </cell>
          <cell r="S16">
            <v>139588.92000000001</v>
          </cell>
          <cell r="T16">
            <v>164855.14000000001</v>
          </cell>
          <cell r="U16">
            <v>150890.28</v>
          </cell>
          <cell r="V16">
            <v>140349.42000000001</v>
          </cell>
          <cell r="W16">
            <v>147226.91</v>
          </cell>
          <cell r="X16">
            <v>143718.49</v>
          </cell>
          <cell r="Y16">
            <v>137623.89000000001</v>
          </cell>
          <cell r="Z16">
            <v>146639.19</v>
          </cell>
          <cell r="AA16">
            <v>149266.26999999999</v>
          </cell>
          <cell r="AB16">
            <v>151066.20000000001</v>
          </cell>
          <cell r="AC16">
            <v>135955.96</v>
          </cell>
          <cell r="AD16">
            <v>146627.29999999999</v>
          </cell>
          <cell r="AE16">
            <v>150421.01999999999</v>
          </cell>
          <cell r="AF16">
            <v>146737.69</v>
          </cell>
        </row>
        <row r="17">
          <cell r="A17" t="str">
            <v>Los Angeles</v>
          </cell>
          <cell r="B17">
            <v>387680.87</v>
          </cell>
          <cell r="C17">
            <v>375118.53999999899</v>
          </cell>
          <cell r="D17">
            <v>369314.20999999897</v>
          </cell>
          <cell r="E17">
            <v>365943.45</v>
          </cell>
          <cell r="F17">
            <v>367434.65</v>
          </cell>
          <cell r="G17">
            <v>365227.51</v>
          </cell>
          <cell r="H17">
            <v>344928.72999999899</v>
          </cell>
          <cell r="I17">
            <v>352585.86999999901</v>
          </cell>
          <cell r="J17">
            <v>348584.02999999898</v>
          </cell>
          <cell r="K17">
            <v>362225.57</v>
          </cell>
          <cell r="L17">
            <v>355420.37</v>
          </cell>
          <cell r="M17">
            <v>353943.93</v>
          </cell>
          <cell r="N17">
            <v>340832.299999999</v>
          </cell>
          <cell r="O17">
            <v>370291.679999999</v>
          </cell>
          <cell r="P17">
            <v>344592.55</v>
          </cell>
          <cell r="Q17">
            <v>359391.16999999899</v>
          </cell>
          <cell r="R17">
            <v>338181.43</v>
          </cell>
          <cell r="S17">
            <v>335978.39999999898</v>
          </cell>
          <cell r="T17">
            <v>336919.46</v>
          </cell>
          <cell r="U17">
            <v>333605.11</v>
          </cell>
          <cell r="V17">
            <v>321877.33999999898</v>
          </cell>
          <cell r="W17">
            <v>334678.81</v>
          </cell>
          <cell r="X17">
            <v>306792.2</v>
          </cell>
          <cell r="Y17">
            <v>310850.82999999903</v>
          </cell>
          <cell r="Z17">
            <v>322456.02999999898</v>
          </cell>
          <cell r="AA17">
            <v>314761.5</v>
          </cell>
          <cell r="AB17">
            <v>333245.31</v>
          </cell>
          <cell r="AC17">
            <v>321572.55</v>
          </cell>
          <cell r="AD17">
            <v>324768.49</v>
          </cell>
          <cell r="AE17">
            <v>321971.109999999</v>
          </cell>
          <cell r="AF17">
            <v>318618.19</v>
          </cell>
          <cell r="AG17">
            <v>203</v>
          </cell>
        </row>
        <row r="18">
          <cell r="A18" t="str">
            <v>Ooltewah</v>
          </cell>
          <cell r="B18">
            <v>287509.2</v>
          </cell>
          <cell r="C18">
            <v>291173.97999999899</v>
          </cell>
          <cell r="D18">
            <v>298572.40000000002</v>
          </cell>
          <cell r="E18">
            <v>311260.59999999998</v>
          </cell>
          <cell r="F18">
            <v>303683.32</v>
          </cell>
          <cell r="G18">
            <v>309310.62000000098</v>
          </cell>
          <cell r="H18">
            <v>300232.91000000102</v>
          </cell>
          <cell r="I18">
            <v>296221.17</v>
          </cell>
          <cell r="J18">
            <v>284819.17</v>
          </cell>
          <cell r="K18">
            <v>310896.55</v>
          </cell>
          <cell r="L18">
            <v>298832.05</v>
          </cell>
          <cell r="M18">
            <v>290216.69</v>
          </cell>
          <cell r="N18">
            <v>293733.96000000002</v>
          </cell>
          <cell r="O18">
            <v>300227.13</v>
          </cell>
          <cell r="P18">
            <v>288656.11</v>
          </cell>
          <cell r="Q18">
            <v>330968.21999999997</v>
          </cell>
          <cell r="R18">
            <v>289638.19</v>
          </cell>
          <cell r="S18">
            <v>295132.36</v>
          </cell>
          <cell r="T18">
            <v>308004.15999999997</v>
          </cell>
          <cell r="U18">
            <v>296583.43</v>
          </cell>
          <cell r="V18">
            <v>297722.68</v>
          </cell>
          <cell r="W18">
            <v>296560.33</v>
          </cell>
          <cell r="X18">
            <v>291166.49</v>
          </cell>
          <cell r="Y18">
            <v>269200.96999999997</v>
          </cell>
          <cell r="Z18">
            <v>292386.96999999898</v>
          </cell>
          <cell r="AA18">
            <v>306419.56</v>
          </cell>
          <cell r="AB18">
            <v>282915.44</v>
          </cell>
          <cell r="AC18">
            <v>278977.61</v>
          </cell>
          <cell r="AD18">
            <v>284235.55</v>
          </cell>
          <cell r="AE18">
            <v>287591.65999999997</v>
          </cell>
          <cell r="AF18">
            <v>286144.09999999899</v>
          </cell>
        </row>
        <row r="19">
          <cell r="A19" t="str">
            <v>Orange</v>
          </cell>
          <cell r="B19">
            <v>353717.9</v>
          </cell>
          <cell r="C19">
            <v>357834.75999999902</v>
          </cell>
          <cell r="D19">
            <v>374898.03</v>
          </cell>
          <cell r="E19">
            <v>365148.06</v>
          </cell>
          <cell r="F19">
            <v>373015.56</v>
          </cell>
          <cell r="G19">
            <v>376447.08</v>
          </cell>
          <cell r="H19">
            <v>357970.6</v>
          </cell>
          <cell r="I19">
            <v>375158.61</v>
          </cell>
          <cell r="J19">
            <v>359052.32</v>
          </cell>
          <cell r="K19">
            <v>360992.32</v>
          </cell>
          <cell r="L19">
            <v>355076.85</v>
          </cell>
          <cell r="M19">
            <v>350207.429999999</v>
          </cell>
          <cell r="N19">
            <v>358848.12</v>
          </cell>
          <cell r="O19">
            <v>356453.88</v>
          </cell>
          <cell r="P19">
            <v>353266.929999999</v>
          </cell>
          <cell r="Q19">
            <v>360435.06</v>
          </cell>
          <cell r="R19">
            <v>357709.79</v>
          </cell>
          <cell r="S19">
            <v>335518.40000000002</v>
          </cell>
          <cell r="T19">
            <v>371223.33</v>
          </cell>
          <cell r="U19">
            <v>339134.13</v>
          </cell>
          <cell r="V19">
            <v>356978.51999999903</v>
          </cell>
          <cell r="W19">
            <v>336457.4</v>
          </cell>
          <cell r="X19">
            <v>332831.56</v>
          </cell>
          <cell r="Y19">
            <v>313673.53000000003</v>
          </cell>
          <cell r="Z19">
            <v>349535.74</v>
          </cell>
          <cell r="AA19">
            <v>342125.95</v>
          </cell>
          <cell r="AB19">
            <v>336179.43</v>
          </cell>
          <cell r="AC19">
            <v>336227.68</v>
          </cell>
          <cell r="AD19">
            <v>334052.73</v>
          </cell>
          <cell r="AE19">
            <v>338914.05</v>
          </cell>
          <cell r="AF19">
            <v>343041.32</v>
          </cell>
        </row>
        <row r="20">
          <cell r="A20" t="str">
            <v>Pawtucket</v>
          </cell>
          <cell r="B20">
            <v>275269.44</v>
          </cell>
          <cell r="C20">
            <v>276973.08</v>
          </cell>
          <cell r="D20">
            <v>289582.26</v>
          </cell>
          <cell r="E20">
            <v>267315.84999999998</v>
          </cell>
          <cell r="F20">
            <v>288545.21999999997</v>
          </cell>
          <cell r="G20">
            <v>302961.53000000003</v>
          </cell>
          <cell r="H20">
            <v>292826.34999999998</v>
          </cell>
          <cell r="I20">
            <v>296303.83</v>
          </cell>
          <cell r="J20">
            <v>279330.34000000003</v>
          </cell>
          <cell r="K20">
            <v>288550.40000000002</v>
          </cell>
          <cell r="L20">
            <v>305202.65999999997</v>
          </cell>
          <cell r="M20">
            <v>274160.59000000003</v>
          </cell>
          <cell r="N20">
            <v>263192.63</v>
          </cell>
          <cell r="O20">
            <v>270156.02</v>
          </cell>
          <cell r="P20">
            <v>265713.46000000002</v>
          </cell>
          <cell r="Q20">
            <v>279754.52</v>
          </cell>
          <cell r="R20">
            <v>314966.15000000101</v>
          </cell>
          <cell r="S20">
            <v>276416.7</v>
          </cell>
          <cell r="T20">
            <v>292911.09000000003</v>
          </cell>
          <cell r="U20">
            <v>275632.44</v>
          </cell>
          <cell r="V20">
            <v>293135.98</v>
          </cell>
          <cell r="W20">
            <v>289838.65999999997</v>
          </cell>
          <cell r="X20">
            <v>260678.21</v>
          </cell>
          <cell r="Y20">
            <v>279752.48</v>
          </cell>
          <cell r="Z20">
            <v>284288.53000000003</v>
          </cell>
          <cell r="AA20">
            <v>291074.48</v>
          </cell>
          <cell r="AB20">
            <v>263873.39</v>
          </cell>
          <cell r="AC20">
            <v>277293.56</v>
          </cell>
          <cell r="AD20">
            <v>260318.65</v>
          </cell>
          <cell r="AE20">
            <v>260760.38</v>
          </cell>
          <cell r="AF20">
            <v>260684.76</v>
          </cell>
        </row>
        <row r="21">
          <cell r="A21" t="str">
            <v>Phoenix</v>
          </cell>
          <cell r="B21">
            <v>292435.17</v>
          </cell>
          <cell r="C21">
            <v>303283.03999999899</v>
          </cell>
          <cell r="D21">
            <v>307482.75</v>
          </cell>
          <cell r="E21">
            <v>307900.56</v>
          </cell>
          <cell r="F21">
            <v>306702.15000000002</v>
          </cell>
          <cell r="G21">
            <v>302590.78000000003</v>
          </cell>
          <cell r="H21">
            <v>310341.03000000003</v>
          </cell>
          <cell r="I21">
            <v>298733.17</v>
          </cell>
          <cell r="J21">
            <v>297957.92</v>
          </cell>
          <cell r="K21">
            <v>297213.78999999998</v>
          </cell>
          <cell r="L21">
            <v>295482.33000000101</v>
          </cell>
          <cell r="M21">
            <v>292978.03000000003</v>
          </cell>
          <cell r="N21">
            <v>287275.53999999998</v>
          </cell>
          <cell r="O21">
            <v>308294.48</v>
          </cell>
          <cell r="P21">
            <v>296112.65999999997</v>
          </cell>
          <cell r="Q21">
            <v>290196.28000000102</v>
          </cell>
          <cell r="R21">
            <v>299228.97999999899</v>
          </cell>
          <cell r="S21">
            <v>280257.34000000003</v>
          </cell>
          <cell r="T21">
            <v>293673.83</v>
          </cell>
          <cell r="U21">
            <v>285674.56</v>
          </cell>
          <cell r="V21">
            <v>288503.73</v>
          </cell>
          <cell r="W21">
            <v>292283.45</v>
          </cell>
          <cell r="X21">
            <v>281122.37</v>
          </cell>
          <cell r="Y21">
            <v>272311.19</v>
          </cell>
          <cell r="Z21">
            <v>292233.33</v>
          </cell>
          <cell r="AA21">
            <v>288806.05</v>
          </cell>
          <cell r="AB21">
            <v>288554.25</v>
          </cell>
          <cell r="AC21">
            <v>292950.59000000003</v>
          </cell>
          <cell r="AD21">
            <v>289956.98</v>
          </cell>
          <cell r="AE21">
            <v>291937.7</v>
          </cell>
          <cell r="AF21">
            <v>298460.81</v>
          </cell>
          <cell r="AG21">
            <v>-432.14</v>
          </cell>
        </row>
        <row r="22">
          <cell r="A22" t="str">
            <v>Pittsburg/Antioch</v>
          </cell>
          <cell r="B22">
            <v>214067.8</v>
          </cell>
          <cell r="C22">
            <v>214329.72</v>
          </cell>
          <cell r="D22">
            <v>218112.66</v>
          </cell>
          <cell r="E22">
            <v>212210.74</v>
          </cell>
          <cell r="F22">
            <v>221814.87</v>
          </cell>
          <cell r="G22">
            <v>219309.49</v>
          </cell>
          <cell r="H22">
            <v>213543.47</v>
          </cell>
          <cell r="I22">
            <v>216043.62</v>
          </cell>
          <cell r="J22">
            <v>209503.99</v>
          </cell>
          <cell r="K22">
            <v>211902.73</v>
          </cell>
          <cell r="L22">
            <v>210492.93</v>
          </cell>
          <cell r="M22">
            <v>211158.84</v>
          </cell>
          <cell r="N22">
            <v>222115.44</v>
          </cell>
          <cell r="O22">
            <v>209946.27</v>
          </cell>
          <cell r="P22">
            <v>201118.99</v>
          </cell>
          <cell r="Q22">
            <v>210303.42</v>
          </cell>
          <cell r="R22">
            <v>226904.12</v>
          </cell>
          <cell r="S22">
            <v>189127.41</v>
          </cell>
          <cell r="T22">
            <v>211997.59</v>
          </cell>
          <cell r="U22">
            <v>209128.84</v>
          </cell>
          <cell r="V22">
            <v>246443.34</v>
          </cell>
          <cell r="W22">
            <v>160517.87</v>
          </cell>
          <cell r="X22">
            <v>193125.89</v>
          </cell>
          <cell r="Y22">
            <v>206948.31</v>
          </cell>
          <cell r="Z22">
            <v>206875.4</v>
          </cell>
          <cell r="AA22">
            <v>210983.26</v>
          </cell>
          <cell r="AB22">
            <v>195228.02</v>
          </cell>
          <cell r="AC22">
            <v>203859.88</v>
          </cell>
          <cell r="AD22">
            <v>211009.51</v>
          </cell>
          <cell r="AE22">
            <v>192884.39</v>
          </cell>
          <cell r="AF22">
            <v>210272.52</v>
          </cell>
          <cell r="AG22">
            <v>-8231.91</v>
          </cell>
        </row>
        <row r="23">
          <cell r="A23" t="str">
            <v>Pomona</v>
          </cell>
          <cell r="B23">
            <v>161665.73000000001</v>
          </cell>
          <cell r="C23">
            <v>157216.80999999901</v>
          </cell>
          <cell r="D23">
            <v>160987.19999999899</v>
          </cell>
          <cell r="E23">
            <v>158390.75999999899</v>
          </cell>
          <cell r="F23">
            <v>160795.139999999</v>
          </cell>
          <cell r="G23">
            <v>160249.47</v>
          </cell>
          <cell r="H23">
            <v>168792.11</v>
          </cell>
          <cell r="I23">
            <v>151643.76999999999</v>
          </cell>
          <cell r="J23">
            <v>160164</v>
          </cell>
          <cell r="K23">
            <v>159771.75</v>
          </cell>
          <cell r="L23">
            <v>159430.88</v>
          </cell>
          <cell r="M23">
            <v>162401.16</v>
          </cell>
          <cell r="N23">
            <v>160902.50999999899</v>
          </cell>
          <cell r="O23">
            <v>162555.12999999899</v>
          </cell>
          <cell r="P23">
            <v>163628.989999999</v>
          </cell>
          <cell r="Q23">
            <v>164445.43</v>
          </cell>
          <cell r="R23">
            <v>230447.84999999899</v>
          </cell>
          <cell r="S23">
            <v>97123.57</v>
          </cell>
          <cell r="T23">
            <v>165698.43999999901</v>
          </cell>
          <cell r="U23">
            <v>164887.71999999901</v>
          </cell>
          <cell r="V23">
            <v>166682.96999999901</v>
          </cell>
          <cell r="W23">
            <v>171910.14</v>
          </cell>
          <cell r="X23">
            <v>176698.59</v>
          </cell>
          <cell r="Y23">
            <v>171789.38</v>
          </cell>
          <cell r="Z23">
            <v>176722.55</v>
          </cell>
          <cell r="AA23">
            <v>174380.90999999901</v>
          </cell>
          <cell r="AB23">
            <v>150645.91999999899</v>
          </cell>
          <cell r="AC23">
            <v>175815.47999999899</v>
          </cell>
          <cell r="AD23">
            <v>173305.149999999</v>
          </cell>
          <cell r="AE23">
            <v>175017.34</v>
          </cell>
          <cell r="AF23">
            <v>181210.72999999899</v>
          </cell>
          <cell r="AG23">
            <v>204.71</v>
          </cell>
        </row>
        <row r="24">
          <cell r="A24" t="str">
            <v>Rockmart</v>
          </cell>
          <cell r="B24">
            <v>483809.47</v>
          </cell>
          <cell r="C24">
            <v>487067.16999999899</v>
          </cell>
          <cell r="D24">
            <v>486451.92</v>
          </cell>
          <cell r="E24">
            <v>535432.19999999995</v>
          </cell>
          <cell r="F24">
            <v>507201.81000000198</v>
          </cell>
          <cell r="G24">
            <v>503936.03</v>
          </cell>
          <cell r="H24">
            <v>518157.54</v>
          </cell>
          <cell r="I24">
            <v>536992.64</v>
          </cell>
          <cell r="J24">
            <v>516930.38000000099</v>
          </cell>
          <cell r="K24">
            <v>478812.79000000103</v>
          </cell>
          <cell r="L24">
            <v>490884.44</v>
          </cell>
          <cell r="M24">
            <v>480419.03</v>
          </cell>
          <cell r="N24">
            <v>503696.88000000099</v>
          </cell>
          <cell r="O24">
            <v>504651.82999999903</v>
          </cell>
          <cell r="P24">
            <v>474325.78</v>
          </cell>
          <cell r="Q24">
            <v>485084.53</v>
          </cell>
          <cell r="R24">
            <v>505487.63</v>
          </cell>
          <cell r="S24">
            <v>458479.14</v>
          </cell>
          <cell r="T24">
            <v>479590.5</v>
          </cell>
          <cell r="U24">
            <v>477700.63</v>
          </cell>
          <cell r="V24">
            <v>509513.52</v>
          </cell>
          <cell r="W24">
            <v>479788.55999999901</v>
          </cell>
          <cell r="X24">
            <v>461606.77</v>
          </cell>
          <cell r="Y24">
            <v>453198.09</v>
          </cell>
          <cell r="Z24">
            <v>471848.82</v>
          </cell>
          <cell r="AA24">
            <v>508987.32999999903</v>
          </cell>
          <cell r="AB24">
            <v>464755.57</v>
          </cell>
          <cell r="AC24">
            <v>482023.19</v>
          </cell>
          <cell r="AD24">
            <v>471037.05</v>
          </cell>
          <cell r="AE24">
            <v>533762.11</v>
          </cell>
          <cell r="AF24">
            <v>490696.6</v>
          </cell>
        </row>
        <row r="25">
          <cell r="A25" t="str">
            <v>Sacramento</v>
          </cell>
          <cell r="B25">
            <v>149832.6</v>
          </cell>
          <cell r="C25">
            <v>141634.26999999999</v>
          </cell>
          <cell r="D25">
            <v>125523.11</v>
          </cell>
          <cell r="E25">
            <v>174851.31</v>
          </cell>
          <cell r="F25">
            <v>130871.16</v>
          </cell>
          <cell r="G25">
            <v>128473.84</v>
          </cell>
          <cell r="H25">
            <v>122761.48</v>
          </cell>
          <cell r="I25">
            <v>194915.83</v>
          </cell>
          <cell r="J25">
            <v>123440.11</v>
          </cell>
          <cell r="K25">
            <v>123693.82</v>
          </cell>
          <cell r="L25">
            <v>129417.57</v>
          </cell>
          <cell r="M25">
            <v>127983.28</v>
          </cell>
          <cell r="N25">
            <v>207267.61</v>
          </cell>
          <cell r="O25">
            <v>124906.79</v>
          </cell>
          <cell r="P25">
            <v>121301.04</v>
          </cell>
          <cell r="Q25">
            <v>121589.31</v>
          </cell>
          <cell r="R25">
            <v>189265.92000000001</v>
          </cell>
          <cell r="S25">
            <v>119223.17</v>
          </cell>
          <cell r="T25">
            <v>119760.33</v>
          </cell>
          <cell r="U25">
            <v>127169.07</v>
          </cell>
          <cell r="V25">
            <v>184937.2</v>
          </cell>
          <cell r="W25">
            <v>127739.44</v>
          </cell>
          <cell r="X25">
            <v>120937.59</v>
          </cell>
          <cell r="Y25">
            <v>111266.66</v>
          </cell>
          <cell r="Z25">
            <v>121254.65</v>
          </cell>
          <cell r="AA25">
            <v>198504.35</v>
          </cell>
          <cell r="AB25">
            <v>123533.72</v>
          </cell>
          <cell r="AC25">
            <v>129084.3</v>
          </cell>
          <cell r="AD25">
            <v>125373.56</v>
          </cell>
          <cell r="AE25">
            <v>210425.86</v>
          </cell>
          <cell r="AF25">
            <v>151851.64000000001</v>
          </cell>
          <cell r="AG25">
            <v>-2387.1999999999998</v>
          </cell>
        </row>
        <row r="26">
          <cell r="A26" t="str">
            <v>San Diego</v>
          </cell>
          <cell r="B26">
            <v>484080.34</v>
          </cell>
          <cell r="C26">
            <v>417389.87</v>
          </cell>
          <cell r="D26">
            <v>455604.58000000101</v>
          </cell>
          <cell r="E26">
            <v>439863.22000000102</v>
          </cell>
          <cell r="F26">
            <v>450979.47000000102</v>
          </cell>
          <cell r="G26">
            <v>440606.43</v>
          </cell>
          <cell r="H26">
            <v>434566.83</v>
          </cell>
          <cell r="I26">
            <v>444272.69</v>
          </cell>
          <cell r="J26">
            <v>435226.14</v>
          </cell>
          <cell r="K26">
            <v>444214.97000000102</v>
          </cell>
          <cell r="L26">
            <v>432905.700000001</v>
          </cell>
          <cell r="M26">
            <v>424114.14</v>
          </cell>
          <cell r="N26">
            <v>433873.13</v>
          </cell>
          <cell r="O26">
            <v>446702.09999999899</v>
          </cell>
          <cell r="P26">
            <v>436781.94</v>
          </cell>
          <cell r="Q26">
            <v>438221.66000000102</v>
          </cell>
          <cell r="R26">
            <v>439967.62000000098</v>
          </cell>
          <cell r="S26">
            <v>445399.58</v>
          </cell>
          <cell r="T26">
            <v>432965.16</v>
          </cell>
          <cell r="U26">
            <v>454148.23000000097</v>
          </cell>
          <cell r="V26">
            <v>428549.69000000099</v>
          </cell>
          <cell r="W26">
            <v>437087.700000001</v>
          </cell>
          <cell r="X26">
            <v>437339.83</v>
          </cell>
          <cell r="Y26">
            <v>454084.8</v>
          </cell>
          <cell r="Z26">
            <v>461787.55000000098</v>
          </cell>
          <cell r="AA26">
            <v>478758.86000000098</v>
          </cell>
          <cell r="AB26">
            <v>462262.75000000099</v>
          </cell>
          <cell r="AC26">
            <v>461172.13</v>
          </cell>
          <cell r="AD26">
            <v>468251.68000000098</v>
          </cell>
          <cell r="AE26">
            <v>471094.090000002</v>
          </cell>
          <cell r="AF26">
            <v>478064.950000001</v>
          </cell>
          <cell r="AG26">
            <v>3217.6</v>
          </cell>
          <cell r="AH26">
            <v>300.14</v>
          </cell>
        </row>
        <row r="27">
          <cell r="A27" t="str">
            <v>San Fernando</v>
          </cell>
          <cell r="B27">
            <v>301527.92000000097</v>
          </cell>
          <cell r="C27">
            <v>303471.81</v>
          </cell>
          <cell r="D27">
            <v>310943.68</v>
          </cell>
          <cell r="E27">
            <v>300180.04000000103</v>
          </cell>
          <cell r="F27">
            <v>298562.40999999997</v>
          </cell>
          <cell r="G27">
            <v>304535.24</v>
          </cell>
          <cell r="H27">
            <v>316754.88</v>
          </cell>
          <cell r="I27">
            <v>292749.05</v>
          </cell>
          <cell r="J27">
            <v>289677.27999999898</v>
          </cell>
          <cell r="K27">
            <v>290840.14</v>
          </cell>
          <cell r="L27">
            <v>298046.24</v>
          </cell>
          <cell r="M27">
            <v>290382.52</v>
          </cell>
          <cell r="N27">
            <v>298355.84999999998</v>
          </cell>
          <cell r="O27">
            <v>308897.3</v>
          </cell>
          <cell r="P27">
            <v>307445.7</v>
          </cell>
          <cell r="Q27">
            <v>309687.68000000098</v>
          </cell>
          <cell r="R27">
            <v>298817.37</v>
          </cell>
          <cell r="S27">
            <v>289634.62</v>
          </cell>
          <cell r="T27">
            <v>297303.98</v>
          </cell>
          <cell r="U27">
            <v>302052.96999999997</v>
          </cell>
          <cell r="V27">
            <v>316814.69999999902</v>
          </cell>
          <cell r="W27">
            <v>293045.81</v>
          </cell>
          <cell r="X27">
            <v>303348.09000000003</v>
          </cell>
          <cell r="Y27">
            <v>312883.88</v>
          </cell>
          <cell r="Z27">
            <v>319287.8</v>
          </cell>
          <cell r="AA27">
            <v>319896.03999999998</v>
          </cell>
          <cell r="AB27">
            <v>310318.34999999998</v>
          </cell>
          <cell r="AC27">
            <v>295675.84000000102</v>
          </cell>
          <cell r="AD27">
            <v>298613.93</v>
          </cell>
          <cell r="AE27">
            <v>291047.03000000003</v>
          </cell>
          <cell r="AF27">
            <v>304872.46999999997</v>
          </cell>
          <cell r="AG27">
            <v>381.7</v>
          </cell>
        </row>
        <row r="28">
          <cell r="A28" t="str">
            <v>Somerville</v>
          </cell>
          <cell r="B28">
            <v>721849.35</v>
          </cell>
          <cell r="C28">
            <v>735900.31</v>
          </cell>
          <cell r="D28">
            <v>744117.17</v>
          </cell>
          <cell r="E28">
            <v>744152.53</v>
          </cell>
          <cell r="F28">
            <v>754763.95</v>
          </cell>
          <cell r="G28">
            <v>761461.82</v>
          </cell>
          <cell r="H28">
            <v>753499.72000000102</v>
          </cell>
          <cell r="I28">
            <v>812219.24000000104</v>
          </cell>
          <cell r="J28">
            <v>746384.8</v>
          </cell>
          <cell r="K28">
            <v>787111.96</v>
          </cell>
          <cell r="L28">
            <v>740418.89</v>
          </cell>
          <cell r="M28">
            <v>770335.34000000102</v>
          </cell>
          <cell r="N28">
            <v>751318.78</v>
          </cell>
          <cell r="O28">
            <v>747611.29</v>
          </cell>
          <cell r="P28">
            <v>746792.01</v>
          </cell>
          <cell r="Q28">
            <v>753949.05</v>
          </cell>
          <cell r="R28">
            <v>854339.68</v>
          </cell>
          <cell r="S28">
            <v>709080.57</v>
          </cell>
          <cell r="T28">
            <v>743280.64000000001</v>
          </cell>
          <cell r="U28">
            <v>733705.97</v>
          </cell>
          <cell r="V28">
            <v>788869.23</v>
          </cell>
          <cell r="W28">
            <v>763972.9</v>
          </cell>
          <cell r="X28">
            <v>732158.78</v>
          </cell>
          <cell r="Y28">
            <v>735398.47</v>
          </cell>
          <cell r="Z28">
            <v>753937.96</v>
          </cell>
          <cell r="AA28">
            <v>784659.25</v>
          </cell>
          <cell r="AB28">
            <v>753430.21</v>
          </cell>
          <cell r="AC28">
            <v>750424.45</v>
          </cell>
          <cell r="AD28">
            <v>734890.68</v>
          </cell>
          <cell r="AE28">
            <v>757030.93</v>
          </cell>
          <cell r="AF28">
            <v>725542.820000001</v>
          </cell>
        </row>
        <row r="29">
          <cell r="A29" t="str">
            <v>Stockton</v>
          </cell>
          <cell r="B29">
            <v>235709.56</v>
          </cell>
          <cell r="C29">
            <v>224496.42</v>
          </cell>
          <cell r="D29">
            <v>217019.63</v>
          </cell>
          <cell r="E29">
            <v>191421.76</v>
          </cell>
          <cell r="F29">
            <v>196035.64</v>
          </cell>
          <cell r="G29">
            <v>188750</v>
          </cell>
          <cell r="H29">
            <v>192003.88</v>
          </cell>
          <cell r="I29">
            <v>183889.91</v>
          </cell>
          <cell r="J29">
            <v>191436.19</v>
          </cell>
          <cell r="K29">
            <v>197925.08</v>
          </cell>
          <cell r="L29">
            <v>191022.24</v>
          </cell>
          <cell r="M29">
            <v>193349.89</v>
          </cell>
          <cell r="N29">
            <v>192452.56</v>
          </cell>
          <cell r="O29">
            <v>191291.53</v>
          </cell>
          <cell r="P29">
            <v>190449.29</v>
          </cell>
          <cell r="Q29">
            <v>191293.94</v>
          </cell>
          <cell r="R29">
            <v>196657.67</v>
          </cell>
          <cell r="S29">
            <v>177871.16</v>
          </cell>
          <cell r="T29">
            <v>192899.89</v>
          </cell>
          <cell r="U29">
            <v>196457.21</v>
          </cell>
          <cell r="V29">
            <v>190145.37</v>
          </cell>
          <cell r="W29">
            <v>211673.63</v>
          </cell>
          <cell r="X29">
            <v>213227.12</v>
          </cell>
          <cell r="Y29">
            <v>210107.38</v>
          </cell>
          <cell r="Z29">
            <v>226479.91</v>
          </cell>
          <cell r="AA29">
            <v>200397.12</v>
          </cell>
          <cell r="AB29">
            <v>186811.33</v>
          </cell>
          <cell r="AC29">
            <v>191287.67999999999</v>
          </cell>
          <cell r="AD29">
            <v>193985.47</v>
          </cell>
          <cell r="AE29">
            <v>191942.74</v>
          </cell>
          <cell r="AF29">
            <v>207075.35</v>
          </cell>
        </row>
        <row r="30">
          <cell r="A30" t="str">
            <v>Tampa Bay</v>
          </cell>
          <cell r="B30">
            <v>318681.26</v>
          </cell>
          <cell r="C30">
            <v>334363.88999999902</v>
          </cell>
          <cell r="D30">
            <v>322198.05</v>
          </cell>
          <cell r="E30">
            <v>320534.55</v>
          </cell>
          <cell r="F30">
            <v>323810.31</v>
          </cell>
          <cell r="G30">
            <v>331746.49</v>
          </cell>
          <cell r="H30">
            <v>326459.64</v>
          </cell>
          <cell r="I30">
            <v>327858.09999999998</v>
          </cell>
          <cell r="J30">
            <v>329531.36999999901</v>
          </cell>
          <cell r="K30">
            <v>340090.35</v>
          </cell>
          <cell r="L30">
            <v>328264.36</v>
          </cell>
          <cell r="M30">
            <v>313771.59999999998</v>
          </cell>
          <cell r="N30">
            <v>316765.48000000097</v>
          </cell>
          <cell r="O30">
            <v>313932.64999999898</v>
          </cell>
          <cell r="P30">
            <v>310662.32</v>
          </cell>
          <cell r="Q30">
            <v>304816.320000001</v>
          </cell>
          <cell r="R30">
            <v>313078.31</v>
          </cell>
          <cell r="S30">
            <v>266831.09999999998</v>
          </cell>
          <cell r="T30">
            <v>303056.11</v>
          </cell>
          <cell r="U30">
            <v>308724.84000000003</v>
          </cell>
          <cell r="V30">
            <v>301736.23000000097</v>
          </cell>
          <cell r="W30">
            <v>306448.59000000102</v>
          </cell>
          <cell r="X30">
            <v>255309.43</v>
          </cell>
          <cell r="Y30">
            <v>281216.97000000102</v>
          </cell>
          <cell r="Z30">
            <v>266620.21999999997</v>
          </cell>
          <cell r="AA30">
            <v>260750.18</v>
          </cell>
          <cell r="AB30">
            <v>266097.39</v>
          </cell>
          <cell r="AC30">
            <v>264607.99</v>
          </cell>
          <cell r="AD30">
            <v>265474.59999999998</v>
          </cell>
          <cell r="AE30">
            <v>255857.91</v>
          </cell>
          <cell r="AF30">
            <v>262439.28999999998</v>
          </cell>
        </row>
        <row r="31">
          <cell r="A31" t="str">
            <v>Turlock</v>
          </cell>
          <cell r="B31">
            <v>241310.09</v>
          </cell>
          <cell r="C31">
            <v>239211.74</v>
          </cell>
          <cell r="D31">
            <v>243796.38</v>
          </cell>
          <cell r="E31">
            <v>231037.55</v>
          </cell>
          <cell r="F31">
            <v>237209.08</v>
          </cell>
          <cell r="G31">
            <v>226384.76</v>
          </cell>
          <cell r="H31">
            <v>224828.45</v>
          </cell>
          <cell r="I31">
            <v>219841.81</v>
          </cell>
          <cell r="J31">
            <v>212220.68</v>
          </cell>
          <cell r="K31">
            <v>261388.46</v>
          </cell>
          <cell r="L31">
            <v>222702.68</v>
          </cell>
          <cell r="M31">
            <v>208256.39</v>
          </cell>
          <cell r="N31">
            <v>185188.31</v>
          </cell>
          <cell r="O31">
            <v>200727.35</v>
          </cell>
          <cell r="P31">
            <v>189213.9</v>
          </cell>
          <cell r="Q31">
            <v>165199.39000000001</v>
          </cell>
          <cell r="R31">
            <v>162058.29999999999</v>
          </cell>
          <cell r="S31">
            <v>150560.04</v>
          </cell>
          <cell r="T31">
            <v>156413.32999999999</v>
          </cell>
          <cell r="U31">
            <v>165911.67999999999</v>
          </cell>
          <cell r="V31">
            <v>160268.07</v>
          </cell>
          <cell r="W31">
            <v>174418.5</v>
          </cell>
          <cell r="X31">
            <v>158409.22</v>
          </cell>
          <cell r="Y31">
            <v>160766.91</v>
          </cell>
          <cell r="Z31">
            <v>164739.92000000001</v>
          </cell>
          <cell r="AA31">
            <v>169794.28</v>
          </cell>
          <cell r="AB31">
            <v>157447.47</v>
          </cell>
          <cell r="AC31">
            <v>168715.54</v>
          </cell>
          <cell r="AD31">
            <v>167475.22</v>
          </cell>
          <cell r="AE31">
            <v>172644.59</v>
          </cell>
          <cell r="AF31">
            <v>158707.32</v>
          </cell>
        </row>
        <row r="32">
          <cell r="A32" t="str">
            <v>Worcester</v>
          </cell>
          <cell r="B32">
            <v>401219.22</v>
          </cell>
          <cell r="C32">
            <v>384142.09</v>
          </cell>
          <cell r="D32">
            <v>394714.53</v>
          </cell>
          <cell r="E32">
            <v>385173.78</v>
          </cell>
          <cell r="F32">
            <v>366608.69</v>
          </cell>
          <cell r="G32">
            <v>360871.03</v>
          </cell>
          <cell r="H32">
            <v>352506.4</v>
          </cell>
          <cell r="I32">
            <v>358939.48</v>
          </cell>
          <cell r="J32">
            <v>343707.57</v>
          </cell>
          <cell r="K32">
            <v>355969.61</v>
          </cell>
          <cell r="L32">
            <v>357190.65</v>
          </cell>
          <cell r="M32">
            <v>372277.01</v>
          </cell>
          <cell r="N32">
            <v>350585.08</v>
          </cell>
          <cell r="O32">
            <v>346468.26</v>
          </cell>
          <cell r="P32">
            <v>365873.54</v>
          </cell>
          <cell r="Q32">
            <v>373560.6</v>
          </cell>
          <cell r="R32">
            <v>362052.06</v>
          </cell>
          <cell r="S32">
            <v>340157.37</v>
          </cell>
          <cell r="T32">
            <v>361112.01</v>
          </cell>
          <cell r="U32">
            <v>357191.05</v>
          </cell>
          <cell r="V32">
            <v>370027.24</v>
          </cell>
          <cell r="W32">
            <v>367960.67</v>
          </cell>
          <cell r="X32">
            <v>342909.18</v>
          </cell>
          <cell r="Y32">
            <v>362504.98</v>
          </cell>
          <cell r="Z32">
            <v>360170.01</v>
          </cell>
          <cell r="AA32">
            <v>362325.57</v>
          </cell>
          <cell r="AB32">
            <v>352570.87</v>
          </cell>
          <cell r="AC32">
            <v>357355.47</v>
          </cell>
          <cell r="AD32">
            <v>368727.05</v>
          </cell>
          <cell r="AE32">
            <v>366890.23</v>
          </cell>
          <cell r="AF32">
            <v>359613.23</v>
          </cell>
        </row>
      </sheetData>
      <sheetData sheetId="3"/>
      <sheetData sheetId="4"/>
      <sheetData sheetId="5"/>
      <sheetData sheetId="6"/>
      <sheetData sheetId="7"/>
      <sheetData sheetId="8"/>
      <sheetData sheetId="9"/>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vement PBC CY"/>
      <sheetName val="Movement PBC PY"/>
      <sheetName val="STATISTICS"/>
      <sheetName val="ANALYSIS"/>
      <sheetName val="WRITEOFF'S TEST"/>
      <sheetName val="Tickmarks"/>
      <sheetName val="modRollFWD"/>
      <sheetName val="Adjusting Journal Entries"/>
      <sheetName val="261"/>
      <sheetName val="1098 loc"/>
      <sheetName val="Date Input"/>
      <sheetName val="Amortization Schedules"/>
      <sheetName val="Worksheet in 5330 Allowance for"/>
      <sheetName val="Tables"/>
      <sheetName val="Model"/>
      <sheetName val="Forecast Booking Units"/>
      <sheetName val="MM"/>
      <sheetName val="Switch"/>
      <sheetName val="Current Cap Table"/>
      <sheetName val="Sheet2"/>
      <sheetName val="Week"/>
      <sheetName val="Acc Exp Timing"/>
      <sheetName val="Acquisition Hist"/>
      <sheetName val=" Acqn Benchmarking"/>
      <sheetName val="EBITDA Adjustments"/>
      <sheetName val="Budget Accuracy"/>
      <sheetName val="Capex Analytics"/>
      <sheetName val="Capex Major Projects"/>
      <sheetName val="Trapped Cash"/>
      <sheetName val="Non-Operating Cash Flows"/>
      <sheetName val="Derivatives"/>
      <sheetName val="EBITDA vs Operating CF"/>
      <sheetName val="Equity"/>
      <sheetName val="Quality of Assets"/>
      <sheetName val="Exposures"/>
      <sheetName val="Free CF"/>
      <sheetName val="Letters of Credit"/>
      <sheetName val="Net Debt"/>
      <sheetName val="OPEB - Funded Status"/>
      <sheetName val="IS Account Detail"/>
      <sheetName val="Normalized Monthly Working Cap"/>
      <sheetName val="Pension - Funded Status"/>
      <sheetName val="Post-Closing"/>
      <sheetName val="Potential Purchase Accounting"/>
      <sheetName val="Summary Work Cap"/>
      <sheetName val="triggers"/>
      <sheetName val="General assumptions"/>
      <sheetName val="Catellus"/>
      <sheetName val="Growth-Financials"/>
      <sheetName val="AE_Lookup"/>
      <sheetName val="OA_Lookup"/>
      <sheetName val="Worksheet%20in%205330%20Allowan"/>
      <sheetName val="Maps"/>
      <sheetName val="allData"/>
      <sheetName val="Cube-Billings"/>
      <sheetName val="Cube-CV"/>
      <sheetName val="SegmentMaps"/>
      <sheetName val="Cube-NCV"/>
      <sheetName val="Cube-REV"/>
      <sheetName val="Data-IDC"/>
      <sheetName val="Forecast-IDC"/>
      <sheetName val="Datenbank"/>
      <sheetName val="xref acct"/>
      <sheetName val="GRPWAS9"/>
      <sheetName val="25"/>
      <sheetName val="GL Data"/>
      <sheetName val="Budget"/>
      <sheetName val="Deferral Summary"/>
      <sheetName val="Forecast"/>
      <sheetName val="PWC"/>
      <sheetName val="Schedule"/>
      <sheetName val="Share Buyback Calcs"/>
      <sheetName val="GT Custom"/>
      <sheetName val="INQ"/>
      <sheetName val="JLG Monthly"/>
      <sheetName val="List"/>
      <sheetName val="HC and Base Pay Trend"/>
      <sheetName val="IS01"/>
      <sheetName val="KION - RE Value Summary"/>
      <sheetName val="Sheet1"/>
      <sheetName val="Lookups"/>
      <sheetName val="MORE"/>
      <sheetName val="REPORT_DETAIL_AT_LIST"/>
      <sheetName val="graph"/>
      <sheetName val="Bilanz und GuV"/>
      <sheetName val="CREDIT STATS"/>
      <sheetName val="Base_Dom"/>
      <sheetName val="Graph 1"/>
      <sheetName val="Categories"/>
      <sheetName val="Monthly"/>
      <sheetName val="Activity"/>
      <sheetName val="Mult-3yr"/>
      <sheetName val="Hf"/>
      <sheetName val="ic"/>
      <sheetName val="Menu"/>
      <sheetName val="LBO"/>
      <sheetName val="Variables"/>
      <sheetName val="qtrsumguts"/>
      <sheetName val="ES-13"/>
      <sheetName val="Summary 2"/>
      <sheetName val="AddCost"/>
      <sheetName val="Tfer Out"/>
      <sheetName val="U1 P&amp;L"/>
      <sheetName val="Hist. Financial Spreads from PD"/>
      <sheetName val="AccDil"/>
      <sheetName val="Cost Breakdown"/>
      <sheetName val="Projects"/>
      <sheetName val="DIL4"/>
      <sheetName val="2.1.2 Insurance"/>
      <sheetName val="Internal"/>
      <sheetName val="Headcount and Oil Price"/>
      <sheetName val="BOE Stats"/>
      <sheetName val="10"/>
      <sheetName val="14.1"/>
      <sheetName val="8"/>
      <sheetName val="6"/>
      <sheetName val="11"/>
      <sheetName val="12"/>
      <sheetName val="13.2"/>
      <sheetName val="14"/>
      <sheetName val="15"/>
      <sheetName val="16"/>
      <sheetName val="17"/>
      <sheetName val="18"/>
      <sheetName val="22"/>
      <sheetName val="22.1"/>
      <sheetName val="23"/>
      <sheetName val="24"/>
      <sheetName val="25.1"/>
      <sheetName val="25.2"/>
      <sheetName val="26"/>
      <sheetName val="26.1"/>
      <sheetName val="26.2"/>
      <sheetName val="27"/>
      <sheetName val="28"/>
      <sheetName val="29"/>
      <sheetName val="3"/>
      <sheetName val="30"/>
      <sheetName val="5"/>
      <sheetName val="7"/>
      <sheetName val="9"/>
      <sheetName val="9.1"/>
      <sheetName val="1"/>
      <sheetName val="CHG BS roll-forward"/>
      <sheetName val="Focus Group"/>
      <sheetName val="hb_rapp"/>
      <sheetName val="FY 17 Campus"/>
      <sheetName val="Sep13-Aug15"/>
      <sheetName val="FY16 Budget"/>
      <sheetName val="Actual-Smry"/>
      <sheetName val="Rent"/>
      <sheetName val="D&amp;A"/>
      <sheetName val="Outputs-&gt;"/>
      <sheetName val="Enrl Fcst"/>
      <sheetName val="FTE-Smry"/>
      <sheetName val="Inputs-&gt;"/>
      <sheetName val="Loan Schedule"/>
      <sheetName val="CH PreOpen"/>
      <sheetName val="HO and CL PR"/>
      <sheetName val="Corp FTE model"/>
      <sheetName val="Corp SGA"/>
      <sheetName val="LEI BS"/>
      <sheetName val="TPE Raw Data"/>
      <sheetName val="DJIA"/>
      <sheetName val="Report 11"/>
      <sheetName val="Reference Tables"/>
      <sheetName val="Multi Plan Input"/>
      <sheetName val="RMS-USD$"/>
      <sheetName val="Fcst. Summary"/>
      <sheetName val="Security Names - All"/>
      <sheetName val="Joint Design"/>
      <sheetName val="Cover Page"/>
      <sheetName val="Key Finance"/>
      <sheetName val="Settings"/>
      <sheetName val="data"/>
      <sheetName val="WACC Calculation"/>
      <sheetName val="FCF"/>
      <sheetName val="Crew Days"/>
      <sheetName val="2017 Detail Sku info"/>
      <sheetName val="P&amp;L"/>
      <sheetName val="Consolidated Forecast"/>
      <sheetName val="Contents"/>
      <sheetName val="Reference"/>
      <sheetName val="In Euros"/>
      <sheetName val="Revenue Backlog"/>
      <sheetName val="Assump"/>
      <sheetName val="Drivers"/>
      <sheetName val="unit_type"/>
      <sheetName val="General Inputs"/>
      <sheetName val="Subs"/>
      <sheetName val="IS"/>
      <sheetName val="Order Codes-UnitsPerQty Query"/>
      <sheetName val="Hoja1"/>
      <sheetName val="Inputs"/>
      <sheetName val="PERIOD MIX"/>
      <sheetName val="Furniture Mfgs."/>
      <sheetName val="Cash"/>
      <sheetName val="Cover"/>
      <sheetName val="Credit Ratios"/>
      <sheetName val="calendar"/>
      <sheetName val="OR Zip data"/>
      <sheetName val="VSS"/>
      <sheetName val="Data by SC"/>
      <sheetName val="Asset Strategy"/>
      <sheetName val="Web"/>
      <sheetName val="C90_NET"/>
      <sheetName val="COMB3"/>
      <sheetName val="Customers Top Ten"/>
      <sheetName val="Prix marché, shipments"/>
      <sheetName val="ADJ"/>
      <sheetName val="Funds Flow"/>
      <sheetName val="Consolidated"/>
      <sheetName val="Duration "/>
      <sheetName val="Inventory"/>
      <sheetName val="Standalone Cost Assumptions"/>
      <sheetName val="ONYX"/>
      <sheetName val="ico0504-sum"/>
      <sheetName val="BIS LIST-NTH 18"/>
      <sheetName val="FinSum"/>
      <sheetName val="Lists"/>
      <sheetName val="ProdExpVari"/>
      <sheetName val="SUMMARY"/>
      <sheetName val="Control_Princeton"/>
      <sheetName val="평가기준"/>
      <sheetName val="Custom Index"/>
      <sheetName val="Towing Invoice"/>
      <sheetName val="IILFI39"/>
      <sheetName val="A1 - Income Statement"/>
      <sheetName val="Step1-update excut date &amp; cap %"/>
      <sheetName val="PF Waterfall"/>
      <sheetName val="structure"/>
      <sheetName val="Sponsor as Beneficiary (Burl)"/>
      <sheetName val="Team Codes"/>
      <sheetName val="FPP"/>
      <sheetName val="Data_Fxd"/>
      <sheetName val="Transaction Assumptions"/>
      <sheetName val="23-Lfam PY"/>
      <sheetName val="049 6-12.5oz Sch A"/>
      <sheetName val="Reg Guelph"/>
      <sheetName val="Reg Markham"/>
      <sheetName val="Reg Ottawa"/>
      <sheetName val="#REF"/>
      <sheetName val="DEBT"/>
      <sheetName val="CENSUS FROM DISK"/>
      <sheetName val="ActionsEN"/>
      <sheetName val="input"/>
      <sheetName val="Sheet5"/>
      <sheetName val="MAT_N048"/>
      <sheetName val="A"/>
      <sheetName val="Project Worksheet Summary"/>
      <sheetName val="Drop Downs"/>
      <sheetName val="AR"/>
      <sheetName val="Gemstar"/>
      <sheetName val="Scorecard Overview "/>
      <sheetName val="Bal Sheet Detail - Drivers"/>
      <sheetName val="dividends"/>
      <sheetName val="JG Balance Sheet-New"/>
      <sheetName val="Trial Balance"/>
      <sheetName val="Sources_Uses"/>
      <sheetName val="MAIN"/>
      <sheetName val="2011 Cap Projects"/>
      <sheetName val="VGM_Query Detail"/>
      <sheetName val="Sheet0"/>
      <sheetName val="CONTROL$"/>
      <sheetName val="Wage by CC"/>
      <sheetName val="Labor"/>
      <sheetName val="Exchange Rate"/>
      <sheetName val="2010 BP (2)"/>
      <sheetName val="Assum"/>
      <sheetName val="OBSOLETE"/>
      <sheetName val="VSTS_ValidationWS_1"/>
      <sheetName val="Sheet3"/>
      <sheetName val="TopCust"/>
      <sheetName val="Graphs"/>
      <sheetName val="Info Request"/>
      <sheetName val="Companies"/>
      <sheetName val="People"/>
      <sheetName val="Cube - Budget"/>
      <sheetName val="2nd Close"/>
      <sheetName val="P &amp; L Groupings 2014"/>
      <sheetName val="PPD"/>
      <sheetName val="Assumptns - Rev (Existing Fac)"/>
      <sheetName val="1964 - 1999 Canada Rig Count"/>
      <sheetName val="Current Weekly Summary"/>
      <sheetName val="Current Summary By State"/>
      <sheetName val="1991 - 1999 Drilling Type"/>
      <sheetName val="Employee Assumptions"/>
      <sheetName val="Expense Summary"/>
      <sheetName val="Services"/>
      <sheetName val="GS Rev"/>
      <sheetName val="GS P&amp;L"/>
      <sheetName val="Checks_BO"/>
      <sheetName val="CONSOLF0208"/>
      <sheetName val="Customer Data"/>
      <sheetName val="Financial Snapshot"/>
      <sheetName val="KPIs"/>
      <sheetName val="Clients"/>
      <sheetName val="Pipeline"/>
      <sheetName val="BS"/>
      <sheetName val="CF"/>
      <sheetName val="Client Vol"/>
      <sheetName val="Client Rev"/>
      <sheetName val="Client Profit"/>
      <sheetName val="Claim Sub"/>
      <sheetName val="Vol"/>
      <sheetName val="Rev"/>
      <sheetName val="Profit"/>
      <sheetName val="Old Plan Format"/>
      <sheetName val="Plan"/>
      <sheetName val="Map"/>
      <sheetName val="GL IS"/>
      <sheetName val="GL BS"/>
      <sheetName val="GL CF"/>
      <sheetName val="Rev vs Budget"/>
      <sheetName val="Rev vs Bud (Contract)"/>
      <sheetName val="2019 Budget"/>
      <sheetName val="Operational Budget"/>
      <sheetName val="Options"/>
      <sheetName val="Q1 Summary"/>
      <sheetName val="Sheet44"/>
      <sheetName val="Sheet46"/>
      <sheetName val="AJEs"/>
      <sheetName val="Sheet18"/>
      <sheetName val="Sheet21"/>
      <sheetName val="Sheet23"/>
      <sheetName val="Sheet25"/>
      <sheetName val="Sheet26"/>
      <sheetName val="wk"/>
      <sheetName val="Fees"/>
      <sheetName val="XRef"/>
      <sheetName val="Comprehensive MCO penetration"/>
      <sheetName val="GIU 2006 IAS"/>
      <sheetName val="Parameters"/>
      <sheetName val="Net Income Graph"/>
      <sheetName val="Insurance Collections"/>
      <sheetName val="Patient SF Collections"/>
      <sheetName val="Insurance SF Collections"/>
      <sheetName val="Cases"/>
      <sheetName val="GRAFICO EVOLUCIÓN"/>
      <sheetName val="Noncurrent Assets"/>
      <sheetName val="Depr."/>
      <sheetName val="Additions"/>
      <sheetName val="QEAT"/>
      <sheetName val="T&amp;D Spend"/>
      <sheetName val="Div. Cust. Base (2)"/>
      <sheetName val="AR - Top 10 Historical"/>
      <sheetName val="Keys_BO"/>
      <sheetName val="Variables Input"/>
      <sheetName val="TE Raw Data"/>
      <sheetName val="O productivity"/>
      <sheetName val="Monthly Data"/>
      <sheetName val="CASH FLOW"/>
      <sheetName val="S4"/>
      <sheetName val="Loan Amortization Schedule"/>
      <sheetName val="WACC"/>
      <sheetName val="sal"/>
      <sheetName val="Movement_PBC_CY"/>
      <sheetName val="Movement_PBC_PY"/>
      <sheetName val="WRITEOFF'S_TEST"/>
      <sheetName val="Date_Input"/>
      <sheetName val="Worksheet_in_5330_Allowance_for"/>
      <sheetName val="Forecast_Booking_Units"/>
      <sheetName val="1098_loc"/>
      <sheetName val="Adjusting_Journal_Entries"/>
      <sheetName val="Amortization_Schedules"/>
      <sheetName val="Current_Cap_Table"/>
      <sheetName val="xref_acct"/>
      <sheetName val="GL_Data"/>
      <sheetName val="Deferral_Summary"/>
      <sheetName val="General_assumptions"/>
      <sheetName val="Acc_Exp_Timing"/>
      <sheetName val="Acquisition_Hist"/>
      <sheetName val="_Acqn_Benchmarking"/>
      <sheetName val="EBITDA_Adjustments"/>
      <sheetName val="Budget_Accuracy"/>
      <sheetName val="Capex_Analytics"/>
      <sheetName val="Capex_Major_Projects"/>
      <sheetName val="Trapped_Cash"/>
      <sheetName val="Non-Operating_Cash_Flows"/>
      <sheetName val="EBITDA_vs_Operating_CF"/>
      <sheetName val="Quality_of_Assets"/>
      <sheetName val="Free_CF"/>
      <sheetName val="Letters_of_Credit"/>
      <sheetName val="Net_Debt"/>
      <sheetName val="OPEB_-_Funded_Status"/>
      <sheetName val="IS_Account_Detail"/>
      <sheetName val="Normalized_Monthly_Working_Cap"/>
      <sheetName val="Pension_-_Funded_Status"/>
      <sheetName val="Potential_Purchase_Accounting"/>
      <sheetName val="Summary_Work_Cap"/>
      <sheetName val="GT_Custom"/>
      <sheetName val="JLG_Monthly"/>
      <sheetName val="Share_Buyback_Calcs"/>
      <sheetName val="HC_and_Base_Pay_Trend"/>
      <sheetName val="Bilanz_und_GuV"/>
      <sheetName val="KION_-_RE_Value_Summary"/>
      <sheetName val="CREDIT_STATS"/>
      <sheetName val="Graph_1"/>
      <sheetName val="Focus_Group"/>
      <sheetName val="TPE_Raw_Data"/>
      <sheetName val="Prix_marché,_shipments"/>
      <sheetName val="Standalone_Cost_Assumptions"/>
      <sheetName val="Custom_Index"/>
      <sheetName val="WACC_Calculation"/>
      <sheetName val="14_1"/>
      <sheetName val="13_2"/>
      <sheetName val="22_1"/>
      <sheetName val="25_1"/>
      <sheetName val="25_2"/>
      <sheetName val="26_1"/>
      <sheetName val="26_2"/>
      <sheetName val="9_1"/>
      <sheetName val="Order_Codes-UnitsPerQty_Query"/>
      <sheetName val="CHG_BS_roll-forward"/>
      <sheetName val="Headcount_and_Oil_Price"/>
      <sheetName val="BOE_Stats"/>
      <sheetName val="23-Lfam_PY"/>
      <sheetName val="Crew_Days"/>
      <sheetName val="2017_Detail_Sku_info"/>
      <sheetName val="U1_P&amp;L"/>
      <sheetName val="049_6-12_5oz_Sch_A"/>
      <sheetName val="Reg_Guelph"/>
      <sheetName val="Reg_Markham"/>
      <sheetName val="Reg_Ottawa"/>
      <sheetName val="Scorecard_Overview_"/>
      <sheetName val="FY_17_Campus"/>
      <sheetName val="FY16_Budget"/>
      <sheetName val="Enrl_Fcst"/>
      <sheetName val="Loan_Schedule"/>
      <sheetName val="CH_PreOpen"/>
      <sheetName val="HO_and_CL_PR"/>
      <sheetName val="Corp_FTE_model"/>
      <sheetName val="Corp_SGA"/>
      <sheetName val="LEI_BS"/>
      <sheetName val="In_Euros"/>
      <sheetName val="Revenue_Backlog"/>
      <sheetName val="BIS_LIST-NTH_18"/>
      <sheetName val="Report_11"/>
      <sheetName val="Asset_Strategy"/>
      <sheetName val="PERIOD_MIX"/>
      <sheetName val="Bal_Sheet_Detail_-_Drivers"/>
      <sheetName val="Data_by_SC"/>
      <sheetName val="Reference_Tables"/>
      <sheetName val="Multi_Plan_Input"/>
      <sheetName val="Fcst__Summary"/>
      <sheetName val="Security_Names_-_All"/>
      <sheetName val="Joint_Design"/>
      <sheetName val="CENSUS_FROM_DISK"/>
      <sheetName val="JG_Balance_Sheet-New"/>
      <sheetName val="Trial_Balance"/>
      <sheetName val="Towing_Invoice"/>
      <sheetName val="2011_Cap_Projects"/>
      <sheetName val="VGM_Query_Detail"/>
      <sheetName val="Cost_Breakdown"/>
      <sheetName val="A1_-_Income_Statement"/>
      <sheetName val="Step1-update_excut_date_&amp;_cap_%"/>
      <sheetName val="Sponsor_as_Beneficiary_(Burl)"/>
      <sheetName val="Team_Codes"/>
      <sheetName val="PF_Waterfall"/>
      <sheetName val="Hist__Financial_Spreads_from_PD"/>
      <sheetName val="Wage_by_CC"/>
      <sheetName val="Furniture_Mfgs_"/>
      <sheetName val="Cover_Page"/>
      <sheetName val="Key_Finance"/>
      <sheetName val="Consolidated_Forecast"/>
      <sheetName val="General_Inputs"/>
      <sheetName val="Credit_Ratios"/>
      <sheetName val="OR_Zip_data"/>
      <sheetName val="Exchange_Rate"/>
      <sheetName val="Customers_Top_Ten"/>
      <sheetName val="Summary_2"/>
      <sheetName val="2010_BP_(2)"/>
      <sheetName val="Transaction_Assumptions"/>
      <sheetName val="Duration_"/>
      <sheetName val="Funds_Flow"/>
      <sheetName val="Project_Worksheet_Summary"/>
      <sheetName val="Drop_Downs"/>
      <sheetName val="Q1_Summary"/>
      <sheetName val="Employee_Assumptions"/>
      <sheetName val="Comprehensive_MCO_penetration"/>
      <sheetName val="GIU_2006_IAS"/>
      <sheetName val="Depr_"/>
      <sheetName val="Net_Income_Graph"/>
      <sheetName val="Noncurrent_Assets"/>
      <sheetName val="Customer_Data"/>
      <sheetName val="GRAFICO_EVOLUCIÓN"/>
      <sheetName val="Expense_Summary"/>
      <sheetName val="T&amp;D_Spend"/>
      <sheetName val="Div__Cust__Base_(2)"/>
      <sheetName val="AR_-_Top_10_Historical"/>
      <sheetName val="Cube_-_Budget"/>
      <sheetName val="P_&amp;_L_Groupings_2014"/>
      <sheetName val="SCTY Stock Price Graph"/>
      <sheetName val="Management Ownership"/>
      <sheetName val="RAW DATA + FREQUENC"/>
      <sheetName val="GEN Inputs"/>
      <sheetName val="Margins&amp;Growth"/>
      <sheetName val="Calculations"/>
      <sheetName val="CA-BS0200"/>
      <sheetName val="Cover Sheet"/>
      <sheetName val="Annual"/>
      <sheetName val="Supporting Settings"/>
      <sheetName val="Warrants"/>
      <sheetName val="SG&amp;A"/>
      <sheetName val="Scott"/>
      <sheetName val="CostBreakdownSummary"/>
      <sheetName val="Acquisition Opportunities"/>
      <sheetName val="DCF"/>
      <sheetName val="Query"/>
      <sheetName val="Follow-on Offering Analysis"/>
      <sheetName val="Nextira LLC"/>
      <sheetName val="Send -  Funds Flow"/>
      <sheetName val="Deferred Tax"/>
      <sheetName val="Combined Leadsheet"/>
      <sheetName val="MainMenu"/>
      <sheetName val="YE-SW2"/>
      <sheetName val="Legend"/>
      <sheetName val="TS Summary"/>
      <sheetName val="K Wood DE"/>
      <sheetName val="CONFIG"/>
      <sheetName val="Assump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ow r="3">
          <cell r="B3" t="str">
            <v>Trend Data (ideally user would link this to TB)</v>
          </cell>
        </row>
      </sheetData>
      <sheetData sheetId="357">
        <row r="3">
          <cell r="B3" t="str">
            <v>Trend Data (ideally user would link this to TB)</v>
          </cell>
        </row>
      </sheetData>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
      <sheetName val="Summary"/>
      <sheetName val="Allocation"/>
      <sheetName val="RC Rx"/>
      <sheetName val="Cash Comp"/>
      <sheetName val="Exp Calc"/>
      <sheetName val="Est Int Expense"/>
      <sheetName val="Mgmt Fee"/>
      <sheetName val="LTD Deemed-Waiver"/>
      <sheetName val="Power Report"/>
      <sheetName val="CRM Export"/>
      <sheetName val="LPA"/>
    </sheetNames>
    <sheetDataSet>
      <sheetData sheetId="0" refreshError="1"/>
      <sheetData sheetId="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YSTAL_PERSIST"/>
      <sheetName val="Sheet2"/>
      <sheetName val="BO Query"/>
      <sheetName val="Sheet3"/>
    </sheetNames>
    <sheetDataSet>
      <sheetData sheetId="0" refreshError="1"/>
      <sheetData sheetId="1" refreshError="1"/>
      <sheetData sheetId="2">
        <row r="2">
          <cell r="C2">
            <v>0</v>
          </cell>
        </row>
      </sheetData>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BO Volume"/>
      <sheetName val="Trading Comparables"/>
      <sheetName val="Equity Plug Analysis"/>
      <sheetName val="Merger Consequences"/>
      <sheetName val="High Growth LBOs"/>
      <sheetName val="Sponsor Precedents"/>
      <sheetName val="Analysis at Various Prices"/>
      <sheetName val="Summary Financials"/>
      <sheetName val="LBO"/>
      <sheetName val="Returns Sensitivity"/>
      <sheetName val="Minority Investor"/>
      <sheetName val="S&amp;U"/>
      <sheetName val="PF Capitalization"/>
      <sheetName val="IPO Valuation"/>
      <sheetName val="Price Performance"/>
      <sheetName val="Trading Multiples"/>
      <sheetName val="IPO Data"/>
      <sheetName val="IPO Data Price Performance"/>
      <sheetName val="Capital Markets Summary"/>
    </sheetNames>
    <sheetDataSet>
      <sheetData sheetId="0"/>
      <sheetData sheetId="1"/>
      <sheetData sheetId="2"/>
      <sheetData sheetId="3"/>
      <sheetData sheetId="4"/>
      <sheetData sheetId="5">
        <row r="1">
          <cell r="B1" t="str">
            <v>SHERIDAN HEALTHCARE</v>
          </cell>
        </row>
        <row r="2">
          <cell r="B2" t="str">
            <v>Current Trading Comparables</v>
          </cell>
        </row>
        <row r="4">
          <cell r="G4" t="str">
            <v>LTM</v>
          </cell>
        </row>
        <row r="5">
          <cell r="B5" t="str">
            <v>Date</v>
          </cell>
          <cell r="F5" t="str">
            <v>Firm</v>
          </cell>
          <cell r="G5" t="str">
            <v>EBITDA</v>
          </cell>
          <cell r="H5" t="str">
            <v>Total</v>
          </cell>
          <cell r="I5" t="str">
            <v>% Sponsor</v>
          </cell>
        </row>
        <row r="6">
          <cell r="B6" t="str">
            <v>Announced</v>
          </cell>
          <cell r="C6" t="str">
            <v>Target</v>
          </cell>
          <cell r="D6" t="str">
            <v>Target Description</v>
          </cell>
          <cell r="E6" t="str">
            <v>Acquiror</v>
          </cell>
          <cell r="F6" t="str">
            <v>Value</v>
          </cell>
          <cell r="G6" t="str">
            <v>Multiple</v>
          </cell>
          <cell r="H6" t="str">
            <v>Leverage</v>
          </cell>
          <cell r="I6" t="str">
            <v>Equity</v>
          </cell>
        </row>
        <row r="7">
          <cell r="B7">
            <v>40277</v>
          </cell>
          <cell r="C7" t="str">
            <v>Liberty Dialysis</v>
          </cell>
          <cell r="D7" t="str">
            <v>Develops, owns, and operates dialysis clinics</v>
          </cell>
          <cell r="E7" t="str">
            <v>KRG Capital</v>
          </cell>
          <cell r="F7">
            <v>550</v>
          </cell>
          <cell r="G7">
            <v>11</v>
          </cell>
          <cell r="H7" t="str">
            <v>NA</v>
          </cell>
          <cell r="I7" t="str">
            <v>NA</v>
          </cell>
        </row>
        <row r="8">
          <cell r="B8">
            <v>40276</v>
          </cell>
          <cell r="C8" t="str">
            <v>The Harvard Drug Group</v>
          </cell>
          <cell r="D8" t="str">
            <v>Supplies generic and brand pharmaceuticals retail customers</v>
          </cell>
          <cell r="E8" t="str">
            <v>Court Square Capital Partners</v>
          </cell>
          <cell r="F8">
            <v>405.26315789473699</v>
          </cell>
          <cell r="G8">
            <v>9.5</v>
          </cell>
          <cell r="H8">
            <v>4.4000000000000004</v>
          </cell>
          <cell r="I8">
            <v>43</v>
          </cell>
          <cell r="J8">
            <v>4.4000000000000004</v>
          </cell>
          <cell r="K8">
            <v>0.56999999999999995</v>
          </cell>
          <cell r="L8">
            <v>231</v>
          </cell>
        </row>
        <row r="9">
          <cell r="B9">
            <v>40262</v>
          </cell>
          <cell r="C9" t="str">
            <v>American Renal Holdings</v>
          </cell>
          <cell r="D9" t="str">
            <v>Owns and operates 83 kidney dialysis clinics</v>
          </cell>
          <cell r="E9" t="str">
            <v>Centerbridge Partners</v>
          </cell>
          <cell r="F9">
            <v>415</v>
          </cell>
          <cell r="G9">
            <v>9.2841163310962003</v>
          </cell>
          <cell r="H9" t="str">
            <v>NA</v>
          </cell>
          <cell r="I9" t="str">
            <v>NA</v>
          </cell>
          <cell r="J9">
            <v>44.7</v>
          </cell>
        </row>
        <row r="10">
          <cell r="B10">
            <v>40249</v>
          </cell>
          <cell r="C10" t="str">
            <v>ATI Physical Therapy</v>
          </cell>
          <cell r="D10" t="str">
            <v>Orthopedic rehabilitation services</v>
          </cell>
          <cell r="E10" t="str">
            <v>GTCR Golder Rauner</v>
          </cell>
          <cell r="F10" t="str">
            <v>NA</v>
          </cell>
          <cell r="G10">
            <v>9.5</v>
          </cell>
          <cell r="H10" t="str">
            <v>NA</v>
          </cell>
          <cell r="I10" t="str">
            <v>NA</v>
          </cell>
        </row>
        <row r="11">
          <cell r="B11">
            <v>40161</v>
          </cell>
          <cell r="C11" t="str">
            <v>One Call Medical</v>
          </cell>
          <cell r="D11" t="str">
            <v>Diagnostic management services</v>
          </cell>
          <cell r="E11" t="str">
            <v>Odyssey Investment Partners</v>
          </cell>
          <cell r="F11" t="str">
            <v>NA</v>
          </cell>
          <cell r="G11" t="str">
            <v>7.0x - 8.0</v>
          </cell>
          <cell r="H11">
            <v>4.25</v>
          </cell>
          <cell r="I11">
            <v>47</v>
          </cell>
        </row>
        <row r="12">
          <cell r="B12">
            <v>40122</v>
          </cell>
          <cell r="C12" t="str">
            <v>IMS Health</v>
          </cell>
          <cell r="D12" t="str">
            <v>Medical business intelligence</v>
          </cell>
          <cell r="E12" t="str">
            <v>TPG</v>
          </cell>
          <cell r="F12">
            <v>5374</v>
          </cell>
          <cell r="G12">
            <v>10.4</v>
          </cell>
          <cell r="H12">
            <v>4.5</v>
          </cell>
          <cell r="I12">
            <v>56.730769230769198</v>
          </cell>
          <cell r="J12">
            <v>2325.2884615384601</v>
          </cell>
        </row>
        <row r="13">
          <cell r="B13">
            <v>40104</v>
          </cell>
          <cell r="C13" t="str">
            <v>Allion Healthcare</v>
          </cell>
          <cell r="D13" t="str">
            <v>Specialty pharmacy and disease management services</v>
          </cell>
          <cell r="E13" t="str">
            <v>HIG Capital</v>
          </cell>
          <cell r="F13">
            <v>286</v>
          </cell>
          <cell r="G13">
            <v>7.8</v>
          </cell>
          <cell r="H13">
            <v>3</v>
          </cell>
          <cell r="I13">
            <v>61.538461538461497</v>
          </cell>
        </row>
        <row r="14">
          <cell r="B14">
            <v>39912</v>
          </cell>
          <cell r="C14" t="str">
            <v>PharmaNet Development Company</v>
          </cell>
          <cell r="D14" t="str">
            <v>Drug development services</v>
          </cell>
          <cell r="E14" t="str">
            <v>JLL Partners</v>
          </cell>
          <cell r="F14">
            <v>210</v>
          </cell>
          <cell r="G14">
            <v>9</v>
          </cell>
          <cell r="H14">
            <v>2.75</v>
          </cell>
          <cell r="I14">
            <v>69.4444444444445</v>
          </cell>
          <cell r="J14">
            <v>64.1666666666667</v>
          </cell>
        </row>
        <row r="15">
          <cell r="B15">
            <v>39787</v>
          </cell>
          <cell r="C15" t="str">
            <v>Patheon</v>
          </cell>
          <cell r="D15" t="str">
            <v>Commercial manuf. and pharma development services</v>
          </cell>
          <cell r="E15" t="str">
            <v>JLL Partners</v>
          </cell>
          <cell r="F15">
            <v>713</v>
          </cell>
          <cell r="G15">
            <v>8.8000000000000007</v>
          </cell>
          <cell r="H15" t="str">
            <v>NA</v>
          </cell>
          <cell r="I15" t="str">
            <v>NA</v>
          </cell>
        </row>
        <row r="16">
          <cell r="B16">
            <v>39762</v>
          </cell>
          <cell r="C16" t="str">
            <v>Long Term Care Group</v>
          </cell>
          <cell r="D16" t="str">
            <v>Supplies outsourced services in the long-term care insurance industry</v>
          </cell>
          <cell r="E16" t="str">
            <v>Genstar Capital</v>
          </cell>
          <cell r="F16">
            <v>40</v>
          </cell>
          <cell r="G16" t="str">
            <v>NA</v>
          </cell>
          <cell r="H16" t="str">
            <v>NA</v>
          </cell>
          <cell r="I16" t="str">
            <v>NA</v>
          </cell>
        </row>
        <row r="17">
          <cell r="B17">
            <v>39659</v>
          </cell>
          <cell r="C17" t="str">
            <v>Heartland Dental Care</v>
          </cell>
          <cell r="D17" t="str">
            <v>Dental practice management service</v>
          </cell>
          <cell r="E17" t="str">
            <v>Code Hennessy &amp; Simmons</v>
          </cell>
          <cell r="F17">
            <v>550</v>
          </cell>
          <cell r="G17">
            <v>10</v>
          </cell>
          <cell r="H17" t="str">
            <v>NA</v>
          </cell>
          <cell r="I17" t="str">
            <v>NA</v>
          </cell>
        </row>
        <row r="18">
          <cell r="B18">
            <v>39622</v>
          </cell>
          <cell r="C18" t="str">
            <v>Broadlane</v>
          </cell>
          <cell r="D18" t="str">
            <v>Transformational business services to hospitals, care facilities and physician practices</v>
          </cell>
          <cell r="E18" t="str">
            <v>TowerBrook Capital Partners</v>
          </cell>
          <cell r="F18">
            <v>375</v>
          </cell>
          <cell r="G18">
            <v>8.3000000000000007</v>
          </cell>
          <cell r="H18">
            <v>4.5</v>
          </cell>
          <cell r="I18">
            <v>48.1</v>
          </cell>
        </row>
        <row r="19">
          <cell r="B19">
            <v>39618</v>
          </cell>
          <cell r="C19" t="str">
            <v>Apria Healthcare Group</v>
          </cell>
          <cell r="D19" t="str">
            <v>Integrated home healthcare</v>
          </cell>
          <cell r="E19" t="str">
            <v>Blackstone</v>
          </cell>
          <cell r="F19">
            <v>1600</v>
          </cell>
          <cell r="G19">
            <v>5.4</v>
          </cell>
          <cell r="H19">
            <v>3.4</v>
          </cell>
          <cell r="I19">
            <v>37.5</v>
          </cell>
        </row>
        <row r="20">
          <cell r="B20">
            <v>39549</v>
          </cell>
          <cell r="C20" t="str">
            <v>TriZetto Group</v>
          </cell>
          <cell r="D20" t="str">
            <v>Proprietary and third-party healthcare software products</v>
          </cell>
          <cell r="E20" t="str">
            <v>Apax Partners</v>
          </cell>
          <cell r="F20">
            <v>1469.8</v>
          </cell>
          <cell r="G20">
            <v>14.1</v>
          </cell>
          <cell r="H20">
            <v>5.5</v>
          </cell>
          <cell r="I20">
            <v>61</v>
          </cell>
        </row>
        <row r="21">
          <cell r="B21">
            <v>39437</v>
          </cell>
          <cell r="C21" t="str">
            <v>Quintiles Transnational</v>
          </cell>
          <cell r="D21" t="str">
            <v>Provides clinical, commercial, consulting, and capital solutions</v>
          </cell>
          <cell r="E21" t="str">
            <v>Bain Capital</v>
          </cell>
          <cell r="F21">
            <v>3750</v>
          </cell>
          <cell r="G21">
            <v>12.5</v>
          </cell>
          <cell r="H21">
            <v>4</v>
          </cell>
          <cell r="I21">
            <v>68</v>
          </cell>
        </row>
        <row r="22">
          <cell r="B22">
            <v>39374</v>
          </cell>
          <cell r="C22" t="str">
            <v>Radiation Therapy Services</v>
          </cell>
          <cell r="D22" t="str">
            <v>Radiation therapy centers</v>
          </cell>
          <cell r="E22" t="str">
            <v>Vestar Capital Partners</v>
          </cell>
          <cell r="F22">
            <v>1098</v>
          </cell>
          <cell r="G22">
            <v>12.2</v>
          </cell>
          <cell r="H22">
            <v>5.6</v>
          </cell>
          <cell r="I22">
            <v>52.7</v>
          </cell>
        </row>
        <row r="23">
          <cell r="B23">
            <v>39238</v>
          </cell>
          <cell r="C23" t="str">
            <v>APS Healthcare</v>
          </cell>
          <cell r="D23" t="str">
            <v>Health management solutions for Medicaid, state and local governments, health plans, employers and labor trust groups</v>
          </cell>
          <cell r="E23" t="str">
            <v>GTCR Golder Rauner</v>
          </cell>
          <cell r="F23">
            <v>292.89999999999998</v>
          </cell>
          <cell r="G23">
            <v>10.8702299090293</v>
          </cell>
          <cell r="H23">
            <v>6</v>
          </cell>
          <cell r="I23">
            <v>45</v>
          </cell>
        </row>
        <row r="24">
          <cell r="B24">
            <v>39223</v>
          </cell>
          <cell r="C24" t="str">
            <v>Sheridan Healthcare</v>
          </cell>
          <cell r="D24" t="str">
            <v>Neonatology, anesthesia, and radiology management, and emergency department services for hospitals and outpatient centers</v>
          </cell>
          <cell r="E24" t="str">
            <v>Hellman &amp; Friedman</v>
          </cell>
          <cell r="F24">
            <v>925</v>
          </cell>
          <cell r="G24">
            <v>12</v>
          </cell>
          <cell r="H24">
            <v>7.1</v>
          </cell>
          <cell r="I24">
            <v>40.299999999999997</v>
          </cell>
        </row>
        <row r="25">
          <cell r="B25">
            <v>39204</v>
          </cell>
          <cell r="C25" t="str">
            <v>VWR International</v>
          </cell>
          <cell r="D25" t="str">
            <v>Scientific supplies, chemicals and equipment</v>
          </cell>
          <cell r="E25" t="str">
            <v>Madison Dearborn Partners</v>
          </cell>
          <cell r="F25">
            <v>3172</v>
          </cell>
          <cell r="G25">
            <v>12.2</v>
          </cell>
          <cell r="H25">
            <v>7.5</v>
          </cell>
          <cell r="I25">
            <v>42.2</v>
          </cell>
        </row>
        <row r="26">
          <cell r="B26">
            <v>39196</v>
          </cell>
          <cell r="C26" t="str">
            <v>Symbion</v>
          </cell>
          <cell r="D26" t="str">
            <v>Short stay surgical facilities</v>
          </cell>
          <cell r="E26" t="str">
            <v>Crestview Partners</v>
          </cell>
          <cell r="F26">
            <v>584</v>
          </cell>
          <cell r="G26">
            <v>11.8</v>
          </cell>
          <cell r="H26">
            <v>6.8</v>
          </cell>
          <cell r="I26">
            <v>42.7</v>
          </cell>
        </row>
        <row r="27">
          <cell r="B27">
            <v>39166</v>
          </cell>
          <cell r="C27" t="str">
            <v>Surgical Care Affiliates</v>
          </cell>
          <cell r="D27" t="str">
            <v>Outpatient surgical care centers</v>
          </cell>
          <cell r="E27" t="str">
            <v>Texas Pacific Group</v>
          </cell>
          <cell r="F27">
            <v>945</v>
          </cell>
          <cell r="G27">
            <v>9.5</v>
          </cell>
          <cell r="H27">
            <v>6.9</v>
          </cell>
          <cell r="I27">
            <v>40.299999999999997</v>
          </cell>
        </row>
        <row r="28">
          <cell r="B28">
            <v>39118</v>
          </cell>
          <cell r="C28" t="str">
            <v>Triad Hospital</v>
          </cell>
          <cell r="D28" t="str">
            <v>Provides healthcare services through hospitals and ambulatory surgery centers</v>
          </cell>
          <cell r="E28" t="str">
            <v>CCMP</v>
          </cell>
          <cell r="F28">
            <v>4700</v>
          </cell>
          <cell r="G28">
            <v>9.8000000000000007</v>
          </cell>
          <cell r="H28">
            <v>6.5</v>
          </cell>
          <cell r="I28">
            <v>33.673469387755098</v>
          </cell>
        </row>
        <row r="29">
          <cell r="B29">
            <v>39090</v>
          </cell>
          <cell r="C29" t="str">
            <v>United Surgical Partners</v>
          </cell>
          <cell r="D29" t="str">
            <v>Short stay surgical facilities</v>
          </cell>
          <cell r="E29" t="str">
            <v>Welsh Carson Anderson &amp; Stowe</v>
          </cell>
          <cell r="F29">
            <v>1792</v>
          </cell>
          <cell r="G29">
            <v>11.2</v>
          </cell>
          <cell r="H29">
            <v>6.6</v>
          </cell>
          <cell r="I29">
            <v>42.6</v>
          </cell>
        </row>
        <row r="30">
          <cell r="B30">
            <v>39059</v>
          </cell>
          <cell r="C30" t="str">
            <v>CHG Healthcare Services</v>
          </cell>
          <cell r="D30" t="str">
            <v>Provides healthcare staffing services</v>
          </cell>
          <cell r="E30" t="str">
            <v>JW Childs</v>
          </cell>
          <cell r="F30">
            <v>400</v>
          </cell>
          <cell r="G30">
            <v>11.7</v>
          </cell>
          <cell r="H30">
            <v>5.8</v>
          </cell>
          <cell r="I30">
            <v>44.6</v>
          </cell>
        </row>
        <row r="31">
          <cell r="B31">
            <v>38993</v>
          </cell>
          <cell r="C31" t="str">
            <v>Fenwal</v>
          </cell>
          <cell r="D31" t="str">
            <v>Transfusion medicine products</v>
          </cell>
          <cell r="E31" t="str">
            <v>Maverick Capital, TPG</v>
          </cell>
          <cell r="F31">
            <v>540</v>
          </cell>
          <cell r="G31">
            <v>6.4</v>
          </cell>
          <cell r="H31">
            <v>4.7</v>
          </cell>
          <cell r="I31">
            <v>35.6</v>
          </cell>
        </row>
        <row r="32">
          <cell r="B32">
            <v>38964</v>
          </cell>
          <cell r="C32" t="str">
            <v>Western Dental Services</v>
          </cell>
          <cell r="D32" t="str">
            <v>Dental health maintenance organization</v>
          </cell>
          <cell r="E32" t="str">
            <v>Court Square</v>
          </cell>
          <cell r="F32">
            <v>390</v>
          </cell>
          <cell r="G32">
            <v>7.1</v>
          </cell>
          <cell r="H32" t="str">
            <v>NA</v>
          </cell>
          <cell r="I32" t="str">
            <v>NA</v>
          </cell>
        </row>
        <row r="33">
          <cell r="B33">
            <v>38961</v>
          </cell>
          <cell r="C33" t="str">
            <v>FORBA</v>
          </cell>
          <cell r="D33" t="str">
            <v>Dental practice management</v>
          </cell>
          <cell r="E33" t="str">
            <v>Arcapita</v>
          </cell>
          <cell r="F33">
            <v>435</v>
          </cell>
          <cell r="G33">
            <v>11.2</v>
          </cell>
          <cell r="H33" t="str">
            <v>NA</v>
          </cell>
          <cell r="I33" t="str">
            <v>NA</v>
          </cell>
        </row>
        <row r="34">
          <cell r="B34">
            <v>38950</v>
          </cell>
          <cell r="C34" t="str">
            <v>OnCure Medical Corp</v>
          </cell>
          <cell r="D34" t="str">
            <v>Radiation cancer treatment centers</v>
          </cell>
          <cell r="E34" t="str">
            <v>Genstar Capital</v>
          </cell>
          <cell r="F34">
            <v>235</v>
          </cell>
          <cell r="G34">
            <v>9.3000000000000007</v>
          </cell>
          <cell r="H34">
            <v>5.5</v>
          </cell>
          <cell r="I34">
            <v>38.299999999999997</v>
          </cell>
        </row>
        <row r="35">
          <cell r="B35">
            <v>38922</v>
          </cell>
          <cell r="C35" t="str">
            <v>HCA</v>
          </cell>
          <cell r="D35" t="str">
            <v>Hospitals, surgery, rehab, and therapy centers and various other facilities</v>
          </cell>
          <cell r="E35" t="str">
            <v>Bain Capital, KKR, Merrill Lynch Global Private Equity</v>
          </cell>
          <cell r="F35">
            <v>33472</v>
          </cell>
          <cell r="G35">
            <v>7.8</v>
          </cell>
          <cell r="H35">
            <v>6.6</v>
          </cell>
          <cell r="I35">
            <v>15</v>
          </cell>
        </row>
        <row r="36">
          <cell r="B36">
            <v>38905</v>
          </cell>
          <cell r="C36" t="str">
            <v>Aspen Dental Management</v>
          </cell>
          <cell r="D36" t="str">
            <v>Dental and denture services</v>
          </cell>
          <cell r="E36" t="str">
            <v>Ares</v>
          </cell>
          <cell r="F36">
            <v>137</v>
          </cell>
          <cell r="G36">
            <v>12.3</v>
          </cell>
          <cell r="H36">
            <v>5</v>
          </cell>
          <cell r="I36">
            <v>59.349593495934997</v>
          </cell>
          <cell r="J36">
            <v>55.691056910569102</v>
          </cell>
        </row>
        <row r="37">
          <cell r="B37">
            <v>38798</v>
          </cell>
          <cell r="C37" t="str">
            <v>The Mentor Network</v>
          </cell>
          <cell r="D37" t="str">
            <v>Small group homes, day programs and foster care services</v>
          </cell>
          <cell r="E37" t="str">
            <v>Vestar Capital Partners</v>
          </cell>
          <cell r="F37">
            <v>760</v>
          </cell>
          <cell r="G37">
            <v>9.6999999999999993</v>
          </cell>
          <cell r="H37">
            <v>6.6</v>
          </cell>
          <cell r="I37">
            <v>32.799999999999997</v>
          </cell>
        </row>
        <row r="38">
          <cell r="B38">
            <v>38769</v>
          </cell>
          <cell r="C38" t="str">
            <v>MultiPlan</v>
          </cell>
          <cell r="D38" t="str">
            <v>Independent preferred provider organization</v>
          </cell>
          <cell r="E38" t="str">
            <v>Carlyle</v>
          </cell>
          <cell r="F38">
            <v>1038</v>
          </cell>
          <cell r="G38">
            <v>10.6</v>
          </cell>
          <cell r="H38">
            <v>6.6</v>
          </cell>
          <cell r="I38">
            <v>37.4</v>
          </cell>
        </row>
        <row r="39">
          <cell r="B39">
            <v>38763</v>
          </cell>
          <cell r="C39" t="str">
            <v>Fresenius (105 Clinics)</v>
          </cell>
          <cell r="D39" t="str">
            <v>Manufactures medical devices for dialysis and hospitals</v>
          </cell>
          <cell r="E39" t="str">
            <v>DSI / Centre Partners</v>
          </cell>
          <cell r="F39">
            <v>495</v>
          </cell>
          <cell r="G39">
            <v>11.1</v>
          </cell>
          <cell r="H39">
            <v>6</v>
          </cell>
          <cell r="I39">
            <v>45.9</v>
          </cell>
        </row>
        <row r="40">
          <cell r="B40">
            <v>38649</v>
          </cell>
          <cell r="C40" t="str">
            <v>Skilled Healthcare Group</v>
          </cell>
          <cell r="D40" t="str">
            <v>Integrated long-term healthcare services</v>
          </cell>
          <cell r="E40" t="str">
            <v>Onex Partners</v>
          </cell>
          <cell r="F40">
            <v>646</v>
          </cell>
          <cell r="G40">
            <v>9.8000000000000007</v>
          </cell>
          <cell r="H40">
            <v>6.3</v>
          </cell>
          <cell r="I40">
            <v>27.6</v>
          </cell>
        </row>
        <row r="41">
          <cell r="B41">
            <v>38638</v>
          </cell>
          <cell r="C41" t="str">
            <v>CRC Health Group</v>
          </cell>
          <cell r="D41" t="str">
            <v>Substance abuse behavioral health care services</v>
          </cell>
          <cell r="E41" t="str">
            <v>Bain Capital</v>
          </cell>
          <cell r="F41">
            <v>720</v>
          </cell>
          <cell r="G41">
            <v>11.1</v>
          </cell>
          <cell r="H41">
            <v>6.9</v>
          </cell>
          <cell r="I41">
            <v>40.4</v>
          </cell>
        </row>
        <row r="42">
          <cell r="B42">
            <v>38636</v>
          </cell>
          <cell r="C42" t="str">
            <v>Team Health</v>
          </cell>
          <cell r="D42" t="str">
            <v>Outsourced physician staffing and administrative services</v>
          </cell>
          <cell r="E42" t="str">
            <v>Blackstone</v>
          </cell>
          <cell r="F42">
            <v>941</v>
          </cell>
          <cell r="G42">
            <v>9.1999999999999993</v>
          </cell>
          <cell r="H42">
            <v>5</v>
          </cell>
          <cell r="I42">
            <v>36.299999999999997</v>
          </cell>
        </row>
        <row r="43">
          <cell r="B43">
            <v>38561</v>
          </cell>
          <cell r="C43" t="str">
            <v>Renal Advantage (70 Clinics)</v>
          </cell>
          <cell r="D43" t="str">
            <v>Outpatient dialysis services</v>
          </cell>
          <cell r="E43" t="str">
            <v>Welsh Carson Anderson &amp; Stowe</v>
          </cell>
          <cell r="F43">
            <v>359</v>
          </cell>
          <cell r="G43">
            <v>8.8000000000000007</v>
          </cell>
          <cell r="H43">
            <v>6</v>
          </cell>
          <cell r="I43">
            <v>36</v>
          </cell>
        </row>
        <row r="44">
          <cell r="B44">
            <v>38554</v>
          </cell>
          <cell r="C44" t="str">
            <v>Capella Healthcare</v>
          </cell>
          <cell r="D44" t="str">
            <v>General acute-care hospitals</v>
          </cell>
          <cell r="E44" t="str">
            <v>GTCR Golder Rauner</v>
          </cell>
          <cell r="F44">
            <v>260</v>
          </cell>
          <cell r="G44">
            <v>9</v>
          </cell>
          <cell r="H44">
            <v>5.3</v>
          </cell>
          <cell r="I44">
            <v>40.4</v>
          </cell>
        </row>
        <row r="45">
          <cell r="B45">
            <v>38552</v>
          </cell>
          <cell r="C45" t="str">
            <v>LifeCare Holdings</v>
          </cell>
          <cell r="D45" t="str">
            <v>Long-term acute-care hospitals</v>
          </cell>
          <cell r="E45" t="str">
            <v>Carlyle</v>
          </cell>
          <cell r="F45">
            <v>522.9</v>
          </cell>
          <cell r="G45">
            <v>8.4</v>
          </cell>
          <cell r="H45" t="str">
            <v>NA</v>
          </cell>
          <cell r="I45" t="str">
            <v>NA</v>
          </cell>
        </row>
        <row r="46">
          <cell r="B46">
            <v>38469</v>
          </cell>
          <cell r="C46" t="str">
            <v>Bright Now! Dental</v>
          </cell>
          <cell r="D46" t="str">
            <v>Business support services for independent dentists</v>
          </cell>
          <cell r="E46" t="str">
            <v>Freeman Spogli &amp; Company</v>
          </cell>
          <cell r="F46">
            <v>340</v>
          </cell>
          <cell r="G46">
            <v>9.1891891891891895</v>
          </cell>
          <cell r="H46" t="str">
            <v>NA</v>
          </cell>
          <cell r="I46" t="str">
            <v>NA</v>
          </cell>
        </row>
        <row r="47">
          <cell r="B47">
            <v>38393</v>
          </cell>
          <cell r="C47" t="str">
            <v>Onex</v>
          </cell>
          <cell r="D47" t="str">
            <v>Emergency medical services</v>
          </cell>
          <cell r="E47" t="str">
            <v>Emergency Medical Services</v>
          </cell>
          <cell r="F47">
            <v>829</v>
          </cell>
          <cell r="G47">
            <v>6.6</v>
          </cell>
          <cell r="H47">
            <v>5</v>
          </cell>
          <cell r="I47">
            <v>25.2</v>
          </cell>
        </row>
        <row r="48">
          <cell r="B48">
            <v>38301</v>
          </cell>
          <cell r="C48" t="str">
            <v>InterDent</v>
          </cell>
          <cell r="D48" t="str">
            <v>Practice management services to affiliated multispecialty group dental practices</v>
          </cell>
          <cell r="E48" t="str">
            <v>Levine Leichtman</v>
          </cell>
          <cell r="F48">
            <v>132</v>
          </cell>
          <cell r="G48">
            <v>8.8000000000000007</v>
          </cell>
          <cell r="H48" t="str">
            <v>NA</v>
          </cell>
          <cell r="I48" t="str">
            <v>NA</v>
          </cell>
        </row>
        <row r="49">
          <cell r="B49">
            <v>38289</v>
          </cell>
          <cell r="C49" t="str">
            <v>Center for Diagnostics Imaging</v>
          </cell>
          <cell r="D49" t="str">
            <v>Diagnostic and therapeutic radiology services</v>
          </cell>
          <cell r="E49" t="str">
            <v>Onex Partners</v>
          </cell>
          <cell r="F49">
            <v>225</v>
          </cell>
          <cell r="G49">
            <v>8</v>
          </cell>
          <cell r="H49">
            <v>4.0999999999999996</v>
          </cell>
          <cell r="I49">
            <v>49.3</v>
          </cell>
        </row>
        <row r="50">
          <cell r="B50">
            <v>38278</v>
          </cell>
          <cell r="C50" t="str">
            <v>Select Medical</v>
          </cell>
          <cell r="D50" t="str">
            <v>Specialty hospitals and outpatient rehabilitation clinics</v>
          </cell>
          <cell r="E50" t="str">
            <v>Welsh Carson Anderson &amp; Stowe</v>
          </cell>
          <cell r="F50">
            <v>2149</v>
          </cell>
          <cell r="G50">
            <v>8.3000000000000007</v>
          </cell>
          <cell r="H50">
            <v>5.8</v>
          </cell>
          <cell r="I50">
            <v>29.2</v>
          </cell>
        </row>
        <row r="51">
          <cell r="B51">
            <v>38191</v>
          </cell>
          <cell r="C51" t="str">
            <v>Vanguard Health Systems</v>
          </cell>
          <cell r="D51" t="str">
            <v>Acute care hospitals, outpatient facilities, and related health plans</v>
          </cell>
          <cell r="E51" t="str">
            <v>Blackstone Group, Metalmark Capital, Private Equity Group</v>
          </cell>
          <cell r="F51">
            <v>1895</v>
          </cell>
          <cell r="G51">
            <v>9.6</v>
          </cell>
          <cell r="H51">
            <v>6</v>
          </cell>
          <cell r="I51">
            <v>37.700000000000003</v>
          </cell>
        </row>
        <row r="52">
          <cell r="B52">
            <v>38112</v>
          </cell>
          <cell r="C52" t="str">
            <v>Iasis Healthcare</v>
          </cell>
          <cell r="D52" t="str">
            <v>Acute care hospitals</v>
          </cell>
          <cell r="E52" t="str">
            <v>MTS Health Investors, TPG</v>
          </cell>
          <cell r="F52">
            <v>1413</v>
          </cell>
          <cell r="G52">
            <v>8.6999999999999993</v>
          </cell>
          <cell r="H52">
            <v>5.6</v>
          </cell>
          <cell r="I52">
            <v>35.5</v>
          </cell>
        </row>
        <row r="53">
          <cell r="B53">
            <v>38084</v>
          </cell>
          <cell r="C53" t="str">
            <v>Long Term Care Group</v>
          </cell>
          <cell r="D53" t="str">
            <v>Supplies outsourced services in the long-term care insurance industry</v>
          </cell>
          <cell r="E53" t="str">
            <v>Advent International</v>
          </cell>
          <cell r="F53">
            <v>131</v>
          </cell>
          <cell r="G53" t="str">
            <v>NA</v>
          </cell>
          <cell r="H53" t="str">
            <v>NA</v>
          </cell>
          <cell r="I53" t="str">
            <v>NA</v>
          </cell>
        </row>
        <row r="54">
          <cell r="B54">
            <v>38068</v>
          </cell>
          <cell r="C54" t="str">
            <v>US Oncology</v>
          </cell>
          <cell r="D54" t="str">
            <v>Cancer care services</v>
          </cell>
          <cell r="E54" t="str">
            <v>Welsh Carson Anderson &amp; Stowe</v>
          </cell>
          <cell r="F54">
            <v>1538</v>
          </cell>
          <cell r="G54">
            <v>7.3</v>
          </cell>
          <cell r="H54">
            <v>4.5999999999999996</v>
          </cell>
          <cell r="I54">
            <v>23.7</v>
          </cell>
        </row>
        <row r="55">
          <cell r="B55">
            <v>38032</v>
          </cell>
          <cell r="C55" t="str">
            <v>VWR International</v>
          </cell>
          <cell r="D55" t="str">
            <v>Scientific supplies, chemicals and equipment</v>
          </cell>
          <cell r="E55" t="str">
            <v>Clayton, Dubilier &amp; Rice</v>
          </cell>
          <cell r="F55">
            <v>1761</v>
          </cell>
          <cell r="G55">
            <v>9.6</v>
          </cell>
          <cell r="H55">
            <v>6.1</v>
          </cell>
          <cell r="I55">
            <v>35.700000000000003</v>
          </cell>
        </row>
        <row r="56">
          <cell r="F56" t="str">
            <v>Mean</v>
          </cell>
          <cell r="G56">
            <v>9.6683377267242303</v>
          </cell>
          <cell r="H56">
            <v>5.4810810810810802</v>
          </cell>
          <cell r="I56">
            <v>42.1009929215504</v>
          </cell>
        </row>
        <row r="57">
          <cell r="F57" t="str">
            <v>Median</v>
          </cell>
          <cell r="G57">
            <v>9.5</v>
          </cell>
          <cell r="H57">
            <v>5.6</v>
          </cell>
          <cell r="I57">
            <v>40.4</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llustrative Valuation Methodol"/>
      <sheetName val="IPCM"/>
      <sheetName val="Valuation"/>
      <sheetName val="S&amp;P500"/>
      <sheetName val="Healthcare Services"/>
    </sheetNames>
    <sheetDataSet>
      <sheetData sheetId="0"/>
      <sheetData sheetId="1">
        <row r="2">
          <cell r="B2" t="str">
            <v>IPCM</v>
          </cell>
        </row>
        <row r="5">
          <cell r="C5">
            <v>2007</v>
          </cell>
          <cell r="D5">
            <v>2008</v>
          </cell>
          <cell r="E5" t="str">
            <v>2009E</v>
          </cell>
          <cell r="F5" t="str">
            <v>2010E</v>
          </cell>
          <cell r="G5" t="str">
            <v>2011E</v>
          </cell>
        </row>
        <row r="7">
          <cell r="B7" t="str">
            <v>Revenue</v>
          </cell>
          <cell r="C7">
            <v>251.179</v>
          </cell>
          <cell r="D7">
            <v>310.52100000000002</v>
          </cell>
          <cell r="E7">
            <v>365.25599999999997</v>
          </cell>
          <cell r="F7">
            <v>424.58800000000002</v>
          </cell>
          <cell r="G7">
            <v>520.70000000000005</v>
          </cell>
        </row>
        <row r="8">
          <cell r="B8" t="str">
            <v>% Growth</v>
          </cell>
          <cell r="D8">
            <v>0.23625382695209399</v>
          </cell>
          <cell r="E8">
            <v>0.17626827171109199</v>
          </cell>
          <cell r="F8">
            <v>0.162439494491535</v>
          </cell>
          <cell r="G8">
            <v>0.226365323560722</v>
          </cell>
          <cell r="N8" t="str">
            <v>IPCM Market Share</v>
          </cell>
          <cell r="O8">
            <v>251.1</v>
          </cell>
        </row>
        <row r="9">
          <cell r="N9" t="str">
            <v>Other</v>
          </cell>
          <cell r="O9">
            <v>7000</v>
          </cell>
        </row>
        <row r="10">
          <cell r="B10" t="str">
            <v>EBITDA</v>
          </cell>
          <cell r="C10">
            <v>24.628</v>
          </cell>
          <cell r="D10">
            <v>33.223999999999997</v>
          </cell>
          <cell r="E10">
            <v>41.405000000000001</v>
          </cell>
          <cell r="F10">
            <v>50.081000000000003</v>
          </cell>
          <cell r="G10" t="str">
            <v>NA</v>
          </cell>
        </row>
        <row r="11">
          <cell r="B11" t="str">
            <v>% Growth</v>
          </cell>
          <cell r="D11">
            <v>0.34903362026961199</v>
          </cell>
          <cell r="E11">
            <v>0.24623765952323601</v>
          </cell>
          <cell r="F11">
            <v>0.209539910638812</v>
          </cell>
        </row>
        <row r="12">
          <cell r="B12" t="str">
            <v>% Margin</v>
          </cell>
          <cell r="C12">
            <v>9.8049598095382204E-2</v>
          </cell>
          <cell r="D12">
            <v>0.10699437397148701</v>
          </cell>
          <cell r="E12">
            <v>0.11335884968351</v>
          </cell>
          <cell r="F12">
            <v>0.117951991106673</v>
          </cell>
        </row>
        <row r="14">
          <cell r="B14" t="str">
            <v>EPS</v>
          </cell>
          <cell r="C14">
            <v>0.93876999999999999</v>
          </cell>
          <cell r="D14">
            <v>1.1730799999999999</v>
          </cell>
          <cell r="E14">
            <v>1.419</v>
          </cell>
          <cell r="F14">
            <v>1.702</v>
          </cell>
          <cell r="G14" t="str">
            <v>NA</v>
          </cell>
        </row>
        <row r="15">
          <cell r="B15" t="str">
            <v>% Growth</v>
          </cell>
          <cell r="D15" t="str">
            <v>NM</v>
          </cell>
          <cell r="E15">
            <v>0.20963617144610799</v>
          </cell>
          <cell r="F15">
            <v>0.19943622269203701</v>
          </cell>
        </row>
        <row r="17">
          <cell r="B17" t="str">
            <v>Long-Term EPS Growth Rate</v>
          </cell>
          <cell r="F17">
            <v>0.23749999999999999</v>
          </cell>
          <cell r="I17" t="str">
            <v>Firm:</v>
          </cell>
          <cell r="J17" t="str">
            <v>William Blair &amp; Co.</v>
          </cell>
          <cell r="K17" t="str">
            <v>"Trading at approximately 25 times our 2010 earnings per share forecast, IPCM is not an inexpensive stock, especially compared with the broader healthcare services market. However, we believe the multiple is fair given the company’s tremendous long-term g</v>
          </cell>
        </row>
        <row r="18">
          <cell r="I18" t="str">
            <v>Analyst:</v>
          </cell>
          <cell r="J18" t="str">
            <v>Ryan Daniels</v>
          </cell>
        </row>
        <row r="19">
          <cell r="I19" t="str">
            <v>Date:</v>
          </cell>
          <cell r="J19">
            <v>40074</v>
          </cell>
        </row>
        <row r="20">
          <cell r="I20" t="str">
            <v>Firm:</v>
          </cell>
          <cell r="J20" t="str">
            <v>Deutsche Bank</v>
          </cell>
          <cell r="K20" t="str">
            <v>"We are raising our price target to $30, or 10.5x forward EV/EBITDA. Our target multiple continues to be in-line with peers that have a similar organic growth/margin profile"</v>
          </cell>
        </row>
        <row r="21">
          <cell r="I21" t="str">
            <v>Analyst:</v>
          </cell>
          <cell r="J21" t="str">
            <v>Sudeep Singh</v>
          </cell>
        </row>
        <row r="22">
          <cell r="I22" t="str">
            <v>Date:</v>
          </cell>
          <cell r="J22">
            <v>40073</v>
          </cell>
        </row>
        <row r="23">
          <cell r="I23" t="str">
            <v>Firm:</v>
          </cell>
          <cell r="J23" t="str">
            <v>Arthur Henderson</v>
          </cell>
          <cell r="K23" t="str">
            <v>"IPCM is currently trading at 19.7x our revised FY10 EPS estimate of $1.34. Given our belief that IPCM can sustain EPS growth in the 20%-25% range for the next three years, we believe that IPCM should trade at 22.5x FY10 P/E (mid-point of its PE/G parity</v>
          </cell>
        </row>
        <row r="24">
          <cell r="I24" t="str">
            <v>Analyst:</v>
          </cell>
          <cell r="J24" t="str">
            <v>Jefferies &amp; Co.</v>
          </cell>
        </row>
        <row r="25">
          <cell r="I25" t="str">
            <v>Date:</v>
          </cell>
          <cell r="J25">
            <v>40032</v>
          </cell>
        </row>
        <row r="26">
          <cell r="I26" t="str">
            <v>Firm:</v>
          </cell>
          <cell r="J26" t="str">
            <v>Ralph Giacobbe</v>
          </cell>
          <cell r="K26" t="str">
            <v>"We are raising our target price to $32 (from $21) applying a 23x multiple on our raised 2010 EPS. We believe our target multiple is fair given the potential for 25%+ growth over the next couple of years"</v>
          </cell>
        </row>
        <row r="27">
          <cell r="I27" t="str">
            <v>Analyst:</v>
          </cell>
          <cell r="J27" t="str">
            <v>Credit Suisse</v>
          </cell>
        </row>
        <row r="28">
          <cell r="I28" t="str">
            <v>Date:</v>
          </cell>
          <cell r="J28">
            <v>40031</v>
          </cell>
        </row>
      </sheetData>
      <sheetData sheetId="2">
        <row r="4">
          <cell r="D4" t="str">
            <v>2010E EBITDA Multiple</v>
          </cell>
          <cell r="H4">
            <v>1.1000000000000001</v>
          </cell>
        </row>
        <row r="6">
          <cell r="D6">
            <v>9</v>
          </cell>
          <cell r="E6">
            <v>10</v>
          </cell>
          <cell r="F6">
            <v>11</v>
          </cell>
          <cell r="G6">
            <v>11.025</v>
          </cell>
          <cell r="H6">
            <v>9</v>
          </cell>
          <cell r="I6">
            <v>10</v>
          </cell>
          <cell r="J6">
            <v>11</v>
          </cell>
          <cell r="K6">
            <v>11.025</v>
          </cell>
        </row>
        <row r="7">
          <cell r="B7" t="str">
            <v>2010E EBITDA</v>
          </cell>
          <cell r="D7">
            <v>72.987743346361896</v>
          </cell>
          <cell r="E7">
            <v>72.987743346361896</v>
          </cell>
          <cell r="F7">
            <v>72.987743346361896</v>
          </cell>
        </row>
        <row r="8">
          <cell r="B8" t="str">
            <v>Enterprise Value</v>
          </cell>
          <cell r="D8">
            <v>656.88969011725703</v>
          </cell>
          <cell r="E8">
            <v>729.87743346361901</v>
          </cell>
          <cell r="F8">
            <v>802.86517680998099</v>
          </cell>
          <cell r="G8" t="e">
            <v>#VALUE!</v>
          </cell>
          <cell r="H8">
            <v>990</v>
          </cell>
          <cell r="I8">
            <v>1100</v>
          </cell>
          <cell r="J8">
            <v>1210</v>
          </cell>
          <cell r="K8">
            <v>1212.75</v>
          </cell>
          <cell r="N8" t="str">
            <v>Net Proceeds</v>
          </cell>
          <cell r="P8">
            <v>90</v>
          </cell>
        </row>
        <row r="9">
          <cell r="B9" t="str">
            <v>Less: Net Debt &amp; Minority Interest</v>
          </cell>
          <cell r="D9">
            <v>28.898901357178001</v>
          </cell>
          <cell r="E9">
            <v>28.898901357178001</v>
          </cell>
          <cell r="F9">
            <v>28.898901357178001</v>
          </cell>
          <cell r="G9">
            <v>39.150639970696503</v>
          </cell>
          <cell r="H9">
            <v>39.150639970696503</v>
          </cell>
          <cell r="I9">
            <v>39.150639970696503</v>
          </cell>
          <cell r="J9">
            <v>39.150639970696503</v>
          </cell>
          <cell r="K9">
            <v>39.150639970696503</v>
          </cell>
          <cell r="N9" t="str">
            <v>Interest Income Rate</v>
          </cell>
          <cell r="P9">
            <v>0.02</v>
          </cell>
        </row>
        <row r="10">
          <cell r="B10" t="str">
            <v>Implied Fully-Distributed Equity Value</v>
          </cell>
          <cell r="D10">
            <v>685.78859147443495</v>
          </cell>
          <cell r="E10">
            <v>758.77633482079705</v>
          </cell>
          <cell r="F10">
            <v>831.76407816715903</v>
          </cell>
          <cell r="G10" t="e">
            <v>#VALUE!</v>
          </cell>
          <cell r="H10">
            <v>38759.133570989499</v>
          </cell>
          <cell r="I10">
            <v>43065.703967766203</v>
          </cell>
          <cell r="J10">
            <v>47372.274364542798</v>
          </cell>
          <cell r="K10">
            <v>47479.9386244622</v>
          </cell>
          <cell r="N10" t="str">
            <v>Tax Rate</v>
          </cell>
          <cell r="P10">
            <v>0.38</v>
          </cell>
        </row>
        <row r="12">
          <cell r="B12" t="str">
            <v>Less: IPO Discount of 15%</v>
          </cell>
          <cell r="D12">
            <v>-102.868288721165</v>
          </cell>
          <cell r="E12">
            <v>-113.81645022312</v>
          </cell>
          <cell r="F12">
            <v>-124.764611725074</v>
          </cell>
          <cell r="G12" t="e">
            <v>#VALUE!</v>
          </cell>
          <cell r="H12">
            <v>-5813.8700356484296</v>
          </cell>
          <cell r="I12">
            <v>-6459.8555951649196</v>
          </cell>
          <cell r="J12">
            <v>-7105.8411546814204</v>
          </cell>
          <cell r="K12">
            <v>-7121.9907936693298</v>
          </cell>
          <cell r="N12" t="str">
            <v>IPO Discount</v>
          </cell>
          <cell r="P12">
            <v>-0.15</v>
          </cell>
        </row>
        <row r="13">
          <cell r="B13" t="str">
            <v>Implied IPO Equity Value</v>
          </cell>
          <cell r="D13">
            <v>582.92030275326999</v>
          </cell>
          <cell r="E13">
            <v>644.95988459767705</v>
          </cell>
          <cell r="F13">
            <v>706.99946644208501</v>
          </cell>
          <cell r="G13" t="e">
            <v>#VALUE!</v>
          </cell>
          <cell r="H13">
            <v>32945.263535341102</v>
          </cell>
          <cell r="I13">
            <v>36605.848372601198</v>
          </cell>
          <cell r="J13">
            <v>40266.433209861403</v>
          </cell>
          <cell r="K13">
            <v>40357.947830792902</v>
          </cell>
        </row>
        <row r="15">
          <cell r="B15" t="str">
            <v>Plus: Net Debt &amp; Minority Interest</v>
          </cell>
          <cell r="D15">
            <v>-28.898901357178001</v>
          </cell>
          <cell r="E15">
            <v>-28.898901357178001</v>
          </cell>
          <cell r="F15">
            <v>-28.898901357178001</v>
          </cell>
          <cell r="G15">
            <v>-9.6451199672560293</v>
          </cell>
          <cell r="H15">
            <v>-9.6451199672560293</v>
          </cell>
          <cell r="I15">
            <v>-9.6451199672560293</v>
          </cell>
          <cell r="J15">
            <v>-9.6451199672560293</v>
          </cell>
          <cell r="K15">
            <v>-9.6451199672560293</v>
          </cell>
        </row>
        <row r="16">
          <cell r="B16" t="str">
            <v>Implied Fully-Distributed Enterprise Value</v>
          </cell>
          <cell r="D16">
            <v>554.02140139609196</v>
          </cell>
          <cell r="E16">
            <v>616.06098324049901</v>
          </cell>
          <cell r="F16">
            <v>678.10056508490698</v>
          </cell>
          <cell r="G16" t="e">
            <v>#VALUE!</v>
          </cell>
          <cell r="H16">
            <v>32935.6184153738</v>
          </cell>
          <cell r="I16">
            <v>36596.203252633997</v>
          </cell>
          <cell r="J16">
            <v>40256.7880898941</v>
          </cell>
          <cell r="K16">
            <v>40348.302710825599</v>
          </cell>
        </row>
        <row r="18">
          <cell r="C18" t="str">
            <v>Statistic</v>
          </cell>
        </row>
        <row r="19">
          <cell r="B19" t="str">
            <v>Implied TEV / 2009E EBITDA</v>
          </cell>
          <cell r="C19">
            <v>59.633426314241802</v>
          </cell>
          <cell r="D19">
            <v>9.2904506019265707</v>
          </cell>
          <cell r="E19">
            <v>10.330799709447</v>
          </cell>
          <cell r="F19">
            <v>11.3711488169675</v>
          </cell>
          <cell r="G19" t="e">
            <v>#VALUE!</v>
          </cell>
          <cell r="H19" t="e">
            <v>#REF!</v>
          </cell>
          <cell r="I19" t="e">
            <v>#REF!</v>
          </cell>
          <cell r="J19" t="e">
            <v>#REF!</v>
          </cell>
          <cell r="K19" t="e">
            <v>#REF!</v>
          </cell>
        </row>
        <row r="20">
          <cell r="B20" t="str">
            <v>Implied TEV / 2010E EBITDA</v>
          </cell>
          <cell r="C20">
            <v>72.987743346361896</v>
          </cell>
          <cell r="D20">
            <v>7.5906087240839097</v>
          </cell>
          <cell r="E20">
            <v>8.4406087240839103</v>
          </cell>
          <cell r="F20">
            <v>9.2906087240839099</v>
          </cell>
        </row>
        <row r="21">
          <cell r="B21" t="str">
            <v>Implied TEV / 2011E EBITDA</v>
          </cell>
          <cell r="C21">
            <v>93.810107020830401</v>
          </cell>
          <cell r="D21">
            <v>5.9057751770080804</v>
          </cell>
          <cell r="E21">
            <v>6.5671067095542703</v>
          </cell>
          <cell r="F21">
            <v>7.2284382421004496</v>
          </cell>
        </row>
      </sheetData>
      <sheetData sheetId="3">
        <row r="2">
          <cell r="B2" t="str">
            <v>Ticker</v>
          </cell>
          <cell r="C2" t="str">
            <v>LT EPS Growth Rate</v>
          </cell>
          <cell r="D2" t="str">
            <v>Current Price</v>
          </cell>
          <cell r="E2" t="str">
            <v>CY2009E EPS</v>
          </cell>
          <cell r="F2" t="str">
            <v>P / E</v>
          </cell>
          <cell r="G2" t="str">
            <v>TEV</v>
          </cell>
          <cell r="H2" t="str">
            <v>CY2009E EBITDA</v>
          </cell>
          <cell r="I2" t="str">
            <v>TEV / EBITDA</v>
          </cell>
        </row>
        <row r="3">
          <cell r="B3" t="str">
            <v>NYSE:MMM</v>
          </cell>
          <cell r="C3">
            <v>0.1135</v>
          </cell>
          <cell r="D3">
            <v>81.36</v>
          </cell>
          <cell r="E3">
            <v>5.1079999999999997</v>
          </cell>
          <cell r="F3">
            <v>15.92795614722</v>
          </cell>
          <cell r="G3">
            <v>60249.843999999997</v>
          </cell>
          <cell r="H3">
            <v>6684.5450000000001</v>
          </cell>
          <cell r="I3">
            <v>9.0133051688634005</v>
          </cell>
          <cell r="K3" t="str">
            <v>&lt;12.5%</v>
          </cell>
          <cell r="L3">
            <v>321</v>
          </cell>
        </row>
        <row r="4">
          <cell r="B4" t="str">
            <v>NYSE:ABT</v>
          </cell>
          <cell r="C4">
            <v>0.11550000000000001</v>
          </cell>
          <cell r="D4">
            <v>53.12</v>
          </cell>
          <cell r="E4">
            <v>4.2329999999999997</v>
          </cell>
          <cell r="F4">
            <v>12.5490196078431</v>
          </cell>
          <cell r="G4">
            <v>89003.782699999996</v>
          </cell>
          <cell r="H4">
            <v>10586.316000000001</v>
          </cell>
          <cell r="I4">
            <v>8.4074367985992495</v>
          </cell>
          <cell r="K4" t="str">
            <v>&gt;12.5% and &lt;15.0%</v>
          </cell>
          <cell r="L4">
            <v>76</v>
          </cell>
        </row>
        <row r="5">
          <cell r="B5" t="str">
            <v>NYSE:ANF</v>
          </cell>
          <cell r="C5">
            <v>0.13444</v>
          </cell>
          <cell r="D5">
            <v>44.74</v>
          </cell>
          <cell r="E5">
            <v>1.7729999999999999</v>
          </cell>
          <cell r="F5">
            <v>25.234066553863499</v>
          </cell>
          <cell r="G5">
            <v>3346.2242000000001</v>
          </cell>
          <cell r="H5">
            <v>468.483</v>
          </cell>
          <cell r="I5">
            <v>7.1426800972500599</v>
          </cell>
          <cell r="K5" t="str">
            <v>&gt;15.0% and &lt;17.5%</v>
          </cell>
          <cell r="L5">
            <v>33</v>
          </cell>
        </row>
        <row r="6">
          <cell r="B6" t="str">
            <v>NasdaqGS:ADBE</v>
          </cell>
          <cell r="C6">
            <v>0.13500000000000001</v>
          </cell>
          <cell r="D6">
            <v>35.74</v>
          </cell>
          <cell r="E6">
            <v>1.8180000000000001</v>
          </cell>
          <cell r="F6">
            <v>19.658965896589699</v>
          </cell>
          <cell r="G6">
            <v>17484.543310000001</v>
          </cell>
          <cell r="H6">
            <v>1552.732</v>
          </cell>
          <cell r="I6">
            <v>11.2605029779769</v>
          </cell>
          <cell r="K6" t="str">
            <v>&gt;17.5% and &lt;20.0%</v>
          </cell>
          <cell r="L6">
            <v>24</v>
          </cell>
        </row>
        <row r="7">
          <cell r="B7" t="str">
            <v>NYSE:AMD</v>
          </cell>
          <cell r="C7">
            <v>3.6670000000000001E-2</v>
          </cell>
          <cell r="D7">
            <v>9.11</v>
          </cell>
          <cell r="E7">
            <v>-0.19</v>
          </cell>
          <cell r="F7" t="str">
            <v>NM</v>
          </cell>
          <cell r="G7">
            <v>9195.6060199999993</v>
          </cell>
          <cell r="H7">
            <v>944.76</v>
          </cell>
          <cell r="I7">
            <v>9.7332719632499192</v>
          </cell>
          <cell r="K7" t="str">
            <v>&gt;20.0% and &lt;22.5%</v>
          </cell>
          <cell r="L7">
            <v>4</v>
          </cell>
        </row>
        <row r="8">
          <cell r="B8" t="str">
            <v>NYSE:AET</v>
          </cell>
          <cell r="C8">
            <v>0.10174999999999999</v>
          </cell>
          <cell r="D8">
            <v>34.92</v>
          </cell>
          <cell r="E8">
            <v>2.7090000000000001</v>
          </cell>
          <cell r="F8">
            <v>12.890365448504999</v>
          </cell>
          <cell r="G8">
            <v>17708.62</v>
          </cell>
          <cell r="H8">
            <v>2365.7199999999998</v>
          </cell>
          <cell r="I8">
            <v>7.4855096968364796</v>
          </cell>
          <cell r="K8" t="str">
            <v>&gt;22.5% and &lt;25.0%</v>
          </cell>
          <cell r="L8">
            <v>2</v>
          </cell>
        </row>
        <row r="9">
          <cell r="B9" t="str">
            <v>NYSE:ACS</v>
          </cell>
          <cell r="C9" t="e">
            <v>#VALUE!</v>
          </cell>
          <cell r="D9" t="str">
            <v>(Invalid Identifier)</v>
          </cell>
          <cell r="E9" t="str">
            <v>(Invalid Identifier)</v>
          </cell>
          <cell r="F9" t="str">
            <v>NA</v>
          </cell>
          <cell r="G9" t="str">
            <v>(Invalid Identifier)</v>
          </cell>
          <cell r="H9" t="str">
            <v>(Invalid Identifier)</v>
          </cell>
          <cell r="I9" t="str">
            <v>NA</v>
          </cell>
          <cell r="K9" t="str">
            <v>&gt;25.0%</v>
          </cell>
          <cell r="L9">
            <v>5</v>
          </cell>
        </row>
        <row r="10">
          <cell r="B10" t="str">
            <v>NYSE:AFL</v>
          </cell>
          <cell r="C10">
            <v>0.13442999999999999</v>
          </cell>
          <cell r="D10">
            <v>53.65</v>
          </cell>
          <cell r="E10">
            <v>5.3490000000000002</v>
          </cell>
          <cell r="F10">
            <v>10.029912133109001</v>
          </cell>
          <cell r="G10">
            <v>25361.450499999999</v>
          </cell>
          <cell r="H10">
            <v>3841.636</v>
          </cell>
          <cell r="I10">
            <v>6.6017317882277204</v>
          </cell>
        </row>
        <row r="11">
          <cell r="B11" t="str">
            <v>NYSE:A</v>
          </cell>
          <cell r="C11">
            <v>0.125</v>
          </cell>
          <cell r="D11">
            <v>34.4</v>
          </cell>
          <cell r="E11">
            <v>1.7889999999999999</v>
          </cell>
          <cell r="F11">
            <v>19.228619340413601</v>
          </cell>
          <cell r="G11">
            <v>12370.88926</v>
          </cell>
          <cell r="H11">
            <v>812.99900000000002</v>
          </cell>
          <cell r="I11">
            <v>15.216364669575199</v>
          </cell>
        </row>
        <row r="12">
          <cell r="B12" t="str">
            <v>NYSE:APD</v>
          </cell>
          <cell r="C12">
            <v>0.11</v>
          </cell>
          <cell r="D12">
            <v>74.3</v>
          </cell>
          <cell r="E12">
            <v>5.0890000000000004</v>
          </cell>
          <cell r="F12">
            <v>14.600117901355899</v>
          </cell>
          <cell r="G12">
            <v>20017.43664</v>
          </cell>
          <cell r="H12">
            <v>2340.3429999999998</v>
          </cell>
          <cell r="I12">
            <v>8.5532063633407596</v>
          </cell>
        </row>
        <row r="13">
          <cell r="B13" t="str">
            <v>NYSE:ARG</v>
          </cell>
          <cell r="C13">
            <v>8.9829999999999993E-2</v>
          </cell>
          <cell r="D13">
            <v>63.85</v>
          </cell>
          <cell r="E13">
            <v>2.8849999999999998</v>
          </cell>
          <cell r="F13">
            <v>22.1317157712305</v>
          </cell>
          <cell r="G13">
            <v>6946.7246999999998</v>
          </cell>
          <cell r="H13">
            <v>707.06299999999999</v>
          </cell>
          <cell r="I13">
            <v>9.8247605941761904</v>
          </cell>
        </row>
        <row r="14">
          <cell r="B14" t="str">
            <v>NYSE:AKS</v>
          </cell>
          <cell r="C14">
            <v>0.1</v>
          </cell>
          <cell r="D14">
            <v>23.32</v>
          </cell>
          <cell r="E14">
            <v>1.39</v>
          </cell>
          <cell r="F14">
            <v>16.7769784172662</v>
          </cell>
          <cell r="G14">
            <v>2672.1166600000001</v>
          </cell>
          <cell r="H14">
            <v>496.53800000000001</v>
          </cell>
          <cell r="I14">
            <v>5.3814947899254397</v>
          </cell>
        </row>
        <row r="15">
          <cell r="B15" t="str">
            <v>NasdaqGS:AKAM</v>
          </cell>
          <cell r="C15">
            <v>0.13500000000000001</v>
          </cell>
          <cell r="D15">
            <v>31.68</v>
          </cell>
          <cell r="E15">
            <v>1.284</v>
          </cell>
          <cell r="F15">
            <v>24.672897196261701</v>
          </cell>
          <cell r="G15">
            <v>5085.2687999999998</v>
          </cell>
          <cell r="H15">
            <v>441.98899999999998</v>
          </cell>
          <cell r="I15">
            <v>11.5054193656403</v>
          </cell>
        </row>
        <row r="16">
          <cell r="B16" t="str">
            <v>NYSE:AA</v>
          </cell>
          <cell r="C16">
            <v>0.15</v>
          </cell>
          <cell r="D16">
            <v>14.44</v>
          </cell>
          <cell r="E16">
            <v>0.81699999999999995</v>
          </cell>
          <cell r="F16">
            <v>17.674418604651201</v>
          </cell>
          <cell r="G16">
            <v>26037.352790000001</v>
          </cell>
          <cell r="H16">
            <v>3440.145</v>
          </cell>
          <cell r="I16">
            <v>7.5686788754543803</v>
          </cell>
        </row>
        <row r="17">
          <cell r="B17" t="str">
            <v>NYSE:AYE</v>
          </cell>
          <cell r="C17">
            <v>0.1</v>
          </cell>
          <cell r="D17">
            <v>22.92</v>
          </cell>
          <cell r="E17">
            <v>2.3109999999999999</v>
          </cell>
          <cell r="F17">
            <v>9.9177845088706196</v>
          </cell>
          <cell r="G17">
            <v>8167.5573000000004</v>
          </cell>
          <cell r="H17">
            <v>1239.9190000000001</v>
          </cell>
          <cell r="I17">
            <v>6.5871700490112701</v>
          </cell>
        </row>
        <row r="18">
          <cell r="B18" t="str">
            <v>NYSE:ATI</v>
          </cell>
          <cell r="C18">
            <v>0.15</v>
          </cell>
          <cell r="D18">
            <v>55.73</v>
          </cell>
          <cell r="E18">
            <v>1.41</v>
          </cell>
          <cell r="F18">
            <v>39.524822695035503</v>
          </cell>
          <cell r="G18">
            <v>5665.8507799999998</v>
          </cell>
          <cell r="H18">
            <v>453.22399999999999</v>
          </cell>
          <cell r="I18">
            <v>12.5012152489718</v>
          </cell>
        </row>
        <row r="19">
          <cell r="B19" t="str">
            <v>NYSE:AGN</v>
          </cell>
          <cell r="C19">
            <v>0.14055999999999999</v>
          </cell>
          <cell r="D19">
            <v>64.42</v>
          </cell>
          <cell r="E19">
            <v>3.14</v>
          </cell>
          <cell r="F19">
            <v>20.515923566879</v>
          </cell>
          <cell r="G19">
            <v>19084.98504</v>
          </cell>
          <cell r="H19">
            <v>1610.6120000000001</v>
          </cell>
          <cell r="I19">
            <v>11.849523684164801</v>
          </cell>
        </row>
        <row r="20">
          <cell r="B20" t="str">
            <v>NYSE:ALL</v>
          </cell>
          <cell r="C20">
            <v>7.3330000000000006E-2</v>
          </cell>
          <cell r="D20">
            <v>32.26</v>
          </cell>
          <cell r="E20">
            <v>3.9449999999999998</v>
          </cell>
          <cell r="F20">
            <v>8.1774397972116599</v>
          </cell>
          <cell r="G20">
            <v>22788.586200000002</v>
          </cell>
          <cell r="H20" t="str">
            <v>NA</v>
          </cell>
          <cell r="I20" t="str">
            <v>NA</v>
          </cell>
        </row>
        <row r="21">
          <cell r="B21" t="str">
            <v>NasdaqGS:ALTR</v>
          </cell>
          <cell r="C21">
            <v>0.17499999999999999</v>
          </cell>
          <cell r="D21">
            <v>24.31</v>
          </cell>
          <cell r="E21">
            <v>1.5880000000000001</v>
          </cell>
          <cell r="F21">
            <v>15.308564231738</v>
          </cell>
          <cell r="G21">
            <v>6258.3809600000004</v>
          </cell>
          <cell r="H21">
            <v>598.08000000000004</v>
          </cell>
          <cell r="I21">
            <v>10.464120117709999</v>
          </cell>
        </row>
        <row r="22">
          <cell r="B22" t="str">
            <v>NYSE:MO</v>
          </cell>
          <cell r="C22">
            <v>0.08</v>
          </cell>
          <cell r="D22">
            <v>20.65</v>
          </cell>
          <cell r="E22">
            <v>1.8480000000000001</v>
          </cell>
          <cell r="F22">
            <v>11.174242424242401</v>
          </cell>
          <cell r="G22">
            <v>52608.46344</v>
          </cell>
          <cell r="H22">
            <v>6635.1210000000001</v>
          </cell>
          <cell r="I22">
            <v>7.9287873484146001</v>
          </cell>
        </row>
        <row r="23">
          <cell r="B23" t="str">
            <v>NasdaqGS:AMZN</v>
          </cell>
          <cell r="C23">
            <v>0.27539999999999998</v>
          </cell>
          <cell r="D23">
            <v>135.12</v>
          </cell>
          <cell r="E23">
            <v>2.9329999999999998</v>
          </cell>
          <cell r="F23">
            <v>46.068871462666202</v>
          </cell>
          <cell r="G23">
            <v>54067.38276</v>
          </cell>
          <cell r="H23">
            <v>2379.9340000000002</v>
          </cell>
          <cell r="I23">
            <v>22.718017709734799</v>
          </cell>
        </row>
        <row r="24">
          <cell r="B24" t="str">
            <v>NYSE:AEE</v>
          </cell>
          <cell r="C24">
            <v>0.03</v>
          </cell>
          <cell r="D24">
            <v>25.93</v>
          </cell>
          <cell r="E24">
            <v>2.367</v>
          </cell>
          <cell r="F24">
            <v>10.9547950992818</v>
          </cell>
          <cell r="G24">
            <v>13839.22752</v>
          </cell>
          <cell r="H24">
            <v>2057.3330000000001</v>
          </cell>
          <cell r="I24">
            <v>6.7267805066073398</v>
          </cell>
        </row>
        <row r="25">
          <cell r="B25" t="str">
            <v>NYSE:AEP</v>
          </cell>
          <cell r="C25">
            <v>0.04</v>
          </cell>
          <cell r="D25">
            <v>34.369999999999997</v>
          </cell>
          <cell r="E25">
            <v>3.0630000000000002</v>
          </cell>
          <cell r="F25">
            <v>11.2210251387529</v>
          </cell>
          <cell r="G25">
            <v>33461.065000000002</v>
          </cell>
          <cell r="H25">
            <v>4635.7749999999996</v>
          </cell>
          <cell r="I25">
            <v>7.2180088550458104</v>
          </cell>
        </row>
        <row r="26">
          <cell r="B26" t="str">
            <v>NYSE:AXP</v>
          </cell>
          <cell r="C26">
            <v>9.8570000000000005E-2</v>
          </cell>
          <cell r="D26">
            <v>41.48</v>
          </cell>
          <cell r="E26">
            <v>2.66</v>
          </cell>
          <cell r="F26">
            <v>15.593984962405999</v>
          </cell>
          <cell r="G26">
            <v>49120.636160000002</v>
          </cell>
          <cell r="H26">
            <v>4498.7790000000005</v>
          </cell>
          <cell r="I26">
            <v>10.918659520727701</v>
          </cell>
        </row>
        <row r="27">
          <cell r="B27" t="str">
            <v>NYSE:AIG</v>
          </cell>
          <cell r="C27">
            <v>0.12</v>
          </cell>
          <cell r="D27">
            <v>34.450000000000003</v>
          </cell>
          <cell r="E27">
            <v>4.8849999999999998</v>
          </cell>
          <cell r="F27">
            <v>7.0522006141248701</v>
          </cell>
          <cell r="G27">
            <v>244187.81846000001</v>
          </cell>
          <cell r="H27" t="str">
            <v>NA</v>
          </cell>
          <cell r="I27" t="str">
            <v>NA</v>
          </cell>
        </row>
        <row r="28">
          <cell r="B28" t="str">
            <v>NYSE:AMT</v>
          </cell>
          <cell r="C28">
            <v>0.19400000000000001</v>
          </cell>
          <cell r="D28">
            <v>42.77</v>
          </cell>
          <cell r="E28">
            <v>0.84099999999999997</v>
          </cell>
          <cell r="F28">
            <v>50.8561236623068</v>
          </cell>
          <cell r="G28">
            <v>20728.737799999999</v>
          </cell>
          <cell r="H28">
            <v>1283.335</v>
          </cell>
          <cell r="I28">
            <v>16.152242243841201</v>
          </cell>
        </row>
        <row r="29">
          <cell r="B29" t="str">
            <v>NYSE:AMP</v>
          </cell>
          <cell r="C29">
            <v>0.14349999999999999</v>
          </cell>
          <cell r="D29">
            <v>44.5</v>
          </cell>
          <cell r="E29">
            <v>3.6139999999999999</v>
          </cell>
          <cell r="F29">
            <v>12.313226342003301</v>
          </cell>
          <cell r="G29">
            <v>10406.077719999999</v>
          </cell>
          <cell r="H29">
            <v>1499.4369999999999</v>
          </cell>
          <cell r="I29">
            <v>6.9399899562302396</v>
          </cell>
        </row>
        <row r="30">
          <cell r="B30" t="str">
            <v>NYSE:ABC</v>
          </cell>
          <cell r="C30">
            <v>0.13</v>
          </cell>
          <cell r="D30">
            <v>28.84</v>
          </cell>
          <cell r="E30">
            <v>2.0169999999999999</v>
          </cell>
          <cell r="F30">
            <v>14.298463063956399</v>
          </cell>
          <cell r="G30">
            <v>8469.6131999999998</v>
          </cell>
          <cell r="H30">
            <v>1079.1769999999999</v>
          </cell>
          <cell r="I30">
            <v>7.8482150750062303</v>
          </cell>
        </row>
        <row r="31">
          <cell r="B31" t="str">
            <v>NasdaqGS:AMGN</v>
          </cell>
          <cell r="C31">
            <v>8.7910000000000002E-2</v>
          </cell>
          <cell r="D31">
            <v>59.91</v>
          </cell>
          <cell r="E31">
            <v>5.15</v>
          </cell>
          <cell r="F31">
            <v>11.6330097087379</v>
          </cell>
          <cell r="G31">
            <v>55339.331819999999</v>
          </cell>
          <cell r="H31">
            <v>7411.7349999999997</v>
          </cell>
          <cell r="I31">
            <v>7.4664477102864604</v>
          </cell>
        </row>
        <row r="32">
          <cell r="B32" t="str">
            <v>NYSE:APH</v>
          </cell>
          <cell r="C32">
            <v>0.12533</v>
          </cell>
          <cell r="D32">
            <v>42.42</v>
          </cell>
          <cell r="E32">
            <v>2.2280000000000002</v>
          </cell>
          <cell r="F32">
            <v>19.039497307001799</v>
          </cell>
          <cell r="G32">
            <v>7533.7111800000002</v>
          </cell>
          <cell r="H32">
            <v>691.76900000000001</v>
          </cell>
          <cell r="I32">
            <v>10.8905012800516</v>
          </cell>
        </row>
        <row r="33">
          <cell r="B33" t="str">
            <v>NYSE:APC</v>
          </cell>
          <cell r="C33">
            <v>7.8600000000000007E-3</v>
          </cell>
          <cell r="D33">
            <v>71.53</v>
          </cell>
          <cell r="E33">
            <v>1.831</v>
          </cell>
          <cell r="F33">
            <v>39.066084107045299</v>
          </cell>
          <cell r="G33">
            <v>43887.802799999998</v>
          </cell>
          <cell r="H33">
            <v>6980.7089999999998</v>
          </cell>
          <cell r="I33">
            <v>6.28701222182446</v>
          </cell>
        </row>
        <row r="34">
          <cell r="B34" t="str">
            <v>NYSE:ADI</v>
          </cell>
          <cell r="C34">
            <v>0.1</v>
          </cell>
          <cell r="D34">
            <v>28.82</v>
          </cell>
          <cell r="E34">
            <v>2.0470000000000002</v>
          </cell>
          <cell r="F34">
            <v>14.0791402051783</v>
          </cell>
          <cell r="G34">
            <v>6683.6775900000002</v>
          </cell>
          <cell r="H34">
            <v>893.87300000000005</v>
          </cell>
          <cell r="I34">
            <v>7.4772116284975603</v>
          </cell>
        </row>
        <row r="35">
          <cell r="B35" t="str">
            <v>NYSE:AOC</v>
          </cell>
          <cell r="C35" t="e">
            <v>#VALUE!</v>
          </cell>
          <cell r="D35" t="str">
            <v>(Invalid Identifier)</v>
          </cell>
          <cell r="E35" t="str">
            <v>(Invalid Identifier)</v>
          </cell>
          <cell r="F35" t="str">
            <v>NA</v>
          </cell>
          <cell r="G35" t="str">
            <v>(Invalid Identifier)</v>
          </cell>
          <cell r="H35" t="str">
            <v>(Invalid Identifier)</v>
          </cell>
          <cell r="I35" t="str">
            <v>NA</v>
          </cell>
        </row>
        <row r="36">
          <cell r="B36" t="str">
            <v>NYSE:APA</v>
          </cell>
          <cell r="C36">
            <v>5.4800000000000001E-2</v>
          </cell>
          <cell r="D36">
            <v>99.8</v>
          </cell>
          <cell r="E36">
            <v>9.9410000000000007</v>
          </cell>
          <cell r="F36">
            <v>10.039231465647299</v>
          </cell>
          <cell r="G36">
            <v>36105.8295</v>
          </cell>
          <cell r="H36">
            <v>8292.4869999999992</v>
          </cell>
          <cell r="I36">
            <v>4.35404113386008</v>
          </cell>
        </row>
        <row r="37">
          <cell r="B37" t="str">
            <v>NYSE:AIV</v>
          </cell>
          <cell r="C37">
            <v>0.06</v>
          </cell>
          <cell r="D37">
            <v>18.38</v>
          </cell>
          <cell r="E37">
            <v>-2.3570000000000002</v>
          </cell>
          <cell r="F37" t="str">
            <v>NM</v>
          </cell>
          <cell r="G37">
            <v>8874.5492699999995</v>
          </cell>
          <cell r="H37">
            <v>542.16099999999994</v>
          </cell>
          <cell r="I37">
            <v>16.368844808092099</v>
          </cell>
        </row>
        <row r="38">
          <cell r="B38" t="str">
            <v>NasdaqGS:APOL</v>
          </cell>
          <cell r="C38">
            <v>0.17371</v>
          </cell>
          <cell r="D38">
            <v>63.16</v>
          </cell>
          <cell r="E38">
            <v>5.1989999999999998</v>
          </cell>
          <cell r="F38">
            <v>12.148490094248899</v>
          </cell>
          <cell r="G38">
            <v>8844.1877999999997</v>
          </cell>
          <cell r="H38">
            <v>1488.973</v>
          </cell>
          <cell r="I38">
            <v>5.9397905804873599</v>
          </cell>
        </row>
        <row r="39">
          <cell r="B39" t="str">
            <v>NasdaqGS:AAPL</v>
          </cell>
          <cell r="C39">
            <v>0.18633</v>
          </cell>
          <cell r="D39">
            <v>232.39</v>
          </cell>
          <cell r="E39">
            <v>12.208</v>
          </cell>
          <cell r="F39">
            <v>19.035878112713</v>
          </cell>
          <cell r="G39">
            <v>184582.96549999999</v>
          </cell>
          <cell r="H39">
            <v>16662.046999999999</v>
          </cell>
          <cell r="I39">
            <v>11.078048543495299</v>
          </cell>
        </row>
        <row r="40">
          <cell r="B40" t="str">
            <v>NasdaqGS:AMAT</v>
          </cell>
          <cell r="C40">
            <v>0.1275</v>
          </cell>
          <cell r="D40">
            <v>13.31</v>
          </cell>
          <cell r="E40">
            <v>0.80200000000000005</v>
          </cell>
          <cell r="F40">
            <v>16.596009975062302</v>
          </cell>
          <cell r="G40">
            <v>15803.367700000001</v>
          </cell>
          <cell r="H40">
            <v>1657.663</v>
          </cell>
          <cell r="I40">
            <v>9.53352261587548</v>
          </cell>
        </row>
        <row r="41">
          <cell r="B41" t="str">
            <v>NYSE:ADM</v>
          </cell>
          <cell r="C41">
            <v>0.1</v>
          </cell>
          <cell r="D41">
            <v>29.03</v>
          </cell>
          <cell r="E41">
            <v>2.8319999999999999</v>
          </cell>
          <cell r="F41">
            <v>10.2507062146893</v>
          </cell>
          <cell r="G41">
            <v>24523.43622</v>
          </cell>
          <cell r="H41">
            <v>3628.65</v>
          </cell>
          <cell r="I41">
            <v>6.7582809639948698</v>
          </cell>
        </row>
        <row r="42">
          <cell r="B42" t="str">
            <v>NYSE:AIZ</v>
          </cell>
          <cell r="C42">
            <v>8.5000000000000006E-2</v>
          </cell>
          <cell r="D42">
            <v>34.369999999999997</v>
          </cell>
          <cell r="E42">
            <v>4.1289999999999996</v>
          </cell>
          <cell r="F42">
            <v>8.3240494066359894</v>
          </cell>
          <cell r="G42">
            <v>3618.6916200000001</v>
          </cell>
          <cell r="H42" t="str">
            <v>NA</v>
          </cell>
          <cell r="I42" t="str">
            <v>NA</v>
          </cell>
        </row>
        <row r="43">
          <cell r="B43" t="str">
            <v>NYSE:T</v>
          </cell>
          <cell r="C43">
            <v>5.7860000000000002E-2</v>
          </cell>
          <cell r="D43">
            <v>26.51</v>
          </cell>
          <cell r="E43">
            <v>2.1930000000000001</v>
          </cell>
          <cell r="F43">
            <v>12.088463292293699</v>
          </cell>
          <cell r="G43">
            <v>223574.42176</v>
          </cell>
          <cell r="H43">
            <v>42675.722000000002</v>
          </cell>
          <cell r="I43">
            <v>5.23891363243954</v>
          </cell>
        </row>
        <row r="44">
          <cell r="B44" t="str">
            <v>NasdaqGS:ADSK</v>
          </cell>
          <cell r="C44">
            <v>0.14199999999999999</v>
          </cell>
          <cell r="D44">
            <v>29.56</v>
          </cell>
          <cell r="E44">
            <v>1.131</v>
          </cell>
          <cell r="F44">
            <v>26.136162687886799</v>
          </cell>
          <cell r="G44">
            <v>5763.75</v>
          </cell>
          <cell r="H44">
            <v>437.57100000000003</v>
          </cell>
          <cell r="I44">
            <v>13.1721480628287</v>
          </cell>
        </row>
        <row r="45">
          <cell r="B45" t="str">
            <v>NasdaqGS:ADP</v>
          </cell>
          <cell r="C45">
            <v>0.10933</v>
          </cell>
          <cell r="D45">
            <v>44.54</v>
          </cell>
          <cell r="E45">
            <v>2.42</v>
          </cell>
          <cell r="F45">
            <v>18.404958677686</v>
          </cell>
          <cell r="G45">
            <v>20596.667679999999</v>
          </cell>
          <cell r="H45">
            <v>2080.7049999999999</v>
          </cell>
          <cell r="I45">
            <v>9.8988889246673608</v>
          </cell>
        </row>
        <row r="46">
          <cell r="B46" t="str">
            <v>NYSE:AN</v>
          </cell>
          <cell r="C46" t="str">
            <v>NA</v>
          </cell>
          <cell r="D46">
            <v>19.02</v>
          </cell>
          <cell r="E46">
            <v>1.3819999999999999</v>
          </cell>
          <cell r="F46">
            <v>13.762662807525301</v>
          </cell>
          <cell r="G46">
            <v>5554.107</v>
          </cell>
          <cell r="H46">
            <v>505.79199999999997</v>
          </cell>
          <cell r="I46">
            <v>10.981009980387199</v>
          </cell>
        </row>
        <row r="47">
          <cell r="B47" t="str">
            <v>NYSE:AZO</v>
          </cell>
          <cell r="C47">
            <v>0.13</v>
          </cell>
          <cell r="D47">
            <v>173.23</v>
          </cell>
          <cell r="E47">
            <v>14.238</v>
          </cell>
          <cell r="F47">
            <v>12.1667369012502</v>
          </cell>
          <cell r="G47">
            <v>11092.6062</v>
          </cell>
          <cell r="H47">
            <v>1441.7470000000001</v>
          </cell>
          <cell r="I47">
            <v>7.6938645962155601</v>
          </cell>
        </row>
        <row r="48">
          <cell r="B48" t="str">
            <v>NYSE:AVB</v>
          </cell>
          <cell r="C48">
            <v>4.7500000000000001E-2</v>
          </cell>
          <cell r="D48">
            <v>86.86</v>
          </cell>
          <cell r="E48">
            <v>1.3680000000000001</v>
          </cell>
          <cell r="F48">
            <v>63.494152046783597</v>
          </cell>
          <cell r="G48">
            <v>11033.085880000001</v>
          </cell>
          <cell r="H48">
            <v>466.03800000000001</v>
          </cell>
          <cell r="I48">
            <v>23.674219441333101</v>
          </cell>
        </row>
        <row r="49">
          <cell r="B49" t="str">
            <v>NYSE:AVY</v>
          </cell>
          <cell r="C49">
            <v>7.0000000000000007E-2</v>
          </cell>
          <cell r="D49">
            <v>36.08</v>
          </cell>
          <cell r="E49">
            <v>2.5179999999999998</v>
          </cell>
          <cell r="F49">
            <v>14.328832406671999</v>
          </cell>
          <cell r="G49">
            <v>5191.4109900000003</v>
          </cell>
          <cell r="H49">
            <v>693.73500000000001</v>
          </cell>
          <cell r="I49">
            <v>7.48327674111873</v>
          </cell>
        </row>
        <row r="50">
          <cell r="B50" t="str">
            <v>NYSE:AVP</v>
          </cell>
          <cell r="C50">
            <v>0.115</v>
          </cell>
          <cell r="D50">
            <v>33.96</v>
          </cell>
          <cell r="E50">
            <v>2.048</v>
          </cell>
          <cell r="F50">
            <v>16.58203125</v>
          </cell>
          <cell r="G50">
            <v>15629.165499999999</v>
          </cell>
          <cell r="H50">
            <v>1563.98</v>
          </cell>
          <cell r="I50">
            <v>9.9932003606184203</v>
          </cell>
        </row>
        <row r="51">
          <cell r="B51" t="str">
            <v>NYSE:BHI</v>
          </cell>
          <cell r="C51" t="str">
            <v>NA</v>
          </cell>
          <cell r="D51">
            <v>45.65</v>
          </cell>
          <cell r="E51">
            <v>2.0489999999999999</v>
          </cell>
          <cell r="F51">
            <v>22.2791605661298</v>
          </cell>
          <cell r="G51">
            <v>14200.267089999999</v>
          </cell>
          <cell r="H51">
            <v>1837.546</v>
          </cell>
          <cell r="I51">
            <v>7.7278430526365103</v>
          </cell>
        </row>
        <row r="52">
          <cell r="B52" t="str">
            <v>NYSE:BLL</v>
          </cell>
          <cell r="C52">
            <v>7.6999999999999999E-2</v>
          </cell>
          <cell r="D52">
            <v>54.05</v>
          </cell>
          <cell r="E52">
            <v>4.3780000000000001</v>
          </cell>
          <cell r="F52">
            <v>12.345820009136601</v>
          </cell>
          <cell r="G52">
            <v>7372.22</v>
          </cell>
          <cell r="H52">
            <v>1043.5</v>
          </cell>
          <cell r="I52">
            <v>7.0648969813128897</v>
          </cell>
        </row>
        <row r="53">
          <cell r="B53" t="str">
            <v>NYSE:BAC</v>
          </cell>
          <cell r="C53">
            <v>5.3330000000000002E-2</v>
          </cell>
          <cell r="D53">
            <v>18.04</v>
          </cell>
          <cell r="E53">
            <v>0.80800000000000005</v>
          </cell>
          <cell r="F53">
            <v>22.326732673267301</v>
          </cell>
          <cell r="G53">
            <v>179575.71770000001</v>
          </cell>
          <cell r="H53">
            <v>26016.811000000002</v>
          </cell>
          <cell r="I53">
            <v>6.9022955080851398</v>
          </cell>
        </row>
        <row r="54">
          <cell r="B54" t="str">
            <v>NYSE:BAX</v>
          </cell>
          <cell r="C54">
            <v>0.11899999999999999</v>
          </cell>
          <cell r="D54">
            <v>58.71</v>
          </cell>
          <cell r="E54">
            <v>4.234</v>
          </cell>
          <cell r="F54">
            <v>13.866320264525299</v>
          </cell>
          <cell r="G54">
            <v>36593.402750000001</v>
          </cell>
          <cell r="H54">
            <v>4041.5839999999998</v>
          </cell>
          <cell r="I54">
            <v>9.0542229853443601</v>
          </cell>
        </row>
        <row r="55">
          <cell r="B55" t="str">
            <v>NYSE:BBT</v>
          </cell>
          <cell r="C55">
            <v>7.8E-2</v>
          </cell>
          <cell r="D55">
            <v>32.200000000000003</v>
          </cell>
          <cell r="E55">
            <v>1.4570000000000001</v>
          </cell>
          <cell r="F55">
            <v>22.1002059025395</v>
          </cell>
          <cell r="G55">
            <v>22301.036250000001</v>
          </cell>
          <cell r="H55">
            <v>1985.231</v>
          </cell>
          <cell r="I55">
            <v>11.2334716967446</v>
          </cell>
        </row>
        <row r="56">
          <cell r="B56" t="str">
            <v>NYSE:BDX</v>
          </cell>
          <cell r="C56">
            <v>0.11286</v>
          </cell>
          <cell r="D56">
            <v>79</v>
          </cell>
          <cell r="E56">
            <v>5.1920000000000002</v>
          </cell>
          <cell r="F56">
            <v>15.215716486902901</v>
          </cell>
          <cell r="G56">
            <v>18738.306489999999</v>
          </cell>
          <cell r="H56">
            <v>2313.1419999999998</v>
          </cell>
          <cell r="I56">
            <v>8.1008024972094201</v>
          </cell>
        </row>
        <row r="57">
          <cell r="B57" t="str">
            <v>NasdaqGS:BBBY</v>
          </cell>
          <cell r="C57">
            <v>0.12136</v>
          </cell>
          <cell r="D57">
            <v>43.9</v>
          </cell>
          <cell r="E57">
            <v>2.403</v>
          </cell>
          <cell r="F57">
            <v>18.268830628381199</v>
          </cell>
          <cell r="G57">
            <v>10510.601000000001</v>
          </cell>
          <cell r="H57">
            <v>1172.5940000000001</v>
          </cell>
          <cell r="I57">
            <v>8.9635466325087805</v>
          </cell>
        </row>
        <row r="58">
          <cell r="B58" t="str">
            <v>NYSE:BMS</v>
          </cell>
          <cell r="C58">
            <v>7.0000000000000007E-2</v>
          </cell>
          <cell r="D58">
            <v>29.26</v>
          </cell>
          <cell r="E58">
            <v>2.004</v>
          </cell>
          <cell r="F58">
            <v>14.6007984031936</v>
          </cell>
          <cell r="G58">
            <v>3428.6108800000002</v>
          </cell>
          <cell r="H58">
            <v>653.1</v>
          </cell>
          <cell r="I58">
            <v>5.2497487061705703</v>
          </cell>
        </row>
        <row r="59">
          <cell r="B59" t="str">
            <v>NYSE:BBY</v>
          </cell>
          <cell r="C59">
            <v>0.12425</v>
          </cell>
          <cell r="D59">
            <v>43</v>
          </cell>
          <cell r="E59">
            <v>3.3559999999999999</v>
          </cell>
          <cell r="F59">
            <v>12.812872467222901</v>
          </cell>
          <cell r="G59">
            <v>17928.261119999999</v>
          </cell>
          <cell r="H59">
            <v>3268.3380000000002</v>
          </cell>
          <cell r="I59">
            <v>5.48543667148257</v>
          </cell>
        </row>
        <row r="60">
          <cell r="B60" t="str">
            <v>NYSE:BIG</v>
          </cell>
          <cell r="C60">
            <v>0.123</v>
          </cell>
          <cell r="D60">
            <v>37.32</v>
          </cell>
          <cell r="E60">
            <v>2.7360000000000002</v>
          </cell>
          <cell r="F60">
            <v>13.640350877193001</v>
          </cell>
          <cell r="G60">
            <v>2816.9186199999999</v>
          </cell>
          <cell r="H60">
            <v>440.262</v>
          </cell>
          <cell r="I60">
            <v>6.3982778890751399</v>
          </cell>
        </row>
        <row r="61">
          <cell r="B61" t="str">
            <v>NasdaqGS:BIIB</v>
          </cell>
          <cell r="C61">
            <v>8.4250000000000005E-2</v>
          </cell>
          <cell r="D61">
            <v>58.42</v>
          </cell>
          <cell r="E61">
            <v>4.6050000000000004</v>
          </cell>
          <cell r="F61">
            <v>12.686210640608</v>
          </cell>
          <cell r="G61">
            <v>15553.89515</v>
          </cell>
          <cell r="H61">
            <v>1933.3</v>
          </cell>
          <cell r="I61">
            <v>8.0452568923602108</v>
          </cell>
        </row>
        <row r="62">
          <cell r="B62" t="str">
            <v>NYSE:BJS</v>
          </cell>
          <cell r="C62" t="str">
            <v>NA</v>
          </cell>
          <cell r="D62">
            <v>20.87</v>
          </cell>
          <cell r="E62">
            <v>0.60799999999999998</v>
          </cell>
          <cell r="F62">
            <v>34.3256578947368</v>
          </cell>
          <cell r="G62">
            <v>6293.4917599999999</v>
          </cell>
          <cell r="H62">
            <v>563.27599999999995</v>
          </cell>
          <cell r="I62">
            <v>11.1730159992615</v>
          </cell>
        </row>
        <row r="63">
          <cell r="B63" t="str">
            <v>NYSE:BMC</v>
          </cell>
          <cell r="C63" t="e">
            <v>#VALUE!</v>
          </cell>
          <cell r="D63" t="str">
            <v>(Invalid Identifier)</v>
          </cell>
          <cell r="E63" t="str">
            <v>(Invalid Identifier)</v>
          </cell>
          <cell r="F63" t="str">
            <v>NA</v>
          </cell>
          <cell r="G63" t="str">
            <v>(Invalid Identifier)</v>
          </cell>
          <cell r="H63" t="str">
            <v>(Invalid Identifier)</v>
          </cell>
          <cell r="I63" t="str">
            <v>NA</v>
          </cell>
        </row>
        <row r="64">
          <cell r="B64" t="str">
            <v>NYSE:BA</v>
          </cell>
          <cell r="C64">
            <v>8.3330000000000001E-2</v>
          </cell>
          <cell r="D64">
            <v>74.11</v>
          </cell>
          <cell r="E64">
            <v>4.0350000000000001</v>
          </cell>
          <cell r="F64">
            <v>18.366790582404001</v>
          </cell>
          <cell r="G64">
            <v>56746.887840000003</v>
          </cell>
          <cell r="H64">
            <v>6493.7150000000001</v>
          </cell>
          <cell r="I64">
            <v>8.7387401264145392</v>
          </cell>
        </row>
        <row r="65">
          <cell r="B65" t="str">
            <v>NYSE:BXP</v>
          </cell>
          <cell r="C65" t="str">
            <v>NA</v>
          </cell>
          <cell r="D65">
            <v>76.25</v>
          </cell>
          <cell r="E65">
            <v>1.4</v>
          </cell>
          <cell r="F65">
            <v>54.464285714285701</v>
          </cell>
          <cell r="G65">
            <v>16535.76655</v>
          </cell>
          <cell r="H65">
            <v>977.83699999999999</v>
          </cell>
          <cell r="I65">
            <v>16.910555184555299</v>
          </cell>
        </row>
        <row r="66">
          <cell r="B66" t="str">
            <v>NYSE:BSX</v>
          </cell>
          <cell r="C66">
            <v>0.10073</v>
          </cell>
          <cell r="D66">
            <v>7.19</v>
          </cell>
          <cell r="E66">
            <v>0.39300000000000002</v>
          </cell>
          <cell r="F66">
            <v>18.295165394402002</v>
          </cell>
          <cell r="G66">
            <v>15648.696690000001</v>
          </cell>
          <cell r="H66">
            <v>1998.2639999999999</v>
          </cell>
          <cell r="I66">
            <v>7.8311457795366399</v>
          </cell>
        </row>
        <row r="67">
          <cell r="B67" t="str">
            <v>NYSE:BMY</v>
          </cell>
          <cell r="C67">
            <v>1.35E-2</v>
          </cell>
          <cell r="D67">
            <v>27</v>
          </cell>
          <cell r="E67">
            <v>2.2170000000000001</v>
          </cell>
          <cell r="F67">
            <v>12.178619756427601</v>
          </cell>
          <cell r="G67">
            <v>43645.204729999998</v>
          </cell>
          <cell r="H67">
            <v>6962.1310000000003</v>
          </cell>
          <cell r="I67">
            <v>6.2689433350219899</v>
          </cell>
        </row>
        <row r="68">
          <cell r="B68" t="str">
            <v>NasdaqGS:BRCM</v>
          </cell>
          <cell r="C68">
            <v>0.18570999999999999</v>
          </cell>
          <cell r="D68">
            <v>33.31</v>
          </cell>
          <cell r="E68">
            <v>1.9950000000000001</v>
          </cell>
          <cell r="F68">
            <v>16.696741854636599</v>
          </cell>
          <cell r="G68">
            <v>14103.934670000001</v>
          </cell>
          <cell r="H68">
            <v>1285.5999999999999</v>
          </cell>
          <cell r="I68">
            <v>10.970702139079</v>
          </cell>
        </row>
        <row r="69">
          <cell r="B69" t="str">
            <v>NYSE:BF.B</v>
          </cell>
          <cell r="C69">
            <v>8.5999999999999993E-2</v>
          </cell>
          <cell r="D69">
            <v>58.78</v>
          </cell>
          <cell r="E69">
            <v>3.2629999999999999</v>
          </cell>
          <cell r="F69">
            <v>18.0140974563285</v>
          </cell>
          <cell r="G69">
            <v>9291.3514200000009</v>
          </cell>
          <cell r="H69">
            <v>808.75800000000004</v>
          </cell>
          <cell r="I69">
            <v>11.4884197992477</v>
          </cell>
        </row>
        <row r="70">
          <cell r="B70" t="str">
            <v>NYSE:BNI</v>
          </cell>
          <cell r="C70" t="e">
            <v>#VALUE!</v>
          </cell>
          <cell r="D70" t="str">
            <v>(Invalid Identifier)</v>
          </cell>
          <cell r="E70" t="str">
            <v>(Invalid Identifier)</v>
          </cell>
          <cell r="F70" t="str">
            <v>NA</v>
          </cell>
          <cell r="G70" t="str">
            <v>(Invalid Identifier)</v>
          </cell>
          <cell r="H70" t="str">
            <v>(Invalid Identifier)</v>
          </cell>
          <cell r="I70" t="str">
            <v>NA</v>
          </cell>
        </row>
        <row r="71">
          <cell r="B71" t="str">
            <v>NasdaqGS:CA</v>
          </cell>
          <cell r="C71">
            <v>0.11</v>
          </cell>
          <cell r="D71">
            <v>23.38</v>
          </cell>
          <cell r="E71">
            <v>1.7909999999999999</v>
          </cell>
          <cell r="F71">
            <v>13.0541596873255</v>
          </cell>
          <cell r="G71">
            <v>11103.83207</v>
          </cell>
          <cell r="H71">
            <v>1699.8683000000001</v>
          </cell>
          <cell r="I71">
            <v>6.5321719747347498</v>
          </cell>
        </row>
        <row r="72">
          <cell r="B72" t="str">
            <v>NYSE:COG</v>
          </cell>
          <cell r="C72">
            <v>-8.2000000000000003E-2</v>
          </cell>
          <cell r="D72">
            <v>37.130000000000003</v>
          </cell>
          <cell r="E72">
            <v>1.2649999999999999</v>
          </cell>
          <cell r="F72">
            <v>29.351778656126498</v>
          </cell>
          <cell r="G72">
            <v>4547.1660000000002</v>
          </cell>
          <cell r="H72">
            <v>649.49699999999996</v>
          </cell>
          <cell r="I72">
            <v>7.0010577416061999</v>
          </cell>
        </row>
        <row r="73">
          <cell r="B73" t="str">
            <v>NYSE:CAM</v>
          </cell>
          <cell r="C73" t="str">
            <v>NA</v>
          </cell>
          <cell r="D73">
            <v>42.21</v>
          </cell>
          <cell r="E73">
            <v>2.2480000000000002</v>
          </cell>
          <cell r="F73">
            <v>18.776690391459098</v>
          </cell>
          <cell r="G73">
            <v>9445.2227999999996</v>
          </cell>
          <cell r="H73">
            <v>995.50699999999995</v>
          </cell>
          <cell r="I73">
            <v>9.4878517177679296</v>
          </cell>
        </row>
        <row r="74">
          <cell r="B74" t="str">
            <v>NYSE:CPB</v>
          </cell>
          <cell r="C74">
            <v>9.2999999999999999E-2</v>
          </cell>
          <cell r="D74">
            <v>35.56</v>
          </cell>
          <cell r="E74">
            <v>2.5179999999999998</v>
          </cell>
          <cell r="F74">
            <v>14.122319301032601</v>
          </cell>
          <cell r="G74">
            <v>14474.12364</v>
          </cell>
          <cell r="H74">
            <v>1650.2950000000001</v>
          </cell>
          <cell r="I74">
            <v>8.7706280634674396</v>
          </cell>
        </row>
        <row r="75">
          <cell r="B75" t="str">
            <v>NYSE:COF</v>
          </cell>
          <cell r="C75">
            <v>8.5999999999999993E-2</v>
          </cell>
          <cell r="D75">
            <v>42.65</v>
          </cell>
          <cell r="E75">
            <v>2.1779999999999999</v>
          </cell>
          <cell r="F75">
            <v>19.582185491276402</v>
          </cell>
          <cell r="G75">
            <v>19131.198079999998</v>
          </cell>
          <cell r="H75">
            <v>1501.6089999999999</v>
          </cell>
          <cell r="I75">
            <v>12.740465780372899</v>
          </cell>
        </row>
        <row r="76">
          <cell r="B76" t="str">
            <v>NYSE:CAH</v>
          </cell>
          <cell r="C76">
            <v>0.11749999999999999</v>
          </cell>
          <cell r="D76">
            <v>36.07</v>
          </cell>
          <cell r="E76">
            <v>2.2469999999999999</v>
          </cell>
          <cell r="F76">
            <v>16.052514463729398</v>
          </cell>
          <cell r="G76">
            <v>13167.994210000001</v>
          </cell>
          <cell r="H76">
            <v>1624.3520000000001</v>
          </cell>
          <cell r="I76">
            <v>8.1066137204251305</v>
          </cell>
        </row>
        <row r="77">
          <cell r="B77" t="str">
            <v>NYSE:CFN</v>
          </cell>
          <cell r="C77">
            <v>0.11133</v>
          </cell>
          <cell r="D77">
            <v>25.8</v>
          </cell>
          <cell r="E77">
            <v>1.5089999999999999</v>
          </cell>
          <cell r="F77">
            <v>17.097415506958299</v>
          </cell>
          <cell r="G77">
            <v>6062.8652499999998</v>
          </cell>
          <cell r="H77">
            <v>757.66200000000003</v>
          </cell>
          <cell r="I77">
            <v>8.0020711742175301</v>
          </cell>
        </row>
        <row r="78">
          <cell r="B78" t="str">
            <v>NYSE:CCL</v>
          </cell>
          <cell r="C78">
            <v>0.10299999999999999</v>
          </cell>
          <cell r="D78">
            <v>38.979999999999997</v>
          </cell>
          <cell r="E78">
            <v>2.3650000000000002</v>
          </cell>
          <cell r="F78">
            <v>16.482029598308699</v>
          </cell>
          <cell r="G78">
            <v>40505.199999999997</v>
          </cell>
          <cell r="H78">
            <v>3723.0920000000001</v>
          </cell>
          <cell r="I78">
            <v>10.879451810484399</v>
          </cell>
        </row>
        <row r="79">
          <cell r="B79" t="str">
            <v>NYSE:CAT</v>
          </cell>
          <cell r="C79">
            <v>0.14249999999999999</v>
          </cell>
          <cell r="D79">
            <v>63.48</v>
          </cell>
          <cell r="E79">
            <v>2.6629999999999998</v>
          </cell>
          <cell r="F79">
            <v>23.837776943297001</v>
          </cell>
          <cell r="G79">
            <v>69073.704119999995</v>
          </cell>
          <cell r="H79">
            <v>4317.9979999999996</v>
          </cell>
          <cell r="I79">
            <v>15.996696645065599</v>
          </cell>
        </row>
        <row r="80">
          <cell r="B80" t="str">
            <v>NYSE:CBG</v>
          </cell>
          <cell r="C80">
            <v>0.18275</v>
          </cell>
          <cell r="D80">
            <v>15.98</v>
          </cell>
          <cell r="E80">
            <v>0.47499999999999998</v>
          </cell>
          <cell r="F80">
            <v>33.642105263157902</v>
          </cell>
          <cell r="G80">
            <v>7234.6358799999998</v>
          </cell>
          <cell r="H80">
            <v>508.00799999999998</v>
          </cell>
          <cell r="I80">
            <v>14.241184941969401</v>
          </cell>
        </row>
        <row r="81">
          <cell r="B81" t="str">
            <v>NYSE:CBS</v>
          </cell>
          <cell r="C81">
            <v>0.104</v>
          </cell>
          <cell r="D81">
            <v>14.14</v>
          </cell>
          <cell r="E81">
            <v>0.94099999999999995</v>
          </cell>
          <cell r="F81">
            <v>15.0265674814028</v>
          </cell>
          <cell r="G81">
            <v>15852.02635</v>
          </cell>
          <cell r="H81">
            <v>2258.6660000000002</v>
          </cell>
          <cell r="I81">
            <v>7.0183136196321199</v>
          </cell>
        </row>
        <row r="82">
          <cell r="B82" t="str">
            <v>NasdaqGS:CELG</v>
          </cell>
          <cell r="C82">
            <v>0.23400000000000001</v>
          </cell>
          <cell r="D82">
            <v>62.48</v>
          </cell>
          <cell r="E82">
            <v>2.6240000000000001</v>
          </cell>
          <cell r="F82">
            <v>23.810975609756099</v>
          </cell>
          <cell r="G82">
            <v>25595.995340000001</v>
          </cell>
          <cell r="H82">
            <v>1509.4</v>
          </cell>
          <cell r="I82">
            <v>16.9577284616404</v>
          </cell>
        </row>
        <row r="83">
          <cell r="B83" t="str">
            <v>NYSE:CNP</v>
          </cell>
          <cell r="C83">
            <v>6.2E-2</v>
          </cell>
          <cell r="D83">
            <v>14.47</v>
          </cell>
          <cell r="E83">
            <v>1.1240000000000001</v>
          </cell>
          <cell r="F83">
            <v>12.873665480427</v>
          </cell>
          <cell r="G83">
            <v>14615.84777</v>
          </cell>
          <cell r="H83">
            <v>2015.2629999999999</v>
          </cell>
          <cell r="I83">
            <v>7.2525758523825399</v>
          </cell>
        </row>
        <row r="84">
          <cell r="B84" t="str">
            <v>NYSE:CTL</v>
          </cell>
          <cell r="C84">
            <v>-5.6699999999999997E-3</v>
          </cell>
          <cell r="D84">
            <v>35.520000000000003</v>
          </cell>
          <cell r="E84">
            <v>3.2480000000000002</v>
          </cell>
          <cell r="F84">
            <v>10.935960591133</v>
          </cell>
          <cell r="G84">
            <v>18202.785</v>
          </cell>
          <cell r="H84">
            <v>3537.877</v>
          </cell>
          <cell r="I84">
            <v>5.1451152767606096</v>
          </cell>
        </row>
        <row r="85">
          <cell r="B85" t="str">
            <v>NasdaqGS:CEPH</v>
          </cell>
          <cell r="C85">
            <v>0.12038</v>
          </cell>
          <cell r="D85">
            <v>72.62</v>
          </cell>
          <cell r="E85">
            <v>6.52</v>
          </cell>
          <cell r="F85">
            <v>11.138036809816001</v>
          </cell>
          <cell r="G85">
            <v>5040.4802900000004</v>
          </cell>
          <cell r="H85">
            <v>922.471</v>
          </cell>
          <cell r="I85">
            <v>5.4641070450995199</v>
          </cell>
        </row>
        <row r="86">
          <cell r="B86" t="str">
            <v>NYSE:CF</v>
          </cell>
          <cell r="C86">
            <v>0.15495</v>
          </cell>
          <cell r="D86">
            <v>92.93</v>
          </cell>
          <cell r="E86">
            <v>7.0010000000000003</v>
          </cell>
          <cell r="F86">
            <v>13.273818025996301</v>
          </cell>
          <cell r="G86">
            <v>3664.8917700000002</v>
          </cell>
          <cell r="H86">
            <v>674.15700000000004</v>
          </cell>
          <cell r="I86">
            <v>5.4362585718163601</v>
          </cell>
        </row>
        <row r="87">
          <cell r="B87" t="str">
            <v>NasdaqGS:CHRW</v>
          </cell>
          <cell r="C87">
            <v>0.14582999999999999</v>
          </cell>
          <cell r="D87">
            <v>56.09</v>
          </cell>
          <cell r="E87">
            <v>2.2589999999999999</v>
          </cell>
          <cell r="F87">
            <v>24.829570606463001</v>
          </cell>
          <cell r="G87">
            <v>8868.8445200000006</v>
          </cell>
          <cell r="H87">
            <v>638.524</v>
          </cell>
          <cell r="I87">
            <v>13.8896024581692</v>
          </cell>
        </row>
        <row r="88">
          <cell r="B88" t="str">
            <v>NasdaqGS:SCHW</v>
          </cell>
          <cell r="C88" t="e">
            <v>#VALUE!</v>
          </cell>
          <cell r="D88" t="str">
            <v>(Invalid Identifier)</v>
          </cell>
          <cell r="E88" t="str">
            <v>(Invalid Identifier)</v>
          </cell>
          <cell r="F88" t="str">
            <v>NA</v>
          </cell>
          <cell r="G88" t="str">
            <v>(Invalid Identifier)</v>
          </cell>
          <cell r="H88" t="str">
            <v>(Invalid Identifier)</v>
          </cell>
          <cell r="I88" t="str">
            <v>NA</v>
          </cell>
        </row>
        <row r="89">
          <cell r="B89" t="str">
            <v>NYSE:CHK</v>
          </cell>
          <cell r="C89">
            <v>2.8330000000000001E-2</v>
          </cell>
          <cell r="D89">
            <v>23.28</v>
          </cell>
          <cell r="E89">
            <v>2.9350000000000001</v>
          </cell>
          <cell r="F89">
            <v>7.9318568994889302</v>
          </cell>
          <cell r="G89">
            <v>27933.130570000001</v>
          </cell>
          <cell r="H89">
            <v>5008.6019999999999</v>
          </cell>
          <cell r="I89">
            <v>5.5770313891980203</v>
          </cell>
        </row>
        <row r="90">
          <cell r="B90" t="str">
            <v>NYSE:CVX</v>
          </cell>
          <cell r="C90">
            <v>0.16167000000000001</v>
          </cell>
          <cell r="D90">
            <v>75.23</v>
          </cell>
          <cell r="E90">
            <v>7.7939999999999996</v>
          </cell>
          <cell r="F90">
            <v>9.6522966384398305</v>
          </cell>
          <cell r="G90">
            <v>151820.71379000001</v>
          </cell>
          <cell r="H90">
            <v>42870.614000000001</v>
          </cell>
          <cell r="I90">
            <v>3.5413701746842299</v>
          </cell>
        </row>
        <row r="91">
          <cell r="B91" t="str">
            <v>NasdaqGS:CIEN</v>
          </cell>
          <cell r="C91">
            <v>0.12</v>
          </cell>
          <cell r="D91">
            <v>15.26</v>
          </cell>
          <cell r="E91">
            <v>-2.7E-2</v>
          </cell>
          <cell r="F91" t="str">
            <v>NM</v>
          </cell>
          <cell r="G91">
            <v>1225.70724</v>
          </cell>
          <cell r="H91" t="str">
            <v>NA</v>
          </cell>
          <cell r="I91" t="str">
            <v>NA</v>
          </cell>
        </row>
        <row r="92">
          <cell r="B92" t="str">
            <v>NYSE:CI</v>
          </cell>
          <cell r="C92">
            <v>8.3599999999999994E-2</v>
          </cell>
          <cell r="D92">
            <v>36.35</v>
          </cell>
          <cell r="E92">
            <v>4.0449999999999999</v>
          </cell>
          <cell r="F92">
            <v>8.9864029666254606</v>
          </cell>
          <cell r="G92">
            <v>11578.0368</v>
          </cell>
          <cell r="H92">
            <v>1941.508</v>
          </cell>
          <cell r="I92">
            <v>5.9634247193418704</v>
          </cell>
        </row>
        <row r="93">
          <cell r="B93" t="str">
            <v>NasdaqGS:CINF</v>
          </cell>
          <cell r="C93" t="str">
            <v>NA</v>
          </cell>
          <cell r="D93">
            <v>29.31</v>
          </cell>
          <cell r="E93">
            <v>1.774</v>
          </cell>
          <cell r="F93">
            <v>16.521984216460002</v>
          </cell>
          <cell r="G93">
            <v>5034.9120000000003</v>
          </cell>
          <cell r="H93" t="str">
            <v>NA</v>
          </cell>
          <cell r="I93" t="str">
            <v>NA</v>
          </cell>
        </row>
        <row r="94">
          <cell r="B94" t="str">
            <v>NasdaqGS:CTAS</v>
          </cell>
          <cell r="C94">
            <v>9.375E-2</v>
          </cell>
          <cell r="D94">
            <v>28.35</v>
          </cell>
          <cell r="E94">
            <v>1.3979999999999999</v>
          </cell>
          <cell r="F94">
            <v>20.2789699570815</v>
          </cell>
          <cell r="G94">
            <v>4502.2273999999998</v>
          </cell>
          <cell r="H94">
            <v>558.77800000000002</v>
          </cell>
          <cell r="I94">
            <v>8.0572739084215907</v>
          </cell>
        </row>
        <row r="95">
          <cell r="B95" t="str">
            <v>NasdaqGS:CSCO</v>
          </cell>
          <cell r="C95">
            <v>0.12125</v>
          </cell>
          <cell r="D95">
            <v>26.51</v>
          </cell>
          <cell r="E95">
            <v>1.6</v>
          </cell>
          <cell r="F95">
            <v>16.568750000000001</v>
          </cell>
          <cell r="G95">
            <v>127127.85928</v>
          </cell>
          <cell r="H95">
            <v>13697.653</v>
          </cell>
          <cell r="I95">
            <v>9.2809957501478504</v>
          </cell>
        </row>
        <row r="96">
          <cell r="B96" t="str">
            <v>NYSE:C</v>
          </cell>
          <cell r="C96">
            <v>-0.08</v>
          </cell>
          <cell r="D96">
            <v>4.18</v>
          </cell>
          <cell r="E96">
            <v>4.1000000000000002E-2</v>
          </cell>
          <cell r="F96">
            <v>101.951219512195</v>
          </cell>
          <cell r="G96">
            <v>123088.87192999999</v>
          </cell>
          <cell r="H96">
            <v>1839.4870000000001</v>
          </cell>
          <cell r="I96">
            <v>66.914782181118994</v>
          </cell>
        </row>
        <row r="97">
          <cell r="B97" t="str">
            <v>NasdaqGS:CTXS</v>
          </cell>
          <cell r="C97">
            <v>0.107</v>
          </cell>
          <cell r="D97">
            <v>47.98</v>
          </cell>
          <cell r="E97">
            <v>1.897</v>
          </cell>
          <cell r="F97">
            <v>25.292567211386402</v>
          </cell>
          <cell r="G97">
            <v>8240.6294300000009</v>
          </cell>
          <cell r="H97">
            <v>541.93600000000004</v>
          </cell>
          <cell r="I97">
            <v>15.205908871158201</v>
          </cell>
        </row>
        <row r="98">
          <cell r="B98" t="str">
            <v>NYSE:CLX</v>
          </cell>
          <cell r="C98">
            <v>9.5000000000000001E-2</v>
          </cell>
          <cell r="D98">
            <v>64.989999999999995</v>
          </cell>
          <cell r="E98">
            <v>4.4210000000000003</v>
          </cell>
          <cell r="F98">
            <v>14.7002940511197</v>
          </cell>
          <cell r="G98">
            <v>11934.894399999999</v>
          </cell>
          <cell r="H98">
            <v>1329.0540000000001</v>
          </cell>
          <cell r="I98">
            <v>8.9799920845955103</v>
          </cell>
        </row>
        <row r="99">
          <cell r="B99" t="str">
            <v>NasdaqGS:CME</v>
          </cell>
          <cell r="C99">
            <v>0.114</v>
          </cell>
          <cell r="D99">
            <v>315.64</v>
          </cell>
          <cell r="E99">
            <v>15.388999999999999</v>
          </cell>
          <cell r="F99">
            <v>20.510754434986001</v>
          </cell>
          <cell r="G99">
            <v>23051.669819999999</v>
          </cell>
          <cell r="H99">
            <v>2083.9679999999998</v>
          </cell>
          <cell r="I99">
            <v>11.061431759028901</v>
          </cell>
        </row>
        <row r="100">
          <cell r="B100" t="str">
            <v>NYSE:CMS</v>
          </cell>
          <cell r="C100">
            <v>5.62E-2</v>
          </cell>
          <cell r="D100">
            <v>15.55</v>
          </cell>
          <cell r="E100">
            <v>1.3460000000000001</v>
          </cell>
          <cell r="F100">
            <v>11.552748885586899</v>
          </cell>
          <cell r="G100">
            <v>10644.96774</v>
          </cell>
          <cell r="H100">
            <v>1535.605</v>
          </cell>
          <cell r="I100">
            <v>6.9321002080613203</v>
          </cell>
        </row>
        <row r="101">
          <cell r="B101" t="str">
            <v>NYSE:COH</v>
          </cell>
          <cell r="C101">
            <v>0.14000000000000001</v>
          </cell>
          <cell r="D101">
            <v>39.979999999999997</v>
          </cell>
          <cell r="E101">
            <v>2.2789999999999999</v>
          </cell>
          <cell r="F101">
            <v>17.5427819218956</v>
          </cell>
          <cell r="G101">
            <v>11587.34131</v>
          </cell>
          <cell r="H101">
            <v>1271.4159999999999</v>
          </cell>
          <cell r="I101">
            <v>9.1137293458632005</v>
          </cell>
        </row>
        <row r="102">
          <cell r="B102" t="str">
            <v>NYSE:CCE</v>
          </cell>
          <cell r="C102">
            <v>6.3E-2</v>
          </cell>
          <cell r="D102">
            <v>28.09</v>
          </cell>
          <cell r="E102">
            <v>1.7569999999999999</v>
          </cell>
          <cell r="F102">
            <v>15.9874786568014</v>
          </cell>
          <cell r="G102">
            <v>21384.7016</v>
          </cell>
          <cell r="H102">
            <v>2734.5639999999999</v>
          </cell>
          <cell r="I102">
            <v>7.8201503420655003</v>
          </cell>
        </row>
        <row r="103">
          <cell r="B103" t="str">
            <v>NasdaqGS:CTSH</v>
          </cell>
          <cell r="C103">
            <v>0.17832999999999999</v>
          </cell>
          <cell r="D103">
            <v>51.14</v>
          </cell>
          <cell r="E103">
            <v>2.0619999999999998</v>
          </cell>
          <cell r="F103">
            <v>24.801163918525699</v>
          </cell>
          <cell r="G103">
            <v>13803.070680000001</v>
          </cell>
          <cell r="H103">
            <v>843.09199999999998</v>
          </cell>
          <cell r="I103">
            <v>16.371962585340601</v>
          </cell>
        </row>
        <row r="104">
          <cell r="B104" t="str">
            <v>NYSE:CL</v>
          </cell>
          <cell r="C104">
            <v>0.09</v>
          </cell>
          <cell r="D104">
            <v>84.98</v>
          </cell>
          <cell r="E104">
            <v>4.8529999999999998</v>
          </cell>
          <cell r="F104">
            <v>17.5108180506903</v>
          </cell>
          <cell r="G104">
            <v>44413.803480000002</v>
          </cell>
          <cell r="H104">
            <v>4313.1760000000004</v>
          </cell>
          <cell r="I104">
            <v>10.2972388513708</v>
          </cell>
        </row>
        <row r="105">
          <cell r="B105" t="str">
            <v>NasdaqGS:CMCS.A</v>
          </cell>
          <cell r="C105">
            <v>0.11633</v>
          </cell>
          <cell r="D105">
            <v>18.5</v>
          </cell>
          <cell r="E105">
            <v>1.2370000000000001</v>
          </cell>
          <cell r="F105">
            <v>14.9555375909458</v>
          </cell>
          <cell r="G105">
            <v>80452.865890000001</v>
          </cell>
          <cell r="H105">
            <v>14188.422</v>
          </cell>
          <cell r="I105">
            <v>5.6703180868175496</v>
          </cell>
        </row>
        <row r="106">
          <cell r="B106" t="str">
            <v>NYSE:CMA</v>
          </cell>
          <cell r="C106">
            <v>5.9200000000000003E-2</v>
          </cell>
          <cell r="D106">
            <v>37.880000000000003</v>
          </cell>
          <cell r="E106">
            <v>5.0000000000000001E-3</v>
          </cell>
          <cell r="F106">
            <v>7576</v>
          </cell>
          <cell r="G106">
            <v>6536.6043600000003</v>
          </cell>
          <cell r="H106">
            <v>-5.9459999999999997</v>
          </cell>
          <cell r="I106" t="str">
            <v>NM</v>
          </cell>
        </row>
        <row r="107">
          <cell r="B107" t="str">
            <v>NYSE:CSC</v>
          </cell>
          <cell r="C107">
            <v>9.1999999999999998E-2</v>
          </cell>
          <cell r="D107">
            <v>54.97</v>
          </cell>
          <cell r="E107">
            <v>4.9290000000000003</v>
          </cell>
          <cell r="F107">
            <v>11.1523635625888</v>
          </cell>
          <cell r="G107">
            <v>10323.306699999999</v>
          </cell>
          <cell r="H107">
            <v>2481.4949999999999</v>
          </cell>
          <cell r="I107">
            <v>4.1601158575777903</v>
          </cell>
        </row>
        <row r="108">
          <cell r="B108" t="str">
            <v>NasdaqGS:CPWR</v>
          </cell>
          <cell r="C108">
            <v>0.12</v>
          </cell>
          <cell r="D108">
            <v>8.42</v>
          </cell>
          <cell r="E108">
            <v>0.46500000000000002</v>
          </cell>
          <cell r="F108">
            <v>18.1075268817204</v>
          </cell>
          <cell r="G108">
            <v>1866.4699599999999</v>
          </cell>
          <cell r="H108" t="str">
            <v>NA</v>
          </cell>
          <cell r="I108" t="str">
            <v>NA</v>
          </cell>
        </row>
        <row r="109">
          <cell r="B109" t="str">
            <v>NYSE:CAG</v>
          </cell>
          <cell r="C109">
            <v>9.8500000000000004E-2</v>
          </cell>
          <cell r="D109">
            <v>25.03</v>
          </cell>
          <cell r="E109">
            <v>1.8220000000000001</v>
          </cell>
          <cell r="F109">
            <v>13.7376509330406</v>
          </cell>
          <cell r="G109">
            <v>13946.199199999999</v>
          </cell>
          <cell r="H109">
            <v>1712.7190000000001</v>
          </cell>
          <cell r="I109">
            <v>8.1427246384258005</v>
          </cell>
        </row>
        <row r="110">
          <cell r="B110" t="str">
            <v>NYSE:COP</v>
          </cell>
          <cell r="C110">
            <v>0.14099999999999999</v>
          </cell>
          <cell r="D110">
            <v>51.15</v>
          </cell>
          <cell r="E110">
            <v>5.9269999999999996</v>
          </cell>
          <cell r="F110">
            <v>8.6299983128057995</v>
          </cell>
          <cell r="G110">
            <v>110228.47476</v>
          </cell>
          <cell r="H110">
            <v>27470.152999999998</v>
          </cell>
          <cell r="I110">
            <v>4.0126632989630604</v>
          </cell>
        </row>
        <row r="111">
          <cell r="B111" t="str">
            <v>NYSE:CNX</v>
          </cell>
          <cell r="C111">
            <v>0.09</v>
          </cell>
          <cell r="D111">
            <v>42.66</v>
          </cell>
          <cell r="E111">
            <v>3.3330000000000002</v>
          </cell>
          <cell r="F111">
            <v>12.799279927992799</v>
          </cell>
          <cell r="G111">
            <v>8824.9110000000001</v>
          </cell>
          <cell r="H111">
            <v>1447.7339999999999</v>
          </cell>
          <cell r="I111">
            <v>6.0956715805527804</v>
          </cell>
        </row>
        <row r="112">
          <cell r="B112" t="str">
            <v>NYSE:ED</v>
          </cell>
          <cell r="C112">
            <v>3.2750000000000001E-2</v>
          </cell>
          <cell r="D112">
            <v>44.58</v>
          </cell>
          <cell r="E112">
            <v>3.2589999999999999</v>
          </cell>
          <cell r="F112">
            <v>13.67904265112</v>
          </cell>
          <cell r="G112">
            <v>22982.087179999999</v>
          </cell>
          <cell r="H112">
            <v>2942.0880000000002</v>
          </cell>
          <cell r="I112">
            <v>7.8114887046206603</v>
          </cell>
        </row>
        <row r="113">
          <cell r="B113" t="str">
            <v>NYSE:STZ</v>
          </cell>
          <cell r="C113">
            <v>0.1</v>
          </cell>
          <cell r="D113">
            <v>16.309999999999999</v>
          </cell>
          <cell r="E113">
            <v>1.7290000000000001</v>
          </cell>
          <cell r="F113">
            <v>9.4331983805668003</v>
          </cell>
          <cell r="G113">
            <v>7691.0437199999997</v>
          </cell>
          <cell r="H113">
            <v>940.93499999999995</v>
          </cell>
          <cell r="I113">
            <v>8.1738310510290297</v>
          </cell>
        </row>
        <row r="114">
          <cell r="B114" t="str">
            <v>NYSE:CEG</v>
          </cell>
          <cell r="C114">
            <v>9.9000000000000005E-2</v>
          </cell>
          <cell r="D114">
            <v>35.44</v>
          </cell>
          <cell r="E114">
            <v>3.2679999999999998</v>
          </cell>
          <cell r="F114">
            <v>10.844553243574101</v>
          </cell>
          <cell r="G114">
            <v>8877.7000000000007</v>
          </cell>
          <cell r="H114">
            <v>1819.8150000000001</v>
          </cell>
          <cell r="I114">
            <v>4.8783530194003202</v>
          </cell>
        </row>
        <row r="115">
          <cell r="B115" t="str">
            <v>NYSE:CVG</v>
          </cell>
          <cell r="C115">
            <v>0.125</v>
          </cell>
          <cell r="D115">
            <v>12.69</v>
          </cell>
          <cell r="E115">
            <v>1.085</v>
          </cell>
          <cell r="F115">
            <v>11.695852534562199</v>
          </cell>
          <cell r="G115">
            <v>1690.9612099999999</v>
          </cell>
          <cell r="H115">
            <v>309.57400000000001</v>
          </cell>
          <cell r="I115">
            <v>5.4622197277549098</v>
          </cell>
        </row>
        <row r="116">
          <cell r="B116" t="str">
            <v>NYSE:GLW</v>
          </cell>
          <cell r="C116">
            <v>0.128</v>
          </cell>
          <cell r="D116">
            <v>20.100000000000001</v>
          </cell>
          <cell r="E116">
            <v>1.774</v>
          </cell>
          <cell r="F116">
            <v>11.3303269447576</v>
          </cell>
          <cell r="G116">
            <v>29189.11349</v>
          </cell>
          <cell r="H116">
            <v>2308.346</v>
          </cell>
          <cell r="I116">
            <v>12.6450339290557</v>
          </cell>
        </row>
        <row r="117">
          <cell r="B117" t="str">
            <v>NasdaqGS:COST</v>
          </cell>
          <cell r="C117">
            <v>0.13714000000000001</v>
          </cell>
          <cell r="D117">
            <v>60.14</v>
          </cell>
          <cell r="E117">
            <v>2.97</v>
          </cell>
          <cell r="F117">
            <v>20.249158249158199</v>
          </cell>
          <cell r="G117">
            <v>24165.68591</v>
          </cell>
          <cell r="H117">
            <v>2914.7739999999999</v>
          </cell>
          <cell r="I117">
            <v>8.2907580176027391</v>
          </cell>
        </row>
        <row r="118">
          <cell r="B118" t="str">
            <v>NYSE:CVH</v>
          </cell>
          <cell r="C118">
            <v>0.09</v>
          </cell>
          <cell r="D118">
            <v>25.08</v>
          </cell>
          <cell r="E118">
            <v>2.2029999999999998</v>
          </cell>
          <cell r="F118">
            <v>11.384475714934201</v>
          </cell>
          <cell r="G118">
            <v>3867.5266499999998</v>
          </cell>
          <cell r="H118">
            <v>677.95600000000002</v>
          </cell>
          <cell r="I118">
            <v>5.7046868085834497</v>
          </cell>
        </row>
        <row r="119">
          <cell r="B119" t="str">
            <v>NYSE:BCR</v>
          </cell>
          <cell r="C119">
            <v>0.1246</v>
          </cell>
          <cell r="D119">
            <v>86.45</v>
          </cell>
          <cell r="E119">
            <v>5.5709999999999997</v>
          </cell>
          <cell r="F119">
            <v>15.517860348231901</v>
          </cell>
          <cell r="G119">
            <v>7716.64534</v>
          </cell>
          <cell r="H119">
            <v>867.97799999999995</v>
          </cell>
          <cell r="I119">
            <v>8.8903697328734204</v>
          </cell>
        </row>
        <row r="120">
          <cell r="B120" t="str">
            <v>NYSE:CSX</v>
          </cell>
          <cell r="C120">
            <v>8.6330000000000004E-2</v>
          </cell>
          <cell r="D120">
            <v>51.51</v>
          </cell>
          <cell r="E120">
            <v>3.2240000000000002</v>
          </cell>
          <cell r="F120">
            <v>15.977047146402001</v>
          </cell>
          <cell r="G120">
            <v>26773.99365</v>
          </cell>
          <cell r="H120">
            <v>3459.7260000000001</v>
          </cell>
          <cell r="I120">
            <v>7.7387612920792002</v>
          </cell>
        </row>
        <row r="121">
          <cell r="B121" t="str">
            <v>NYSE:CMI</v>
          </cell>
          <cell r="C121">
            <v>0.12</v>
          </cell>
          <cell r="D121">
            <v>63.08</v>
          </cell>
          <cell r="E121">
            <v>2.5019999999999998</v>
          </cell>
          <cell r="F121">
            <v>25.211830535571501</v>
          </cell>
          <cell r="G121">
            <v>12333.115040000001</v>
          </cell>
          <cell r="H121">
            <v>1126.1990000000001</v>
          </cell>
          <cell r="I121">
            <v>10.9510974880994</v>
          </cell>
        </row>
        <row r="122">
          <cell r="B122" t="str">
            <v>NYSE:CVS</v>
          </cell>
          <cell r="C122">
            <v>0.12667</v>
          </cell>
          <cell r="D122">
            <v>37.07</v>
          </cell>
          <cell r="E122">
            <v>2.7959999999999998</v>
          </cell>
          <cell r="F122">
            <v>13.258226037196</v>
          </cell>
          <cell r="G122">
            <v>61202.185870000001</v>
          </cell>
          <cell r="H122">
            <v>8127.8159999999998</v>
          </cell>
          <cell r="I122">
            <v>7.5299669517616996</v>
          </cell>
        </row>
        <row r="123">
          <cell r="B123" t="str">
            <v>NYSE:DHR</v>
          </cell>
          <cell r="C123">
            <v>0.1336</v>
          </cell>
          <cell r="D123">
            <v>77.37</v>
          </cell>
          <cell r="E123">
            <v>4.069</v>
          </cell>
          <cell r="F123">
            <v>19.0144998771197</v>
          </cell>
          <cell r="G123">
            <v>25996.47984</v>
          </cell>
          <cell r="H123">
            <v>2351.2220000000002</v>
          </cell>
          <cell r="I123">
            <v>11.0565824239481</v>
          </cell>
        </row>
        <row r="124">
          <cell r="B124" t="str">
            <v>NYSE:DRI</v>
          </cell>
          <cell r="C124">
            <v>0.12354999999999999</v>
          </cell>
          <cell r="D124">
            <v>44.97</v>
          </cell>
          <cell r="E124">
            <v>3.1150000000000002</v>
          </cell>
          <cell r="F124">
            <v>14.4365971107544</v>
          </cell>
          <cell r="G124">
            <v>7625.39354</v>
          </cell>
          <cell r="H124">
            <v>984.89499999999998</v>
          </cell>
          <cell r="I124">
            <v>7.7423416100193396</v>
          </cell>
        </row>
        <row r="125">
          <cell r="B125" t="str">
            <v>NYSE:DVA</v>
          </cell>
          <cell r="C125">
            <v>0.11438</v>
          </cell>
          <cell r="D125">
            <v>63.09</v>
          </cell>
          <cell r="E125">
            <v>4.4169999999999998</v>
          </cell>
          <cell r="F125">
            <v>14.283450305637301</v>
          </cell>
          <cell r="G125">
            <v>9930.2839999999997</v>
          </cell>
          <cell r="H125">
            <v>1211.722</v>
          </cell>
          <cell r="I125">
            <v>8.1951833836474002</v>
          </cell>
        </row>
        <row r="126">
          <cell r="B126" t="str">
            <v>NYSE:DF</v>
          </cell>
          <cell r="C126">
            <v>0.10267</v>
          </cell>
          <cell r="D126">
            <v>15.8</v>
          </cell>
          <cell r="E126">
            <v>1.536</v>
          </cell>
          <cell r="F126">
            <v>10.2864583333333</v>
          </cell>
          <cell r="G126">
            <v>7170.0756700000002</v>
          </cell>
          <cell r="H126">
            <v>969.71600000000001</v>
          </cell>
          <cell r="I126">
            <v>7.3939954275272397</v>
          </cell>
        </row>
        <row r="127">
          <cell r="B127" t="str">
            <v>NYSE:DE</v>
          </cell>
          <cell r="C127">
            <v>9.7500000000000003E-2</v>
          </cell>
          <cell r="D127">
            <v>61.35</v>
          </cell>
          <cell r="E127">
            <v>3.2789999999999999</v>
          </cell>
          <cell r="F127">
            <v>18.7099725526075</v>
          </cell>
          <cell r="G127">
            <v>47057.124479999999</v>
          </cell>
          <cell r="H127">
            <v>3308.0129999999999</v>
          </cell>
          <cell r="I127">
            <v>14.225193335092699</v>
          </cell>
        </row>
        <row r="128">
          <cell r="B128" t="str">
            <v>NasdaqGS:DELL</v>
          </cell>
          <cell r="C128">
            <v>0.10875</v>
          </cell>
          <cell r="D128">
            <v>14.96</v>
          </cell>
          <cell r="E128">
            <v>1.2190000000000001</v>
          </cell>
          <cell r="F128">
            <v>12.272354388843301</v>
          </cell>
          <cell r="G128">
            <v>22418.312740000001</v>
          </cell>
          <cell r="H128">
            <v>4184.0349999999999</v>
          </cell>
          <cell r="I128">
            <v>5.3580605181361998</v>
          </cell>
        </row>
        <row r="129">
          <cell r="B129" t="str">
            <v>NYSE:DNR</v>
          </cell>
          <cell r="C129">
            <v>0.01</v>
          </cell>
          <cell r="D129">
            <v>16.25</v>
          </cell>
          <cell r="E129">
            <v>0.66900000000000004</v>
          </cell>
          <cell r="F129">
            <v>24.289985052316901</v>
          </cell>
          <cell r="G129">
            <v>7475.3033999999998</v>
          </cell>
          <cell r="H129">
            <v>976.16399999999999</v>
          </cell>
          <cell r="I129">
            <v>7.6578355686134696</v>
          </cell>
        </row>
        <row r="130">
          <cell r="B130" t="str">
            <v>NasdaqGS:XRAY</v>
          </cell>
          <cell r="C130">
            <v>0.11667</v>
          </cell>
          <cell r="D130">
            <v>34.479999999999997</v>
          </cell>
          <cell r="E130">
            <v>1.9650000000000001</v>
          </cell>
          <cell r="F130">
            <v>17.547073791348598</v>
          </cell>
          <cell r="G130">
            <v>5299.3154100000002</v>
          </cell>
          <cell r="H130">
            <v>478.43200000000002</v>
          </cell>
          <cell r="I130">
            <v>11.0764234206742</v>
          </cell>
        </row>
        <row r="131">
          <cell r="B131" t="str">
            <v>NYSE:DVN</v>
          </cell>
          <cell r="C131">
            <v>1.2500000000000001E-2</v>
          </cell>
          <cell r="D131">
            <v>64.569999999999993</v>
          </cell>
          <cell r="E131">
            <v>6.1630000000000003</v>
          </cell>
          <cell r="F131">
            <v>10.4770404024014</v>
          </cell>
          <cell r="G131">
            <v>34831.760000000002</v>
          </cell>
          <cell r="H131">
            <v>6461.91</v>
          </cell>
          <cell r="I131">
            <v>5.3903195804336503</v>
          </cell>
        </row>
        <row r="132">
          <cell r="B132" t="str">
            <v>NYSE:DV</v>
          </cell>
          <cell r="C132">
            <v>0.20443</v>
          </cell>
          <cell r="D132">
            <v>66.12</v>
          </cell>
          <cell r="E132">
            <v>4.0919999999999996</v>
          </cell>
          <cell r="F132">
            <v>16.158357771260999</v>
          </cell>
          <cell r="G132">
            <v>4430.0046400000001</v>
          </cell>
          <cell r="H132">
            <v>501.75099999999998</v>
          </cell>
          <cell r="I132">
            <v>8.8290898074941602</v>
          </cell>
        </row>
        <row r="133">
          <cell r="B133" t="str">
            <v>NYSE:DO</v>
          </cell>
          <cell r="C133">
            <v>0.161</v>
          </cell>
          <cell r="D133">
            <v>85.82</v>
          </cell>
          <cell r="E133">
            <v>8.5850000000000009</v>
          </cell>
          <cell r="F133">
            <v>9.9965055329062302</v>
          </cell>
          <cell r="G133">
            <v>12491.44368</v>
          </cell>
          <cell r="H133">
            <v>2114.8110000000001</v>
          </cell>
          <cell r="I133">
            <v>5.9066477713611301</v>
          </cell>
        </row>
        <row r="134">
          <cell r="B134" t="str">
            <v>NasdaqGS:DTV</v>
          </cell>
          <cell r="C134">
            <v>0.18099999999999999</v>
          </cell>
          <cell r="D134">
            <v>33.229999999999997</v>
          </cell>
          <cell r="E134">
            <v>2.2050000000000001</v>
          </cell>
          <cell r="F134">
            <v>15.070294784580501</v>
          </cell>
          <cell r="G134">
            <v>37465.748590000003</v>
          </cell>
          <cell r="H134">
            <v>6138.3050000000003</v>
          </cell>
          <cell r="I134">
            <v>6.1035984021647698</v>
          </cell>
        </row>
        <row r="135">
          <cell r="B135" t="str">
            <v>NYSE:DFS</v>
          </cell>
          <cell r="C135">
            <v>7.6670000000000002E-2</v>
          </cell>
          <cell r="D135">
            <v>15.35</v>
          </cell>
          <cell r="E135">
            <v>0.36199999999999999</v>
          </cell>
          <cell r="F135">
            <v>42.403314917127098</v>
          </cell>
          <cell r="G135">
            <v>8368.7280300000002</v>
          </cell>
          <cell r="H135">
            <v>168.62700000000001</v>
          </cell>
          <cell r="I135">
            <v>49.628636161468798</v>
          </cell>
        </row>
        <row r="136">
          <cell r="B136" t="str">
            <v>NYSE:D</v>
          </cell>
          <cell r="C136">
            <v>4.1599999999999998E-2</v>
          </cell>
          <cell r="D136">
            <v>41.18</v>
          </cell>
          <cell r="E136">
            <v>3.274</v>
          </cell>
          <cell r="F136">
            <v>12.577886377519899</v>
          </cell>
          <cell r="G136">
            <v>42313.3848</v>
          </cell>
          <cell r="H136">
            <v>5058.4970000000003</v>
          </cell>
          <cell r="I136">
            <v>8.3648136590769901</v>
          </cell>
        </row>
        <row r="137">
          <cell r="B137" t="str">
            <v>NYSE:DOV</v>
          </cell>
          <cell r="C137">
            <v>0.14000000000000001</v>
          </cell>
          <cell r="D137">
            <v>46.64</v>
          </cell>
          <cell r="E137">
            <v>2.5179999999999998</v>
          </cell>
          <cell r="F137">
            <v>18.522637013502798</v>
          </cell>
          <cell r="G137">
            <v>9555.3774099999991</v>
          </cell>
          <cell r="H137">
            <v>1033.0329999999999</v>
          </cell>
          <cell r="I137">
            <v>9.2498278467386807</v>
          </cell>
        </row>
        <row r="138">
          <cell r="B138" t="str">
            <v>NYSE:DHI</v>
          </cell>
          <cell r="C138">
            <v>7.0000000000000007E-2</v>
          </cell>
          <cell r="D138">
            <v>13.03</v>
          </cell>
          <cell r="E138">
            <v>0.218</v>
          </cell>
          <cell r="F138">
            <v>59.770642201834903</v>
          </cell>
          <cell r="G138">
            <v>5194.8259399999997</v>
          </cell>
          <cell r="H138">
            <v>182.351</v>
          </cell>
          <cell r="I138">
            <v>28.488058414815399</v>
          </cell>
        </row>
        <row r="139">
          <cell r="B139" t="str">
            <v>NYSE:DPS</v>
          </cell>
          <cell r="C139">
            <v>0.09</v>
          </cell>
          <cell r="D139">
            <v>35.64</v>
          </cell>
          <cell r="E139">
            <v>2.3420000000000001</v>
          </cell>
          <cell r="F139">
            <v>15.217762596071699</v>
          </cell>
          <cell r="G139">
            <v>11791.352800000001</v>
          </cell>
          <cell r="H139">
            <v>1305.3889999999999</v>
          </cell>
          <cell r="I139">
            <v>9.0328268431862107</v>
          </cell>
        </row>
        <row r="140">
          <cell r="B140" t="str">
            <v>NYSE:DTE</v>
          </cell>
          <cell r="C140">
            <v>0.05</v>
          </cell>
          <cell r="D140">
            <v>45.38</v>
          </cell>
          <cell r="E140">
            <v>3.5049999999999999</v>
          </cell>
          <cell r="F140">
            <v>12.9472182596291</v>
          </cell>
          <cell r="G140">
            <v>15762.1757</v>
          </cell>
          <cell r="H140">
            <v>2337.6550000000002</v>
          </cell>
          <cell r="I140">
            <v>6.7427296585680896</v>
          </cell>
        </row>
        <row r="141">
          <cell r="B141" t="str">
            <v>NYSE:DUK</v>
          </cell>
          <cell r="C141">
            <v>4.333E-2</v>
          </cell>
          <cell r="D141">
            <v>16.59</v>
          </cell>
          <cell r="E141">
            <v>1.28</v>
          </cell>
          <cell r="F141">
            <v>12.9609375</v>
          </cell>
          <cell r="G141">
            <v>37072.968280000001</v>
          </cell>
          <cell r="H141">
            <v>4956.4459999999999</v>
          </cell>
          <cell r="I141">
            <v>7.4797482470302299</v>
          </cell>
        </row>
        <row r="142">
          <cell r="B142" t="str">
            <v>NYSE:DNB</v>
          </cell>
          <cell r="C142">
            <v>0.13200000000000001</v>
          </cell>
          <cell r="D142">
            <v>74.22</v>
          </cell>
          <cell r="E142">
            <v>5.4420000000000002</v>
          </cell>
          <cell r="F142">
            <v>13.638368246968</v>
          </cell>
          <cell r="G142">
            <v>4459.2640000000001</v>
          </cell>
          <cell r="H142">
            <v>544.53200000000004</v>
          </cell>
          <cell r="I142">
            <v>8.1891679460527609</v>
          </cell>
        </row>
        <row r="143">
          <cell r="B143" t="str">
            <v>NYSE:DYN</v>
          </cell>
          <cell r="C143">
            <v>3.7999999999999999E-2</v>
          </cell>
          <cell r="D143">
            <v>1.27</v>
          </cell>
          <cell r="E143">
            <v>-0.247</v>
          </cell>
          <cell r="F143" t="str">
            <v>NM</v>
          </cell>
          <cell r="G143">
            <v>5956.2874700000002</v>
          </cell>
          <cell r="H143">
            <v>484.87099999999998</v>
          </cell>
          <cell r="I143">
            <v>12.2842724559728</v>
          </cell>
        </row>
        <row r="144">
          <cell r="B144" t="str">
            <v>NasdaqGS:ETFC</v>
          </cell>
          <cell r="C144" t="str">
            <v>NA</v>
          </cell>
          <cell r="D144">
            <v>1.59</v>
          </cell>
          <cell r="E144">
            <v>-0.03</v>
          </cell>
          <cell r="F144" t="str">
            <v>NM</v>
          </cell>
          <cell r="G144">
            <v>2972.8824500000001</v>
          </cell>
          <cell r="H144">
            <v>60.534999999999997</v>
          </cell>
          <cell r="I144">
            <v>49.110142066573097</v>
          </cell>
        </row>
        <row r="145">
          <cell r="B145" t="str">
            <v>NYSE:EMN</v>
          </cell>
          <cell r="C145">
            <v>7.0000000000000007E-2</v>
          </cell>
          <cell r="D145">
            <v>63.99</v>
          </cell>
          <cell r="E145">
            <v>4.476</v>
          </cell>
          <cell r="F145">
            <v>14.2962466487936</v>
          </cell>
          <cell r="G145">
            <v>5401.7561299999998</v>
          </cell>
          <cell r="H145">
            <v>861.86800000000005</v>
          </cell>
          <cell r="I145">
            <v>6.26749818997805</v>
          </cell>
        </row>
        <row r="146">
          <cell r="B146" t="str">
            <v>NYSE:EK</v>
          </cell>
          <cell r="C146" t="str">
            <v>NA</v>
          </cell>
          <cell r="D146">
            <v>6</v>
          </cell>
          <cell r="E146">
            <v>0.69799999999999995</v>
          </cell>
          <cell r="F146">
            <v>8.5959885386819508</v>
          </cell>
          <cell r="G146">
            <v>772.80467999999996</v>
          </cell>
          <cell r="H146">
            <v>786.005</v>
          </cell>
          <cell r="I146">
            <v>0.98320580657883805</v>
          </cell>
        </row>
        <row r="147">
          <cell r="B147" t="str">
            <v>NYSE:ETN</v>
          </cell>
          <cell r="C147">
            <v>0.14799999999999999</v>
          </cell>
          <cell r="D147">
            <v>76.09</v>
          </cell>
          <cell r="E147">
            <v>4.0309999999999997</v>
          </cell>
          <cell r="F147">
            <v>18.876209377325701</v>
          </cell>
          <cell r="G147">
            <v>15153.962369999999</v>
          </cell>
          <cell r="H147">
            <v>1547.539</v>
          </cell>
          <cell r="I147">
            <v>9.7922975576059805</v>
          </cell>
        </row>
        <row r="148">
          <cell r="B148" t="str">
            <v>NasdaqGS:EBAY</v>
          </cell>
          <cell r="C148">
            <v>0.12543000000000001</v>
          </cell>
          <cell r="D148">
            <v>27.28</v>
          </cell>
          <cell r="E148">
            <v>1.67</v>
          </cell>
          <cell r="F148">
            <v>16.335329341317401</v>
          </cell>
          <cell r="G148">
            <v>30888.52015</v>
          </cell>
          <cell r="H148">
            <v>3323.8960000000002</v>
          </cell>
          <cell r="I148">
            <v>9.2928660072397005</v>
          </cell>
        </row>
        <row r="149">
          <cell r="B149" t="str">
            <v>NYSE:ECL</v>
          </cell>
          <cell r="C149">
            <v>0.13033</v>
          </cell>
          <cell r="D149">
            <v>43.63</v>
          </cell>
          <cell r="E149">
            <v>2.2189999999999999</v>
          </cell>
          <cell r="F149">
            <v>19.662009914375801</v>
          </cell>
          <cell r="G149">
            <v>11172.30256</v>
          </cell>
          <cell r="H149">
            <v>1163.9010000000001</v>
          </cell>
          <cell r="I149">
            <v>9.5990144866273006</v>
          </cell>
        </row>
        <row r="150">
          <cell r="B150" t="str">
            <v>NYSE:EIX</v>
          </cell>
          <cell r="C150">
            <v>2.0250000000000001E-2</v>
          </cell>
          <cell r="D150">
            <v>34.200000000000003</v>
          </cell>
          <cell r="E150">
            <v>3.3220000000000001</v>
          </cell>
          <cell r="F150">
            <v>10.295003010234799</v>
          </cell>
          <cell r="G150">
            <v>21924.090219999998</v>
          </cell>
          <cell r="H150">
            <v>4068.134</v>
          </cell>
          <cell r="I150">
            <v>5.3892251877642199</v>
          </cell>
        </row>
        <row r="151">
          <cell r="B151" t="str">
            <v>NYSE:DD</v>
          </cell>
          <cell r="C151">
            <v>8.5000000000000006E-2</v>
          </cell>
          <cell r="D151">
            <v>37.72</v>
          </cell>
          <cell r="E151">
            <v>2.339</v>
          </cell>
          <cell r="F151">
            <v>16.1265498076101</v>
          </cell>
          <cell r="G151">
            <v>39696.335120000003</v>
          </cell>
          <cell r="H151">
            <v>4720.6930000000002</v>
          </cell>
          <cell r="I151">
            <v>8.4090058641813794</v>
          </cell>
        </row>
        <row r="152">
          <cell r="B152" t="str">
            <v>NYSE:EP</v>
          </cell>
          <cell r="C152">
            <v>0.15</v>
          </cell>
          <cell r="D152">
            <v>10.85</v>
          </cell>
          <cell r="E152">
            <v>0.89900000000000002</v>
          </cell>
          <cell r="F152">
            <v>12.0689655172414</v>
          </cell>
          <cell r="G152">
            <v>22340.981400000001</v>
          </cell>
          <cell r="H152">
            <v>3029.8780000000002</v>
          </cell>
          <cell r="I152">
            <v>7.3735580772559199</v>
          </cell>
        </row>
        <row r="153">
          <cell r="B153" t="str">
            <v>NasdaqGS:ERTS</v>
          </cell>
          <cell r="C153">
            <v>0.12811</v>
          </cell>
          <cell r="D153">
            <v>18.68</v>
          </cell>
          <cell r="E153">
            <v>0.55700000000000005</v>
          </cell>
          <cell r="F153">
            <v>33.536804308797102</v>
          </cell>
          <cell r="G153">
            <v>4373.2440900000001</v>
          </cell>
          <cell r="H153">
            <v>441.68</v>
          </cell>
          <cell r="I153">
            <v>9.9013858223148006</v>
          </cell>
        </row>
        <row r="154">
          <cell r="B154" t="str">
            <v>NYSE:LLY</v>
          </cell>
          <cell r="C154">
            <v>-1.375E-2</v>
          </cell>
          <cell r="D154">
            <v>35.47</v>
          </cell>
          <cell r="E154">
            <v>4.7300000000000004</v>
          </cell>
          <cell r="F154">
            <v>7.4989429175475699</v>
          </cell>
          <cell r="G154">
            <v>43010.495900000002</v>
          </cell>
          <cell r="H154">
            <v>7778.8419999999996</v>
          </cell>
          <cell r="I154">
            <v>5.5291643537688504</v>
          </cell>
        </row>
        <row r="155">
          <cell r="B155" t="str">
            <v>NYSE:EMC</v>
          </cell>
          <cell r="C155">
            <v>0.14832999999999999</v>
          </cell>
          <cell r="D155">
            <v>18.059999999999999</v>
          </cell>
          <cell r="E155">
            <v>1.141</v>
          </cell>
          <cell r="F155">
            <v>15.828220858895699</v>
          </cell>
          <cell r="G155">
            <v>34955.062080000003</v>
          </cell>
          <cell r="H155">
            <v>4385.4920000000002</v>
          </cell>
          <cell r="I155">
            <v>7.9706135776784004</v>
          </cell>
        </row>
        <row r="156">
          <cell r="B156" t="str">
            <v>NYSE:EMR</v>
          </cell>
          <cell r="C156">
            <v>0.11899999999999999</v>
          </cell>
          <cell r="D156">
            <v>49.83</v>
          </cell>
          <cell r="E156">
            <v>2.5099999999999998</v>
          </cell>
          <cell r="F156">
            <v>19.852589641434299</v>
          </cell>
          <cell r="G156">
            <v>41576.760999999999</v>
          </cell>
          <cell r="H156">
            <v>3847.3409999999999</v>
          </cell>
          <cell r="I156">
            <v>10.806622287964601</v>
          </cell>
        </row>
        <row r="157">
          <cell r="B157" t="str">
            <v>NYSE:ESV</v>
          </cell>
          <cell r="C157">
            <v>0.16</v>
          </cell>
          <cell r="D157">
            <v>43.19</v>
          </cell>
          <cell r="E157">
            <v>4.1059999999999999</v>
          </cell>
          <cell r="F157">
            <v>10.5187530443254</v>
          </cell>
          <cell r="G157">
            <v>5193.8426399999998</v>
          </cell>
          <cell r="H157">
            <v>936.65800000000002</v>
          </cell>
          <cell r="I157">
            <v>5.5450790363184899</v>
          </cell>
        </row>
        <row r="158">
          <cell r="B158" t="str">
            <v>NYSE:ETR</v>
          </cell>
          <cell r="C158">
            <v>6.5250000000000002E-2</v>
          </cell>
          <cell r="D158">
            <v>81.61</v>
          </cell>
          <cell r="E158">
            <v>6.7110000000000003</v>
          </cell>
          <cell r="F158">
            <v>12.160631798539701</v>
          </cell>
          <cell r="G158">
            <v>25807.149720000001</v>
          </cell>
          <cell r="H158">
            <v>3541.69</v>
          </cell>
          <cell r="I158">
            <v>7.2866766204834397</v>
          </cell>
        </row>
        <row r="159">
          <cell r="B159" t="str">
            <v>NYSE:EOG</v>
          </cell>
          <cell r="C159">
            <v>9.8000000000000004E-2</v>
          </cell>
          <cell r="D159">
            <v>92.96</v>
          </cell>
          <cell r="E159">
            <v>3.19</v>
          </cell>
          <cell r="F159">
            <v>29.141065830721001</v>
          </cell>
          <cell r="G159">
            <v>24740.518329999999</v>
          </cell>
          <cell r="H159">
            <v>3912.7069999999999</v>
          </cell>
          <cell r="I159">
            <v>6.3231206246723799</v>
          </cell>
        </row>
        <row r="160">
          <cell r="B160" t="str">
            <v>NYSE:EQT</v>
          </cell>
          <cell r="C160">
            <v>0.182</v>
          </cell>
          <cell r="D160">
            <v>41.21</v>
          </cell>
          <cell r="E160">
            <v>1.77</v>
          </cell>
          <cell r="F160">
            <v>23.2824858757062</v>
          </cell>
          <cell r="G160">
            <v>7749.3524399999997</v>
          </cell>
          <cell r="H160">
            <v>773.74</v>
          </cell>
          <cell r="I160">
            <v>10.0154476180629</v>
          </cell>
        </row>
        <row r="161">
          <cell r="B161" t="str">
            <v>NYSE:EFX</v>
          </cell>
          <cell r="C161">
            <v>0.09</v>
          </cell>
          <cell r="D161">
            <v>36.4</v>
          </cell>
          <cell r="E161">
            <v>2.415</v>
          </cell>
          <cell r="F161">
            <v>15.072463768115901</v>
          </cell>
          <cell r="G161">
            <v>5644.42641</v>
          </cell>
          <cell r="H161">
            <v>626.15599999999995</v>
          </cell>
          <cell r="I161">
            <v>9.0144092047349194</v>
          </cell>
        </row>
        <row r="162">
          <cell r="B162" t="str">
            <v>NYSE:EQR</v>
          </cell>
          <cell r="C162">
            <v>0.05</v>
          </cell>
          <cell r="D162">
            <v>39.36</v>
          </cell>
          <cell r="E162">
            <v>0.247</v>
          </cell>
          <cell r="F162">
            <v>159.35222672064799</v>
          </cell>
          <cell r="G162">
            <v>20885.68375</v>
          </cell>
          <cell r="H162">
            <v>1109.425</v>
          </cell>
          <cell r="I162">
            <v>18.825683349482802</v>
          </cell>
        </row>
        <row r="163">
          <cell r="B163" t="str">
            <v>NYSE:EL</v>
          </cell>
          <cell r="C163">
            <v>0.15667</v>
          </cell>
          <cell r="D163">
            <v>65.08</v>
          </cell>
          <cell r="E163">
            <v>2.9060000000000001</v>
          </cell>
          <cell r="F163">
            <v>22.395044735031</v>
          </cell>
          <cell r="G163">
            <v>12795.38687</v>
          </cell>
          <cell r="H163">
            <v>1166.7670000000001</v>
          </cell>
          <cell r="I163">
            <v>10.9665313383049</v>
          </cell>
        </row>
        <row r="164">
          <cell r="B164" t="str">
            <v>NYSE:EXC</v>
          </cell>
          <cell r="C164">
            <v>-4.0000000000000002E-4</v>
          </cell>
          <cell r="D164">
            <v>43.92</v>
          </cell>
          <cell r="E164">
            <v>3.766</v>
          </cell>
          <cell r="F164">
            <v>11.6622411046203</v>
          </cell>
          <cell r="G164">
            <v>39192.898580000001</v>
          </cell>
          <cell r="H164">
            <v>6358.1589999999997</v>
          </cell>
          <cell r="I164">
            <v>6.1641897568148298</v>
          </cell>
        </row>
        <row r="165">
          <cell r="B165" t="str">
            <v>NasdaqGS:EXPE</v>
          </cell>
          <cell r="C165">
            <v>0.114</v>
          </cell>
          <cell r="D165">
            <v>24.35</v>
          </cell>
          <cell r="E165">
            <v>1.587</v>
          </cell>
          <cell r="F165">
            <v>15.343415248897299</v>
          </cell>
          <cell r="G165">
            <v>6926.3379999999997</v>
          </cell>
          <cell r="H165">
            <v>944.74900000000002</v>
          </cell>
          <cell r="I165">
            <v>7.3314054844196699</v>
          </cell>
        </row>
        <row r="166">
          <cell r="B166" t="str">
            <v>NasdaqGS:EXPD</v>
          </cell>
          <cell r="C166">
            <v>0.17224999999999999</v>
          </cell>
          <cell r="D166">
            <v>37.020000000000003</v>
          </cell>
          <cell r="E166">
            <v>1.272</v>
          </cell>
          <cell r="F166">
            <v>29.103773584905699</v>
          </cell>
          <cell r="G166">
            <v>6869.65726</v>
          </cell>
          <cell r="H166">
            <v>489.40300000000002</v>
          </cell>
          <cell r="I166">
            <v>14.0368106856721</v>
          </cell>
        </row>
        <row r="167">
          <cell r="B167" t="str">
            <v>NasdaqGS:ESRX</v>
          </cell>
          <cell r="C167">
            <v>0.19600000000000001</v>
          </cell>
          <cell r="D167">
            <v>102.24</v>
          </cell>
          <cell r="E167">
            <v>4.9509999999999996</v>
          </cell>
          <cell r="F167">
            <v>20.650373661886501</v>
          </cell>
          <cell r="G167">
            <v>30419.562859999998</v>
          </cell>
          <cell r="H167">
            <v>2434.8040000000001</v>
          </cell>
          <cell r="I167">
            <v>12.493639266240701</v>
          </cell>
        </row>
        <row r="168">
          <cell r="B168" t="str">
            <v>NYSE:XOM</v>
          </cell>
          <cell r="C168">
            <v>0.14449999999999999</v>
          </cell>
          <cell r="D168">
            <v>67.3</v>
          </cell>
          <cell r="E168">
            <v>5.734</v>
          </cell>
          <cell r="F168">
            <v>11.737007324729699</v>
          </cell>
          <cell r="G168">
            <v>317719.50542</v>
          </cell>
          <cell r="H168">
            <v>69519.885999999999</v>
          </cell>
          <cell r="I168">
            <v>4.5701960072259</v>
          </cell>
        </row>
        <row r="169">
          <cell r="B169" t="str">
            <v>NYSE:FDO</v>
          </cell>
          <cell r="C169">
            <v>0.13170999999999999</v>
          </cell>
          <cell r="D169">
            <v>36.880000000000003</v>
          </cell>
          <cell r="E169">
            <v>2.54</v>
          </cell>
          <cell r="F169">
            <v>14.519685039370099</v>
          </cell>
          <cell r="G169">
            <v>4991.1956099999998</v>
          </cell>
          <cell r="H169">
            <v>711.61800000000005</v>
          </cell>
          <cell r="I169">
            <v>7.0138692528856801</v>
          </cell>
        </row>
        <row r="170">
          <cell r="B170" t="str">
            <v>NasdaqGS:FAST</v>
          </cell>
          <cell r="C170">
            <v>0.17799999999999999</v>
          </cell>
          <cell r="D170">
            <v>48.43</v>
          </cell>
          <cell r="E170">
            <v>1.5149999999999999</v>
          </cell>
          <cell r="F170">
            <v>31.966996699669998</v>
          </cell>
          <cell r="G170">
            <v>6928.7166800000005</v>
          </cell>
          <cell r="H170">
            <v>399.93200000000002</v>
          </cell>
          <cell r="I170">
            <v>17.324736905273902</v>
          </cell>
        </row>
        <row r="171">
          <cell r="B171" t="str">
            <v>NYSE:FII</v>
          </cell>
          <cell r="C171">
            <v>7.6670000000000002E-2</v>
          </cell>
          <cell r="D171">
            <v>26.23</v>
          </cell>
          <cell r="E171">
            <v>1.952</v>
          </cell>
          <cell r="F171">
            <v>13.4375</v>
          </cell>
          <cell r="G171">
            <v>2742.2346899999998</v>
          </cell>
          <cell r="H171">
            <v>350.17599999999999</v>
          </cell>
          <cell r="I171">
            <v>7.83101837361784</v>
          </cell>
        </row>
        <row r="172">
          <cell r="B172" t="str">
            <v>NYSE:FDX</v>
          </cell>
          <cell r="C172">
            <v>7.0999999999999994E-2</v>
          </cell>
          <cell r="D172">
            <v>92.23</v>
          </cell>
          <cell r="E172">
            <v>4.4859999999999998</v>
          </cell>
          <cell r="F172">
            <v>20.559518502006199</v>
          </cell>
          <cell r="G172">
            <v>29011.906500000001</v>
          </cell>
          <cell r="H172">
            <v>4377.2049999999999</v>
          </cell>
          <cell r="I172">
            <v>6.6279524262628797</v>
          </cell>
        </row>
        <row r="173">
          <cell r="B173" t="str">
            <v>NYSE:FIS</v>
          </cell>
          <cell r="C173">
            <v>0.14813999999999999</v>
          </cell>
          <cell r="D173">
            <v>23.57</v>
          </cell>
          <cell r="E173">
            <v>1.9590000000000001</v>
          </cell>
          <cell r="F173">
            <v>12.0316488004084</v>
          </cell>
          <cell r="G173">
            <v>11964.57818</v>
          </cell>
          <cell r="H173">
            <v>1619.367</v>
          </cell>
          <cell r="I173">
            <v>7.3884290466583504</v>
          </cell>
        </row>
        <row r="174">
          <cell r="B174" t="str">
            <v>NasdaqGS:FITB</v>
          </cell>
          <cell r="C174">
            <v>4.4999999999999998E-2</v>
          </cell>
          <cell r="D174">
            <v>13.31</v>
          </cell>
          <cell r="E174">
            <v>-0.24399999999999999</v>
          </cell>
          <cell r="F174" t="str">
            <v>NM</v>
          </cell>
          <cell r="G174">
            <v>10491.984399999999</v>
          </cell>
          <cell r="H174">
            <v>80.680000000000007</v>
          </cell>
          <cell r="I174">
            <v>130.04442736737701</v>
          </cell>
        </row>
        <row r="175">
          <cell r="B175" t="str">
            <v>NYSE:FHN</v>
          </cell>
          <cell r="C175">
            <v>7.0000000000000007E-2</v>
          </cell>
          <cell r="D175">
            <v>14.07</v>
          </cell>
          <cell r="E175">
            <v>-0.193</v>
          </cell>
          <cell r="F175" t="str">
            <v>NM</v>
          </cell>
          <cell r="G175">
            <v>3125.1555499999999</v>
          </cell>
          <cell r="H175">
            <v>55.725000000000001</v>
          </cell>
          <cell r="I175">
            <v>56.081750560789601</v>
          </cell>
        </row>
        <row r="176">
          <cell r="B176" t="str">
            <v>NYSE:FE</v>
          </cell>
          <cell r="C176">
            <v>3.3329999999999999E-2</v>
          </cell>
          <cell r="D176">
            <v>38.99</v>
          </cell>
          <cell r="E176">
            <v>3.6</v>
          </cell>
          <cell r="F176">
            <v>10.8305555555556</v>
          </cell>
          <cell r="G176">
            <v>25871.549650000001</v>
          </cell>
          <cell r="H176">
            <v>3793.9169999999999</v>
          </cell>
          <cell r="I176">
            <v>6.8192186729440802</v>
          </cell>
        </row>
        <row r="177">
          <cell r="B177" t="str">
            <v>NasdaqGS:FISV</v>
          </cell>
          <cell r="C177">
            <v>0.12</v>
          </cell>
          <cell r="D177">
            <v>50.53</v>
          </cell>
          <cell r="E177">
            <v>4.0170000000000003</v>
          </cell>
          <cell r="F177">
            <v>12.5790390838935</v>
          </cell>
          <cell r="G177">
            <v>10956.4512</v>
          </cell>
          <cell r="H177">
            <v>1363.462</v>
          </cell>
          <cell r="I177">
            <v>8.0357583856389105</v>
          </cell>
        </row>
        <row r="178">
          <cell r="B178" t="str">
            <v>NasdaqGS:FLIR</v>
          </cell>
          <cell r="C178">
            <v>0.16583000000000001</v>
          </cell>
          <cell r="D178">
            <v>27.97</v>
          </cell>
          <cell r="E178">
            <v>1.5169999999999999</v>
          </cell>
          <cell r="F178">
            <v>18.437705998681601</v>
          </cell>
          <cell r="G178">
            <v>3903.1349</v>
          </cell>
          <cell r="H178">
            <v>406</v>
          </cell>
          <cell r="I178">
            <v>9.6136327586206907</v>
          </cell>
        </row>
        <row r="179">
          <cell r="B179" t="str">
            <v>NYSE:FLS</v>
          </cell>
          <cell r="C179" t="str">
            <v>NA</v>
          </cell>
          <cell r="D179">
            <v>110.51</v>
          </cell>
          <cell r="E179">
            <v>7.0679999999999996</v>
          </cell>
          <cell r="F179">
            <v>15.635257498585201</v>
          </cell>
          <cell r="G179">
            <v>6015.7909200000004</v>
          </cell>
          <cell r="H179">
            <v>698.52200000000005</v>
          </cell>
          <cell r="I179">
            <v>8.6121710125092701</v>
          </cell>
        </row>
        <row r="180">
          <cell r="B180" t="str">
            <v>NYSE:FLR</v>
          </cell>
          <cell r="C180">
            <v>0.10249999999999999</v>
          </cell>
          <cell r="D180">
            <v>46.98</v>
          </cell>
          <cell r="E180">
            <v>2.9670000000000001</v>
          </cell>
          <cell r="F180">
            <v>15.834175935288201</v>
          </cell>
          <cell r="G180">
            <v>6142.6613200000002</v>
          </cell>
          <cell r="H180">
            <v>1087.8150000000001</v>
          </cell>
          <cell r="I180">
            <v>5.6467885807788996</v>
          </cell>
        </row>
        <row r="181">
          <cell r="B181" t="str">
            <v>NYSE:FMC</v>
          </cell>
          <cell r="C181">
            <v>7.4999999999999997E-2</v>
          </cell>
          <cell r="D181">
            <v>60.45</v>
          </cell>
          <cell r="E181">
            <v>4.5650000000000004</v>
          </cell>
          <cell r="F181">
            <v>13.242059145673601</v>
          </cell>
          <cell r="G181">
            <v>5014.0811999999996</v>
          </cell>
          <cell r="H181">
            <v>674.3</v>
          </cell>
          <cell r="I181">
            <v>7.4359798309357901</v>
          </cell>
        </row>
        <row r="182">
          <cell r="B182" t="str">
            <v>NYSE:FTI</v>
          </cell>
          <cell r="C182">
            <v>0.125</v>
          </cell>
          <cell r="D182">
            <v>62.96</v>
          </cell>
          <cell r="E182">
            <v>2.6190000000000002</v>
          </cell>
          <cell r="F182">
            <v>24.039709812905699</v>
          </cell>
          <cell r="G182">
            <v>7488.1170400000001</v>
          </cell>
          <cell r="H182">
            <v>590.76</v>
          </cell>
          <cell r="I182">
            <v>12.675396167648501</v>
          </cell>
        </row>
        <row r="183">
          <cell r="B183" t="str">
            <v>NYSE:F</v>
          </cell>
          <cell r="C183" t="str">
            <v>NA</v>
          </cell>
          <cell r="D183">
            <v>13.57</v>
          </cell>
          <cell r="E183">
            <v>1.018</v>
          </cell>
          <cell r="F183">
            <v>13.3300589390963</v>
          </cell>
          <cell r="G183">
            <v>149322.71084000001</v>
          </cell>
          <cell r="H183">
            <v>8662.39</v>
          </cell>
          <cell r="I183">
            <v>17.238049873072001</v>
          </cell>
        </row>
        <row r="184">
          <cell r="B184" t="str">
            <v>NYSE:FRX</v>
          </cell>
          <cell r="C184">
            <v>5.1569999999999998E-2</v>
          </cell>
          <cell r="D184">
            <v>31.54</v>
          </cell>
          <cell r="E184">
            <v>3.6549999999999998</v>
          </cell>
          <cell r="F184">
            <v>8.6292749658002705</v>
          </cell>
          <cell r="G184">
            <v>6154.4026800000001</v>
          </cell>
          <cell r="H184">
            <v>1482.5219999999999</v>
          </cell>
          <cell r="I184">
            <v>4.1513061391331796</v>
          </cell>
        </row>
        <row r="185">
          <cell r="B185" t="str">
            <v>NYSE:FO</v>
          </cell>
          <cell r="C185">
            <v>0.125</v>
          </cell>
          <cell r="D185">
            <v>49.34</v>
          </cell>
          <cell r="E185">
            <v>2.7269999999999999</v>
          </cell>
          <cell r="F185">
            <v>18.0931426475981</v>
          </cell>
          <cell r="G185">
            <v>11522.08786</v>
          </cell>
          <cell r="H185">
            <v>1053.595</v>
          </cell>
          <cell r="I185">
            <v>10.935974316506799</v>
          </cell>
        </row>
        <row r="186">
          <cell r="B186" t="str">
            <v>NYSE:FPL</v>
          </cell>
          <cell r="C186">
            <v>7.3169999999999999E-2</v>
          </cell>
          <cell r="D186">
            <v>48.58</v>
          </cell>
          <cell r="E186">
            <v>4.3659999999999997</v>
          </cell>
          <cell r="F186">
            <v>11.1268896014659</v>
          </cell>
          <cell r="G186">
            <v>38429.518900000003</v>
          </cell>
          <cell r="H186">
            <v>4872.1360000000004</v>
          </cell>
          <cell r="I186">
            <v>7.8876121068870004</v>
          </cell>
        </row>
        <row r="187">
          <cell r="B187" t="str">
            <v>NYSE:BEN</v>
          </cell>
          <cell r="C187">
            <v>0.1</v>
          </cell>
          <cell r="D187">
            <v>111.24</v>
          </cell>
          <cell r="E187">
            <v>6.5289999999999999</v>
          </cell>
          <cell r="F187">
            <v>17.0378312145811</v>
          </cell>
          <cell r="G187">
            <v>20756.60916</v>
          </cell>
          <cell r="H187">
            <v>2265.5149999999999</v>
          </cell>
          <cell r="I187">
            <v>9.1619826661929</v>
          </cell>
        </row>
        <row r="188">
          <cell r="B188" t="str">
            <v>NYSE:FCX</v>
          </cell>
          <cell r="C188">
            <v>0.15</v>
          </cell>
          <cell r="D188">
            <v>82.88</v>
          </cell>
          <cell r="E188">
            <v>7.92</v>
          </cell>
          <cell r="F188">
            <v>10.464646464646499</v>
          </cell>
          <cell r="G188">
            <v>43888.239379999999</v>
          </cell>
          <cell r="H188">
            <v>9132.3439999999991</v>
          </cell>
          <cell r="I188">
            <v>4.8058022540543801</v>
          </cell>
        </row>
        <row r="189">
          <cell r="B189" t="str">
            <v>NYSE:FTR</v>
          </cell>
          <cell r="C189">
            <v>-5.7499999999999999E-3</v>
          </cell>
          <cell r="D189">
            <v>7.4</v>
          </cell>
          <cell r="E189">
            <v>0.57399999999999995</v>
          </cell>
          <cell r="F189">
            <v>12.8919860627178</v>
          </cell>
          <cell r="G189">
            <v>6765.0325999999995</v>
          </cell>
          <cell r="H189">
            <v>1059.354</v>
          </cell>
          <cell r="I189">
            <v>6.3859980705222199</v>
          </cell>
        </row>
        <row r="190">
          <cell r="B190" t="str">
            <v>NYSE:GME</v>
          </cell>
          <cell r="C190">
            <v>0.12</v>
          </cell>
          <cell r="D190">
            <v>21.77</v>
          </cell>
          <cell r="E190">
            <v>2.629</v>
          </cell>
          <cell r="F190">
            <v>8.2807151007987798</v>
          </cell>
          <cell r="G190">
            <v>2995.8507399999999</v>
          </cell>
          <cell r="H190">
            <v>854.83199999999999</v>
          </cell>
          <cell r="I190">
            <v>3.5046076188069701</v>
          </cell>
        </row>
        <row r="191">
          <cell r="B191" t="str">
            <v>NYSE:GCI</v>
          </cell>
          <cell r="C191">
            <v>0.04</v>
          </cell>
          <cell r="D191">
            <v>16.72</v>
          </cell>
          <cell r="E191">
            <v>2.0880000000000001</v>
          </cell>
          <cell r="F191">
            <v>8.0076628352490395</v>
          </cell>
          <cell r="G191">
            <v>7122.4893199999997</v>
          </cell>
          <cell r="H191">
            <v>1188.6869999999999</v>
          </cell>
          <cell r="I191">
            <v>5.9918963696919398</v>
          </cell>
        </row>
        <row r="192">
          <cell r="B192" t="str">
            <v>NYSE:GPS</v>
          </cell>
          <cell r="C192">
            <v>0.107</v>
          </cell>
          <cell r="D192">
            <v>23.23</v>
          </cell>
          <cell r="E192">
            <v>1.7430000000000001</v>
          </cell>
          <cell r="F192">
            <v>13.327596098680401</v>
          </cell>
          <cell r="G192">
            <v>13057.9764</v>
          </cell>
          <cell r="H192">
            <v>2456.4780000000001</v>
          </cell>
          <cell r="I192">
            <v>5.3157310588574402</v>
          </cell>
        </row>
        <row r="193">
          <cell r="B193" t="str">
            <v>NYSE:GD</v>
          </cell>
          <cell r="C193">
            <v>7.8E-2</v>
          </cell>
          <cell r="D193">
            <v>78.48</v>
          </cell>
          <cell r="E193">
            <v>6.55</v>
          </cell>
          <cell r="F193">
            <v>11.981679389312999</v>
          </cell>
          <cell r="G193">
            <v>31176.124640000002</v>
          </cell>
          <cell r="H193">
            <v>4336.2749999999996</v>
          </cell>
          <cell r="I193">
            <v>7.1896096626713</v>
          </cell>
        </row>
        <row r="194">
          <cell r="B194" t="str">
            <v>NYSE:GE</v>
          </cell>
          <cell r="C194">
            <v>8.7999999999999995E-2</v>
          </cell>
          <cell r="D194">
            <v>18.399999999999999</v>
          </cell>
          <cell r="E194">
            <v>1.0169999999999999</v>
          </cell>
          <cell r="F194">
            <v>18.0924287118977</v>
          </cell>
          <cell r="G194">
            <v>641517.47248</v>
          </cell>
          <cell r="H194">
            <v>25464.214</v>
          </cell>
          <cell r="I194">
            <v>25.192902968848799</v>
          </cell>
        </row>
        <row r="195">
          <cell r="B195" t="str">
            <v>NYSE:GIS</v>
          </cell>
          <cell r="C195">
            <v>9.6670000000000006E-2</v>
          </cell>
          <cell r="D195">
            <v>70.86</v>
          </cell>
          <cell r="E195">
            <v>4.7380000000000004</v>
          </cell>
          <cell r="F195">
            <v>14.9556775010553</v>
          </cell>
          <cell r="G195">
            <v>29297.44296</v>
          </cell>
          <cell r="H195">
            <v>3170.4549999999999</v>
          </cell>
          <cell r="I195">
            <v>9.2407692145133709</v>
          </cell>
        </row>
        <row r="196">
          <cell r="B196" t="str">
            <v>NYSE:GPC</v>
          </cell>
          <cell r="C196">
            <v>7.3330000000000006E-2</v>
          </cell>
          <cell r="D196">
            <v>42.06</v>
          </cell>
          <cell r="E196">
            <v>2.661</v>
          </cell>
          <cell r="F196">
            <v>15.806087936865801</v>
          </cell>
          <cell r="G196">
            <v>6831.2665200000001</v>
          </cell>
          <cell r="H196">
            <v>810.447</v>
          </cell>
          <cell r="I196">
            <v>8.4290108051482697</v>
          </cell>
        </row>
        <row r="197">
          <cell r="B197" t="str">
            <v>NYSE:GNW</v>
          </cell>
          <cell r="C197">
            <v>0.28620000000000001</v>
          </cell>
          <cell r="D197">
            <v>17.600000000000001</v>
          </cell>
          <cell r="E197">
            <v>1.133</v>
          </cell>
          <cell r="F197">
            <v>15.5339805825243</v>
          </cell>
          <cell r="G197">
            <v>15014.45204</v>
          </cell>
          <cell r="H197">
            <v>1320.729</v>
          </cell>
          <cell r="I197">
            <v>11.3683064731675</v>
          </cell>
        </row>
        <row r="198">
          <cell r="B198" t="str">
            <v>NasdaqGS:GENZ</v>
          </cell>
          <cell r="C198">
            <v>0.18809000000000001</v>
          </cell>
          <cell r="D198">
            <v>52.98</v>
          </cell>
          <cell r="E198">
            <v>2.7650000000000001</v>
          </cell>
          <cell r="F198">
            <v>19.1609403254973</v>
          </cell>
          <cell r="G198">
            <v>13367.94364</v>
          </cell>
          <cell r="H198">
            <v>1655.126</v>
          </cell>
          <cell r="I198">
            <v>8.0766924330836396</v>
          </cell>
        </row>
        <row r="199">
          <cell r="B199" t="str">
            <v>NasdaqGS:GILD</v>
          </cell>
          <cell r="C199">
            <v>0.14344000000000001</v>
          </cell>
          <cell r="D199">
            <v>45.88</v>
          </cell>
          <cell r="E199">
            <v>3.609</v>
          </cell>
          <cell r="F199">
            <v>12.7126627874758</v>
          </cell>
          <cell r="G199">
            <v>40576.287559999997</v>
          </cell>
          <cell r="H199">
            <v>4538.4620000000004</v>
          </cell>
          <cell r="I199">
            <v>8.9405370277419998</v>
          </cell>
        </row>
        <row r="200">
          <cell r="B200" t="str">
            <v>NYSE:GS</v>
          </cell>
          <cell r="C200">
            <v>0.18633</v>
          </cell>
          <cell r="D200">
            <v>174.05</v>
          </cell>
          <cell r="E200">
            <v>18.244</v>
          </cell>
          <cell r="F200">
            <v>9.5401227800920907</v>
          </cell>
          <cell r="G200">
            <v>91077.161259999993</v>
          </cell>
          <cell r="H200" t="str">
            <v>NA</v>
          </cell>
          <cell r="I200" t="str">
            <v>NA</v>
          </cell>
        </row>
        <row r="201">
          <cell r="B201" t="str">
            <v>NYSE:GR</v>
          </cell>
          <cell r="C201">
            <v>8.5330000000000003E-2</v>
          </cell>
          <cell r="D201">
            <v>71.05</v>
          </cell>
          <cell r="E201">
            <v>4.3959999999999999</v>
          </cell>
          <cell r="F201">
            <v>16.1624203821656</v>
          </cell>
          <cell r="G201">
            <v>10102.744070000001</v>
          </cell>
          <cell r="H201">
            <v>1238.9169999999999</v>
          </cell>
          <cell r="I201">
            <v>8.15449628183325</v>
          </cell>
        </row>
        <row r="202">
          <cell r="B202" t="str">
            <v>NYSE:GT</v>
          </cell>
          <cell r="C202" t="str">
            <v>NA</v>
          </cell>
          <cell r="D202">
            <v>13.15</v>
          </cell>
          <cell r="E202">
            <v>0.313</v>
          </cell>
          <cell r="F202">
            <v>42.012779552715699</v>
          </cell>
          <cell r="G202">
            <v>6598.1005400000004</v>
          </cell>
          <cell r="H202">
            <v>1334.6</v>
          </cell>
          <cell r="I202">
            <v>4.9438787202157997</v>
          </cell>
        </row>
        <row r="203">
          <cell r="B203" t="str">
            <v>NasdaqGS:GOOG</v>
          </cell>
          <cell r="C203">
            <v>0.22567000000000001</v>
          </cell>
          <cell r="D203">
            <v>562.45000000000005</v>
          </cell>
          <cell r="E203">
            <v>27.411999999999999</v>
          </cell>
          <cell r="F203">
            <v>20.518386108273798</v>
          </cell>
          <cell r="G203">
            <v>154438.99225000001</v>
          </cell>
          <cell r="H203">
            <v>12950.642</v>
          </cell>
          <cell r="I203">
            <v>11.925199712106901</v>
          </cell>
        </row>
        <row r="204">
          <cell r="B204" t="str">
            <v>NYSE:HRB</v>
          </cell>
          <cell r="C204">
            <v>0.11</v>
          </cell>
          <cell r="D204">
            <v>17.78</v>
          </cell>
          <cell r="E204">
            <v>1.3859999999999999</v>
          </cell>
          <cell r="F204">
            <v>12.8282828282828</v>
          </cell>
          <cell r="G204">
            <v>6903.6501200000002</v>
          </cell>
          <cell r="H204">
            <v>945.35</v>
          </cell>
          <cell r="I204">
            <v>7.3027451420108997</v>
          </cell>
        </row>
        <row r="205">
          <cell r="B205" t="str">
            <v>NYSE:HAL</v>
          </cell>
          <cell r="C205">
            <v>0.10667</v>
          </cell>
          <cell r="D205">
            <v>29.87</v>
          </cell>
          <cell r="E205">
            <v>1.4179999999999999</v>
          </cell>
          <cell r="F205">
            <v>21.064880112834999</v>
          </cell>
          <cell r="G205">
            <v>27782.4424</v>
          </cell>
          <cell r="H205">
            <v>3228.174</v>
          </cell>
          <cell r="I205">
            <v>8.6062406797155298</v>
          </cell>
        </row>
        <row r="206">
          <cell r="B206" t="str">
            <v>NYSE:HOG</v>
          </cell>
          <cell r="C206">
            <v>0.1</v>
          </cell>
          <cell r="D206">
            <v>28.32</v>
          </cell>
          <cell r="E206">
            <v>0.94699999999999995</v>
          </cell>
          <cell r="F206">
            <v>29.9049630411827</v>
          </cell>
          <cell r="G206">
            <v>10990.75808</v>
          </cell>
          <cell r="H206">
            <v>678.54899999999998</v>
          </cell>
          <cell r="I206">
            <v>16.197442012293902</v>
          </cell>
        </row>
        <row r="207">
          <cell r="B207" t="str">
            <v>NYSE:HAR</v>
          </cell>
          <cell r="C207">
            <v>0.12</v>
          </cell>
          <cell r="D207">
            <v>47.26</v>
          </cell>
          <cell r="E207">
            <v>1.522</v>
          </cell>
          <cell r="F207">
            <v>31.051248357424399</v>
          </cell>
          <cell r="G207">
            <v>3228.34798</v>
          </cell>
          <cell r="H207">
            <v>272.41399999999999</v>
          </cell>
          <cell r="I207">
            <v>11.8508886474263</v>
          </cell>
        </row>
        <row r="208">
          <cell r="B208" t="str">
            <v>NYSE:HRS</v>
          </cell>
          <cell r="C208">
            <v>0.15</v>
          </cell>
          <cell r="D208">
            <v>46.85</v>
          </cell>
          <cell r="E208">
            <v>4.5309999999999997</v>
          </cell>
          <cell r="F208">
            <v>10.3398808210108</v>
          </cell>
          <cell r="G208">
            <v>6951.4372000000003</v>
          </cell>
          <cell r="H208">
            <v>1109.4880000000001</v>
          </cell>
          <cell r="I208">
            <v>6.26544604358046</v>
          </cell>
        </row>
        <row r="209">
          <cell r="B209" t="str">
            <v>NYSE:HIG</v>
          </cell>
          <cell r="C209">
            <v>0.11774999999999999</v>
          </cell>
          <cell r="D209">
            <v>28.18</v>
          </cell>
          <cell r="E209">
            <v>3.1349999999999998</v>
          </cell>
          <cell r="F209">
            <v>8.9888357256778306</v>
          </cell>
          <cell r="G209">
            <v>20105.576570000001</v>
          </cell>
          <cell r="H209">
            <v>2029.3510000000001</v>
          </cell>
          <cell r="I209">
            <v>9.9073923485882904</v>
          </cell>
        </row>
        <row r="210">
          <cell r="B210" t="str">
            <v>NYSE:HAS</v>
          </cell>
          <cell r="C210">
            <v>0.1</v>
          </cell>
          <cell r="D210">
            <v>39.22</v>
          </cell>
          <cell r="E210">
            <v>2.5259999999999998</v>
          </cell>
          <cell r="F210">
            <v>15.5265241488519</v>
          </cell>
          <cell r="G210">
            <v>5726.9296999999997</v>
          </cell>
          <cell r="H210">
            <v>769.60900000000004</v>
          </cell>
          <cell r="I210">
            <v>7.4413496983533198</v>
          </cell>
        </row>
        <row r="211">
          <cell r="B211" t="str">
            <v>NYSE:HCP</v>
          </cell>
          <cell r="C211">
            <v>0.03</v>
          </cell>
          <cell r="D211">
            <v>33.130000000000003</v>
          </cell>
          <cell r="E211">
            <v>1.0269999999999999</v>
          </cell>
          <cell r="F211">
            <v>32.259006815968803</v>
          </cell>
          <cell r="G211">
            <v>15816.13665</v>
          </cell>
          <cell r="H211">
            <v>926.875</v>
          </cell>
          <cell r="I211">
            <v>17.0639370465273</v>
          </cell>
        </row>
        <row r="212">
          <cell r="B212" t="str">
            <v>NYSE:HCN</v>
          </cell>
          <cell r="C212">
            <v>6.3E-2</v>
          </cell>
          <cell r="D212">
            <v>45.83</v>
          </cell>
          <cell r="E212">
            <v>1.6950000000000001</v>
          </cell>
          <cell r="F212">
            <v>27.038348082595899</v>
          </cell>
          <cell r="G212">
            <v>8354.7815599999994</v>
          </cell>
          <cell r="H212">
            <v>526.88599999999997</v>
          </cell>
          <cell r="I212">
            <v>15.8569055924811</v>
          </cell>
        </row>
        <row r="213">
          <cell r="B213" t="str">
            <v>NYSE:HSY</v>
          </cell>
          <cell r="C213">
            <v>6.5000000000000002E-2</v>
          </cell>
          <cell r="D213">
            <v>42.87</v>
          </cell>
          <cell r="E213">
            <v>2.3210000000000002</v>
          </cell>
          <cell r="F213">
            <v>18.470486859112398</v>
          </cell>
          <cell r="G213">
            <v>10395.244989999999</v>
          </cell>
          <cell r="H213">
            <v>1087.6769999999999</v>
          </cell>
          <cell r="I213">
            <v>9.5572904364071292</v>
          </cell>
        </row>
        <row r="214">
          <cell r="B214" t="str">
            <v>NYSE:HES</v>
          </cell>
          <cell r="C214">
            <v>2.5000000000000001E-3</v>
          </cell>
          <cell r="D214">
            <v>61.08</v>
          </cell>
          <cell r="E214">
            <v>4.3029999999999999</v>
          </cell>
          <cell r="F214">
            <v>14.194747850337</v>
          </cell>
          <cell r="G214">
            <v>22834.842120000001</v>
          </cell>
          <cell r="H214">
            <v>5800.4049999999997</v>
          </cell>
          <cell r="I214">
            <v>3.9367668499009998</v>
          </cell>
        </row>
        <row r="215">
          <cell r="B215" t="str">
            <v>NYSE:HPQ</v>
          </cell>
          <cell r="C215">
            <v>0.13400000000000001</v>
          </cell>
          <cell r="D215">
            <v>52.97</v>
          </cell>
          <cell r="E215">
            <v>4.5350000000000001</v>
          </cell>
          <cell r="F215">
            <v>11.680264608599799</v>
          </cell>
          <cell r="G215">
            <v>127801.86805999999</v>
          </cell>
          <cell r="H215">
            <v>18243.571</v>
          </cell>
          <cell r="I215">
            <v>7.0053098738180104</v>
          </cell>
        </row>
        <row r="216">
          <cell r="B216" t="str">
            <v>NYSE:HNZ</v>
          </cell>
          <cell r="C216">
            <v>6.5329999999999999E-2</v>
          </cell>
          <cell r="D216">
            <v>45.64</v>
          </cell>
          <cell r="E216">
            <v>2.9860000000000002</v>
          </cell>
          <cell r="F216">
            <v>15.284661754856</v>
          </cell>
          <cell r="G216">
            <v>18731.871520000001</v>
          </cell>
          <cell r="H216">
            <v>1948.3050000000001</v>
          </cell>
          <cell r="I216">
            <v>9.6144451305108802</v>
          </cell>
        </row>
        <row r="217">
          <cell r="B217" t="str">
            <v>NYSE:HON</v>
          </cell>
          <cell r="C217">
            <v>0.09</v>
          </cell>
          <cell r="D217">
            <v>44.87</v>
          </cell>
          <cell r="E217">
            <v>2.3969999999999998</v>
          </cell>
          <cell r="F217">
            <v>18.719232373800601</v>
          </cell>
          <cell r="G217">
            <v>39033.929600000003</v>
          </cell>
          <cell r="H217">
            <v>4296.8900000000003</v>
          </cell>
          <cell r="I217">
            <v>9.0842282674213202</v>
          </cell>
        </row>
        <row r="218">
          <cell r="B218" t="str">
            <v>NYSE:HRL</v>
          </cell>
          <cell r="C218">
            <v>0.1</v>
          </cell>
          <cell r="D218">
            <v>42.44</v>
          </cell>
          <cell r="E218">
            <v>2.706</v>
          </cell>
          <cell r="F218">
            <v>15.6836659275684</v>
          </cell>
          <cell r="G218">
            <v>5510.2106000000003</v>
          </cell>
          <cell r="H218">
            <v>708.8</v>
          </cell>
          <cell r="I218">
            <v>7.7739991534988704</v>
          </cell>
        </row>
        <row r="219">
          <cell r="B219" t="str">
            <v>NYSE:HSP</v>
          </cell>
          <cell r="C219">
            <v>0.12833</v>
          </cell>
          <cell r="D219">
            <v>56.86</v>
          </cell>
          <cell r="E219">
            <v>3.3239999999999998</v>
          </cell>
          <cell r="F219">
            <v>17.1058965102286</v>
          </cell>
          <cell r="G219">
            <v>10043.52001</v>
          </cell>
          <cell r="H219">
            <v>1044.819</v>
          </cell>
          <cell r="I219">
            <v>9.6126889059253298</v>
          </cell>
        </row>
        <row r="220">
          <cell r="B220" t="str">
            <v>NYSE:HST</v>
          </cell>
          <cell r="C220">
            <v>-0.14499999999999999</v>
          </cell>
          <cell r="D220">
            <v>14.62</v>
          </cell>
          <cell r="E220">
            <v>-0.376</v>
          </cell>
          <cell r="F220" t="str">
            <v>NM</v>
          </cell>
          <cell r="G220">
            <v>14023.3146</v>
          </cell>
          <cell r="H220">
            <v>736.56500000000005</v>
          </cell>
          <cell r="I220">
            <v>19.038801192019701</v>
          </cell>
        </row>
        <row r="221">
          <cell r="B221" t="str">
            <v>NasdaqGS:HCBK</v>
          </cell>
          <cell r="C221">
            <v>0.19667000000000001</v>
          </cell>
          <cell r="D221">
            <v>14.13</v>
          </cell>
          <cell r="E221">
            <v>1.1819999999999999</v>
          </cell>
          <cell r="F221">
            <v>11.954314720812199</v>
          </cell>
          <cell r="G221">
            <v>7370.4124099999999</v>
          </cell>
          <cell r="H221">
            <v>971.60799999999995</v>
          </cell>
          <cell r="I221">
            <v>7.5857881059027896</v>
          </cell>
        </row>
        <row r="222">
          <cell r="B222" t="str">
            <v>NYSE:HUM</v>
          </cell>
          <cell r="C222">
            <v>9.7500000000000003E-2</v>
          </cell>
          <cell r="D222">
            <v>47.43</v>
          </cell>
          <cell r="E222">
            <v>5.5339999999999998</v>
          </cell>
          <cell r="F222">
            <v>8.5706541380556605</v>
          </cell>
          <cell r="G222">
            <v>8469.2252000000008</v>
          </cell>
          <cell r="H222">
            <v>1694.5450000000001</v>
          </cell>
          <cell r="I222">
            <v>4.9979346668279696</v>
          </cell>
        </row>
        <row r="223">
          <cell r="B223" t="str">
            <v>NasdaqGS:HBAN</v>
          </cell>
          <cell r="C223">
            <v>-0.126</v>
          </cell>
          <cell r="D223">
            <v>5.45</v>
          </cell>
          <cell r="E223">
            <v>-0.30299999999999999</v>
          </cell>
          <cell r="F223" t="str">
            <v>NM</v>
          </cell>
          <cell r="G223">
            <v>3920.1137899999999</v>
          </cell>
          <cell r="H223">
            <v>-106.883</v>
          </cell>
          <cell r="I223" t="str">
            <v>NM</v>
          </cell>
        </row>
        <row r="224">
          <cell r="B224" t="str">
            <v>NYSE:ITW</v>
          </cell>
          <cell r="C224">
            <v>0.15379999999999999</v>
          </cell>
          <cell r="D224">
            <v>47.21</v>
          </cell>
          <cell r="E224">
            <v>2.7810000000000001</v>
          </cell>
          <cell r="F224">
            <v>16.9759079467817</v>
          </cell>
          <cell r="G224">
            <v>25550.071039999999</v>
          </cell>
          <cell r="H224">
            <v>2748.4270000000001</v>
          </cell>
          <cell r="I224">
            <v>9.2962523799977195</v>
          </cell>
        </row>
        <row r="225">
          <cell r="B225" t="str">
            <v>NYSE:RX</v>
          </cell>
          <cell r="C225" t="e">
            <v>#VALUE!</v>
          </cell>
          <cell r="D225" t="str">
            <v>(Invalid Identifier)</v>
          </cell>
          <cell r="E225" t="str">
            <v>(Invalid Identifier)</v>
          </cell>
          <cell r="F225" t="str">
            <v>NA</v>
          </cell>
          <cell r="G225" t="str">
            <v>(Invalid Identifier)</v>
          </cell>
          <cell r="H225" t="str">
            <v>(Invalid Identifier)</v>
          </cell>
          <cell r="I225" t="str">
            <v>NA</v>
          </cell>
        </row>
        <row r="226">
          <cell r="B226" t="str">
            <v>NYSE:TEG</v>
          </cell>
          <cell r="C226">
            <v>0.10632999999999999</v>
          </cell>
          <cell r="D226">
            <v>46.95</v>
          </cell>
          <cell r="E226">
            <v>3.1179999999999999</v>
          </cell>
          <cell r="F226">
            <v>15.0577293136626</v>
          </cell>
          <cell r="G226">
            <v>6282.7338200000004</v>
          </cell>
          <cell r="H226">
            <v>703.5</v>
          </cell>
          <cell r="I226">
            <v>8.9306806254442108</v>
          </cell>
        </row>
        <row r="227">
          <cell r="B227" t="str">
            <v>NasdaqGS:INTC</v>
          </cell>
          <cell r="C227">
            <v>0.11856999999999999</v>
          </cell>
          <cell r="D227">
            <v>22.33</v>
          </cell>
          <cell r="E227">
            <v>1.659</v>
          </cell>
          <cell r="F227">
            <v>13.459915611814299</v>
          </cell>
          <cell r="G227">
            <v>111291.76</v>
          </cell>
          <cell r="H227">
            <v>17600.231</v>
          </cell>
          <cell r="I227">
            <v>6.3233124610694</v>
          </cell>
        </row>
        <row r="228">
          <cell r="B228" t="str">
            <v>NYSE:ICE</v>
          </cell>
          <cell r="C228">
            <v>0.17749999999999999</v>
          </cell>
          <cell r="D228">
            <v>111.36</v>
          </cell>
          <cell r="E228">
            <v>5.3879999999999999</v>
          </cell>
          <cell r="F228">
            <v>20.668151447661501</v>
          </cell>
          <cell r="G228">
            <v>7966.0036600000003</v>
          </cell>
          <cell r="H228">
            <v>763.53899999999999</v>
          </cell>
          <cell r="I228">
            <v>10.4330016672364</v>
          </cell>
        </row>
        <row r="229">
          <cell r="B229" t="str">
            <v>NYSE:IBM</v>
          </cell>
          <cell r="C229">
            <v>8.8569999999999996E-2</v>
          </cell>
          <cell r="D229">
            <v>128.59</v>
          </cell>
          <cell r="E229">
            <v>11.108000000000001</v>
          </cell>
          <cell r="F229">
            <v>11.5763413755852</v>
          </cell>
          <cell r="G229">
            <v>180277.12778000001</v>
          </cell>
          <cell r="H229">
            <v>24647.58</v>
          </cell>
          <cell r="I229">
            <v>7.3141918103116002</v>
          </cell>
        </row>
        <row r="230">
          <cell r="B230" t="str">
            <v>NYSE:IFF</v>
          </cell>
          <cell r="C230">
            <v>0.04</v>
          </cell>
          <cell r="D230">
            <v>47.96</v>
          </cell>
          <cell r="E230">
            <v>3.04</v>
          </cell>
          <cell r="F230">
            <v>15.776315789473699</v>
          </cell>
          <cell r="G230">
            <v>4553.2960499999999</v>
          </cell>
          <cell r="H230">
            <v>468.685</v>
          </cell>
          <cell r="I230">
            <v>9.7150453929611604</v>
          </cell>
        </row>
        <row r="231">
          <cell r="B231" t="str">
            <v>NYSE:IGT</v>
          </cell>
          <cell r="C231">
            <v>0.13825000000000001</v>
          </cell>
          <cell r="D231">
            <v>18.440000000000001</v>
          </cell>
          <cell r="E231">
            <v>0.89700000000000002</v>
          </cell>
          <cell r="F231">
            <v>20.557413600891898</v>
          </cell>
          <cell r="G231">
            <v>7032.3919999999998</v>
          </cell>
          <cell r="H231">
            <v>798.69</v>
          </cell>
          <cell r="I231">
            <v>8.8049080369104402</v>
          </cell>
        </row>
        <row r="232">
          <cell r="B232" t="str">
            <v>NYSE:IP</v>
          </cell>
          <cell r="C232">
            <v>-4.7500000000000001E-2</v>
          </cell>
          <cell r="D232">
            <v>25.15</v>
          </cell>
          <cell r="E232">
            <v>1.4690000000000001</v>
          </cell>
          <cell r="F232">
            <v>17.1204901293397</v>
          </cell>
          <cell r="G232">
            <v>18322.03544</v>
          </cell>
          <cell r="H232">
            <v>2957.1819999999998</v>
          </cell>
          <cell r="I232">
            <v>6.1957753834562803</v>
          </cell>
        </row>
        <row r="233">
          <cell r="B233" t="str">
            <v>NYSE:IPG</v>
          </cell>
          <cell r="C233">
            <v>0.1295</v>
          </cell>
          <cell r="D233">
            <v>8.49</v>
          </cell>
          <cell r="E233">
            <v>0.34899999999999998</v>
          </cell>
          <cell r="F233">
            <v>24.326647564469901</v>
          </cell>
          <cell r="G233">
            <v>4329.1721100000004</v>
          </cell>
          <cell r="H233">
            <v>688.80100000000004</v>
          </cell>
          <cell r="I233">
            <v>6.2850839502265501</v>
          </cell>
        </row>
        <row r="234">
          <cell r="B234" t="str">
            <v>NasdaqGS:INTU</v>
          </cell>
          <cell r="C234">
            <v>0.13833000000000001</v>
          </cell>
          <cell r="D234">
            <v>34.32</v>
          </cell>
          <cell r="E234">
            <v>2.06</v>
          </cell>
          <cell r="F234">
            <v>16.660194174757301</v>
          </cell>
          <cell r="G234">
            <v>10800.58656</v>
          </cell>
          <cell r="H234">
            <v>1231.0409999999999</v>
          </cell>
          <cell r="I234">
            <v>8.7735392728593098</v>
          </cell>
        </row>
        <row r="235">
          <cell r="B235" t="str">
            <v>NasdaqGS:ISRG</v>
          </cell>
          <cell r="C235">
            <v>0.22428999999999999</v>
          </cell>
          <cell r="D235">
            <v>347.79</v>
          </cell>
          <cell r="E235">
            <v>7.7830000000000004</v>
          </cell>
          <cell r="F235">
            <v>44.685853783888</v>
          </cell>
          <cell r="G235">
            <v>12759.993</v>
          </cell>
          <cell r="H235">
            <v>516.29600000000005</v>
          </cell>
          <cell r="I235">
            <v>24.7144912995646</v>
          </cell>
        </row>
        <row r="236">
          <cell r="B236" t="str">
            <v>NYSE:IVZ</v>
          </cell>
          <cell r="C236" t="e">
            <v>#VALUE!</v>
          </cell>
          <cell r="D236" t="str">
            <v>(Invalid Identifier)</v>
          </cell>
          <cell r="E236" t="str">
            <v>(Invalid Identifier)</v>
          </cell>
          <cell r="F236" t="str">
            <v>NA</v>
          </cell>
          <cell r="G236" t="str">
            <v>(Invalid Identifier)</v>
          </cell>
          <cell r="H236" t="str">
            <v>(Invalid Identifier)</v>
          </cell>
          <cell r="I236" t="str">
            <v>NA</v>
          </cell>
        </row>
        <row r="237">
          <cell r="B237" t="str">
            <v>NYSE:IRM</v>
          </cell>
          <cell r="C237">
            <v>0.15667</v>
          </cell>
          <cell r="D237">
            <v>27.74</v>
          </cell>
          <cell r="E237">
            <v>1.1279999999999999</v>
          </cell>
          <cell r="F237">
            <v>24.5921985815603</v>
          </cell>
          <cell r="G237">
            <v>8495.9320000000007</v>
          </cell>
          <cell r="H237">
            <v>951.32399999999996</v>
          </cell>
          <cell r="I237">
            <v>8.9306398240767599</v>
          </cell>
        </row>
        <row r="238">
          <cell r="B238" t="str">
            <v>NYSE:ITT</v>
          </cell>
          <cell r="C238">
            <v>8.6669999999999997E-2</v>
          </cell>
          <cell r="D238">
            <v>53.93</v>
          </cell>
          <cell r="E238">
            <v>4.0620000000000003</v>
          </cell>
          <cell r="F238">
            <v>13.276710979812901</v>
          </cell>
          <cell r="G238">
            <v>9936.3459999999995</v>
          </cell>
          <cell r="H238">
            <v>1448.047</v>
          </cell>
          <cell r="I238">
            <v>6.8618946760705999</v>
          </cell>
        </row>
        <row r="239">
          <cell r="B239" t="str">
            <v>NYSE:JCP</v>
          </cell>
          <cell r="C239">
            <v>7.2749999999999995E-2</v>
          </cell>
          <cell r="D239">
            <v>32.909999999999997</v>
          </cell>
          <cell r="E239">
            <v>1.5429999999999999</v>
          </cell>
          <cell r="F239">
            <v>21.3285806869734</v>
          </cell>
          <cell r="G239">
            <v>8189.7767400000002</v>
          </cell>
          <cell r="H239">
            <v>1350.7850000000001</v>
          </cell>
          <cell r="I239">
            <v>6.06297578074971</v>
          </cell>
        </row>
        <row r="240">
          <cell r="B240" t="str">
            <v>NYSE:JBL</v>
          </cell>
          <cell r="C240">
            <v>0.17</v>
          </cell>
          <cell r="D240">
            <v>16.37</v>
          </cell>
          <cell r="E240">
            <v>1.444</v>
          </cell>
          <cell r="F240">
            <v>11.336565096952899</v>
          </cell>
          <cell r="G240">
            <v>3961.5933500000001</v>
          </cell>
          <cell r="H240">
            <v>758.89800000000002</v>
          </cell>
          <cell r="I240">
            <v>5.2201921075032498</v>
          </cell>
        </row>
        <row r="241">
          <cell r="B241" t="str">
            <v>NYSE:JEC</v>
          </cell>
          <cell r="C241">
            <v>0.15332999999999999</v>
          </cell>
          <cell r="D241">
            <v>45.65</v>
          </cell>
          <cell r="E241">
            <v>2.3769999999999998</v>
          </cell>
          <cell r="F241">
            <v>19.2048801009676</v>
          </cell>
          <cell r="G241">
            <v>4654.5244700000003</v>
          </cell>
          <cell r="H241">
            <v>536.85400000000004</v>
          </cell>
          <cell r="I241">
            <v>8.6700005401841107</v>
          </cell>
        </row>
        <row r="242">
          <cell r="B242" t="str">
            <v>NYSE:JNS</v>
          </cell>
          <cell r="C242">
            <v>9.2499999999999999E-2</v>
          </cell>
          <cell r="D242">
            <v>14.54</v>
          </cell>
          <cell r="E242">
            <v>0.79700000000000004</v>
          </cell>
          <cell r="F242">
            <v>18.243412797992502</v>
          </cell>
          <cell r="G242">
            <v>3093.1279800000002</v>
          </cell>
          <cell r="H242">
            <v>346.50200000000001</v>
          </cell>
          <cell r="I242">
            <v>8.9267247519494806</v>
          </cell>
        </row>
        <row r="243">
          <cell r="B243" t="str">
            <v>NasdaqGS:JDSU</v>
          </cell>
          <cell r="C243">
            <v>0.15</v>
          </cell>
          <cell r="D243">
            <v>11.96</v>
          </cell>
          <cell r="E243">
            <v>0.443</v>
          </cell>
          <cell r="F243">
            <v>26.997742663656901</v>
          </cell>
          <cell r="G243">
            <v>2294.1767199999999</v>
          </cell>
          <cell r="H243">
            <v>171.55</v>
          </cell>
          <cell r="I243">
            <v>13.373224832410401</v>
          </cell>
        </row>
        <row r="244">
          <cell r="B244" t="str">
            <v>NYSE:JNJ</v>
          </cell>
          <cell r="C244">
            <v>6.8669999999999995E-2</v>
          </cell>
          <cell r="D244">
            <v>64.819999999999993</v>
          </cell>
          <cell r="E244">
            <v>4.9119999999999999</v>
          </cell>
          <cell r="F244">
            <v>13.196254071661199</v>
          </cell>
          <cell r="G244">
            <v>172564.08317999999</v>
          </cell>
          <cell r="H244">
            <v>21206.588</v>
          </cell>
          <cell r="I244">
            <v>8.1372865441626008</v>
          </cell>
        </row>
        <row r="245">
          <cell r="B245" t="str">
            <v>NYSE:JCI</v>
          </cell>
          <cell r="C245">
            <v>0.15</v>
          </cell>
          <cell r="D245">
            <v>32.75</v>
          </cell>
          <cell r="E245">
            <v>1.8879999999999999</v>
          </cell>
          <cell r="F245">
            <v>17.346398305084701</v>
          </cell>
          <cell r="G245">
            <v>24949.39704</v>
          </cell>
          <cell r="H245">
            <v>2389.989</v>
          </cell>
          <cell r="I245">
            <v>10.439126305602199</v>
          </cell>
        </row>
        <row r="246">
          <cell r="B246" t="str">
            <v>NYSE:JPM</v>
          </cell>
          <cell r="C246">
            <v>0.08</v>
          </cell>
          <cell r="D246">
            <v>44.86</v>
          </cell>
          <cell r="E246">
            <v>3.0030000000000001</v>
          </cell>
          <cell r="F246">
            <v>14.9383949383949</v>
          </cell>
          <cell r="G246">
            <v>178864.95522</v>
          </cell>
          <cell r="H246">
            <v>20242.966</v>
          </cell>
          <cell r="I246">
            <v>8.8359065178492102</v>
          </cell>
        </row>
        <row r="247">
          <cell r="B247" t="str">
            <v>NasdaqGS:JNPR</v>
          </cell>
          <cell r="C247" t="e">
            <v>#VALUE!</v>
          </cell>
          <cell r="D247" t="str">
            <v>(Invalid Identifier)</v>
          </cell>
          <cell r="E247" t="str">
            <v>(Invalid Identifier)</v>
          </cell>
          <cell r="F247" t="str">
            <v>NA</v>
          </cell>
          <cell r="G247" t="str">
            <v>(Invalid Identifier)</v>
          </cell>
          <cell r="H247" t="str">
            <v>(Invalid Identifier)</v>
          </cell>
          <cell r="I247" t="str">
            <v>NA</v>
          </cell>
        </row>
        <row r="248">
          <cell r="B248" t="str">
            <v>NYSE:KBH</v>
          </cell>
          <cell r="C248">
            <v>0.09</v>
          </cell>
          <cell r="D248">
            <v>16.96</v>
          </cell>
          <cell r="E248">
            <v>-0.86099999999999999</v>
          </cell>
          <cell r="F248" t="str">
            <v>NM</v>
          </cell>
          <cell r="G248">
            <v>1930.5216</v>
          </cell>
          <cell r="H248">
            <v>64.528000000000006</v>
          </cell>
          <cell r="I248">
            <v>29.9175799652864</v>
          </cell>
        </row>
        <row r="249">
          <cell r="B249" t="str">
            <v>NYSE:K</v>
          </cell>
          <cell r="C249">
            <v>0.10249999999999999</v>
          </cell>
          <cell r="D249">
            <v>53.86</v>
          </cell>
          <cell r="E249">
            <v>3.597</v>
          </cell>
          <cell r="F249">
            <v>14.9735891020295</v>
          </cell>
          <cell r="G249">
            <v>24957.908800000001</v>
          </cell>
          <cell r="H249">
            <v>2601.4969999999998</v>
          </cell>
          <cell r="I249">
            <v>9.5936719511880995</v>
          </cell>
        </row>
        <row r="250">
          <cell r="B250" t="str">
            <v>NYSE:KEY</v>
          </cell>
          <cell r="C250">
            <v>3.5000000000000003E-2</v>
          </cell>
          <cell r="D250">
            <v>7.72</v>
          </cell>
          <cell r="E250">
            <v>-0.76</v>
          </cell>
          <cell r="F250" t="str">
            <v>NM</v>
          </cell>
          <cell r="G250">
            <v>6947.81556</v>
          </cell>
          <cell r="H250">
            <v>-1004.626</v>
          </cell>
          <cell r="I250" t="str">
            <v>NM</v>
          </cell>
        </row>
        <row r="251">
          <cell r="B251" t="str">
            <v>NYSE:KMB</v>
          </cell>
          <cell r="C251">
            <v>0.09</v>
          </cell>
          <cell r="D251">
            <v>63.22</v>
          </cell>
          <cell r="E251">
            <v>4.8769999999999998</v>
          </cell>
          <cell r="F251">
            <v>12.9628870207095</v>
          </cell>
          <cell r="G251">
            <v>31850.06249</v>
          </cell>
          <cell r="H251">
            <v>3866.2179999999998</v>
          </cell>
          <cell r="I251">
            <v>8.2380410235532509</v>
          </cell>
        </row>
        <row r="252">
          <cell r="B252" t="str">
            <v>NYSE:KIM</v>
          </cell>
          <cell r="C252">
            <v>1.4999999999999999E-2</v>
          </cell>
          <cell r="D252">
            <v>16.16</v>
          </cell>
          <cell r="E252">
            <v>0.253</v>
          </cell>
          <cell r="F252">
            <v>63.873517786561301</v>
          </cell>
          <cell r="G252">
            <v>11207.7925</v>
          </cell>
          <cell r="H252">
            <v>626.44299999999998</v>
          </cell>
          <cell r="I252">
            <v>17.891160887742402</v>
          </cell>
        </row>
        <row r="253">
          <cell r="B253" t="str">
            <v>NYSE:KG</v>
          </cell>
          <cell r="C253">
            <v>0.12114</v>
          </cell>
          <cell r="D253">
            <v>11.85</v>
          </cell>
          <cell r="E253">
            <v>0.89500000000000002</v>
          </cell>
          <cell r="F253">
            <v>13.2402234636871</v>
          </cell>
          <cell r="G253">
            <v>2790.9876399999998</v>
          </cell>
          <cell r="H253">
            <v>473.40600000000001</v>
          </cell>
          <cell r="I253">
            <v>5.8955476694423004</v>
          </cell>
        </row>
        <row r="254">
          <cell r="B254" t="str">
            <v>NasdaqGS:KLAC</v>
          </cell>
          <cell r="C254">
            <v>4.4999999999999998E-2</v>
          </cell>
          <cell r="D254">
            <v>30.61</v>
          </cell>
          <cell r="E254">
            <v>1.8160000000000001</v>
          </cell>
          <cell r="F254">
            <v>16.855726872246699</v>
          </cell>
          <cell r="G254">
            <v>4455.87093</v>
          </cell>
          <cell r="H254">
            <v>586.12599999999998</v>
          </cell>
          <cell r="I254">
            <v>7.6022406956865902</v>
          </cell>
        </row>
        <row r="255">
          <cell r="B255" t="str">
            <v>NYSE:KSS</v>
          </cell>
          <cell r="C255">
            <v>0.13075000000000001</v>
          </cell>
          <cell r="D255">
            <v>55.74</v>
          </cell>
          <cell r="E255">
            <v>3.653</v>
          </cell>
          <cell r="F255">
            <v>15.2586914864495</v>
          </cell>
          <cell r="G255">
            <v>17046.855500000001</v>
          </cell>
          <cell r="H255">
            <v>2567.3090000000002</v>
          </cell>
          <cell r="I255">
            <v>6.6399702957454698</v>
          </cell>
        </row>
        <row r="256">
          <cell r="B256" t="str">
            <v>NYSE:KFT</v>
          </cell>
          <cell r="C256">
            <v>7.5329999999999994E-2</v>
          </cell>
          <cell r="D256">
            <v>30.54</v>
          </cell>
          <cell r="E256">
            <v>2.0750000000000002</v>
          </cell>
          <cell r="F256">
            <v>14.7180722891566</v>
          </cell>
          <cell r="G256">
            <v>69857.824059999999</v>
          </cell>
          <cell r="H256">
            <v>7933.6679999999997</v>
          </cell>
          <cell r="I256">
            <v>8.8052366269927091</v>
          </cell>
        </row>
        <row r="257">
          <cell r="B257" t="str">
            <v>NYSE:KR</v>
          </cell>
          <cell r="C257">
            <v>8.3199999999999996E-2</v>
          </cell>
          <cell r="D257">
            <v>21.34</v>
          </cell>
          <cell r="E257">
            <v>1.7549999999999999</v>
          </cell>
          <cell r="F257">
            <v>12.1595441595442</v>
          </cell>
          <cell r="G257">
            <v>21262.446</v>
          </cell>
          <cell r="H257">
            <v>3853.94</v>
          </cell>
          <cell r="I257">
            <v>5.5170672091418096</v>
          </cell>
        </row>
        <row r="258">
          <cell r="B258" t="str">
            <v>NYSE:LLL</v>
          </cell>
          <cell r="C258">
            <v>0.1012</v>
          </cell>
          <cell r="D258">
            <v>93.59</v>
          </cell>
          <cell r="E258">
            <v>8.1630000000000003</v>
          </cell>
          <cell r="F258">
            <v>11.4651476172976</v>
          </cell>
          <cell r="G258">
            <v>13989.36852</v>
          </cell>
          <cell r="H258">
            <v>1956.7139999999999</v>
          </cell>
          <cell r="I258">
            <v>7.1494191384126697</v>
          </cell>
        </row>
        <row r="259">
          <cell r="B259" t="str">
            <v>NYSE:LH</v>
          </cell>
          <cell r="C259">
            <v>0.11874999999999999</v>
          </cell>
          <cell r="D259">
            <v>75.81</v>
          </cell>
          <cell r="E259">
            <v>5.4560000000000004</v>
          </cell>
          <cell r="F259">
            <v>13.8947947214076</v>
          </cell>
          <cell r="G259">
            <v>9169.7260000000006</v>
          </cell>
          <cell r="H259">
            <v>1230.6980000000001</v>
          </cell>
          <cell r="I259">
            <v>7.4508335919941402</v>
          </cell>
        </row>
        <row r="260">
          <cell r="B260" t="str">
            <v>NYSE:LM</v>
          </cell>
          <cell r="C260">
            <v>7.4999999999999997E-2</v>
          </cell>
          <cell r="D260">
            <v>29.3</v>
          </cell>
          <cell r="E260">
            <v>1.4019999999999999</v>
          </cell>
          <cell r="F260">
            <v>20.898716119828801</v>
          </cell>
          <cell r="G260">
            <v>4949.4230600000001</v>
          </cell>
          <cell r="H260">
            <v>471.63499999999999</v>
          </cell>
          <cell r="I260">
            <v>10.494181008619</v>
          </cell>
        </row>
        <row r="261">
          <cell r="B261" t="str">
            <v>NYSE:LEG</v>
          </cell>
          <cell r="C261">
            <v>0.13750000000000001</v>
          </cell>
          <cell r="D261">
            <v>21.53</v>
          </cell>
          <cell r="E261">
            <v>1.0649999999999999</v>
          </cell>
          <cell r="F261">
            <v>20.215962441314598</v>
          </cell>
          <cell r="G261">
            <v>3790.02826</v>
          </cell>
          <cell r="H261">
            <v>434.024</v>
          </cell>
          <cell r="I261">
            <v>8.7323011169889195</v>
          </cell>
        </row>
        <row r="262">
          <cell r="B262" t="str">
            <v>NYSE:LEN</v>
          </cell>
          <cell r="C262">
            <v>8.6669999999999997E-2</v>
          </cell>
          <cell r="D262">
            <v>18.239999999999998</v>
          </cell>
          <cell r="E262">
            <v>9.4E-2</v>
          </cell>
          <cell r="F262">
            <v>194.04255319148899</v>
          </cell>
          <cell r="G262">
            <v>5057.1240699999998</v>
          </cell>
          <cell r="H262">
            <v>174.51400000000001</v>
          </cell>
          <cell r="I262">
            <v>28.978328787375201</v>
          </cell>
        </row>
        <row r="263">
          <cell r="B263" t="str">
            <v>NYSE:LUK</v>
          </cell>
          <cell r="C263" t="str">
            <v>NA</v>
          </cell>
          <cell r="D263">
            <v>25</v>
          </cell>
          <cell r="E263" t="str">
            <v>NA</v>
          </cell>
          <cell r="F263" t="str">
            <v>NA</v>
          </cell>
          <cell r="G263">
            <v>7867.4120800000001</v>
          </cell>
          <cell r="H263" t="str">
            <v>NA</v>
          </cell>
          <cell r="I263" t="str">
            <v>NA</v>
          </cell>
        </row>
        <row r="264">
          <cell r="B264" t="str">
            <v>NYSE:LXK</v>
          </cell>
          <cell r="C264">
            <v>-2.767E-2</v>
          </cell>
          <cell r="D264">
            <v>35.5</v>
          </cell>
          <cell r="E264">
            <v>3.2570000000000001</v>
          </cell>
          <cell r="F264">
            <v>10.899600859686799</v>
          </cell>
          <cell r="G264">
            <v>2307.7910400000001</v>
          </cell>
          <cell r="H264">
            <v>523.80600000000004</v>
          </cell>
          <cell r="I264">
            <v>4.4058125336479499</v>
          </cell>
        </row>
        <row r="265">
          <cell r="B265" t="str">
            <v>NasdaqGS:LIFE</v>
          </cell>
          <cell r="C265">
            <v>0.11700000000000001</v>
          </cell>
          <cell r="D265">
            <v>52.59</v>
          </cell>
          <cell r="E265">
            <v>3.3839999999999999</v>
          </cell>
          <cell r="F265">
            <v>15.540780141843999</v>
          </cell>
          <cell r="G265">
            <v>11939.879790000001</v>
          </cell>
          <cell r="H265">
            <v>1278.018</v>
          </cell>
          <cell r="I265">
            <v>9.3424973591921194</v>
          </cell>
        </row>
        <row r="266">
          <cell r="B266" t="str">
            <v>NYSE:LTD</v>
          </cell>
          <cell r="C266">
            <v>0.125</v>
          </cell>
          <cell r="D266">
            <v>25.78</v>
          </cell>
          <cell r="E266">
            <v>1.532</v>
          </cell>
          <cell r="F266">
            <v>16.827676240208898</v>
          </cell>
          <cell r="G266">
            <v>10170.005380000001</v>
          </cell>
          <cell r="H266">
            <v>1311.6010000000001</v>
          </cell>
          <cell r="I266">
            <v>7.7538865706872704</v>
          </cell>
        </row>
        <row r="267">
          <cell r="B267" t="str">
            <v>NYSE:LNC</v>
          </cell>
          <cell r="C267">
            <v>6.7500000000000004E-2</v>
          </cell>
          <cell r="D267">
            <v>30.22</v>
          </cell>
          <cell r="E267">
            <v>3.51</v>
          </cell>
          <cell r="F267">
            <v>8.6096866096866105</v>
          </cell>
          <cell r="G267">
            <v>11173.2945</v>
          </cell>
          <cell r="H267">
            <v>1839.001</v>
          </cell>
          <cell r="I267">
            <v>6.0757413943766201</v>
          </cell>
        </row>
        <row r="268">
          <cell r="B268" t="str">
            <v>NasdaqGS:LLTC</v>
          </cell>
          <cell r="C268">
            <v>0.13</v>
          </cell>
          <cell r="D268">
            <v>28.42</v>
          </cell>
          <cell r="E268">
            <v>1.635</v>
          </cell>
          <cell r="F268">
            <v>17.3822629969419</v>
          </cell>
          <cell r="G268">
            <v>6592.47156</v>
          </cell>
          <cell r="H268">
            <v>576.27300000000002</v>
          </cell>
          <cell r="I268">
            <v>11.4398411169706</v>
          </cell>
        </row>
        <row r="269">
          <cell r="B269" t="str">
            <v>NYSE:LMT</v>
          </cell>
          <cell r="C269">
            <v>8.9169999999999999E-2</v>
          </cell>
          <cell r="D269">
            <v>84.82</v>
          </cell>
          <cell r="E269">
            <v>7.4729999999999999</v>
          </cell>
          <cell r="F269">
            <v>11.350194031848</v>
          </cell>
          <cell r="G269">
            <v>33941.112000000001</v>
          </cell>
          <cell r="H269">
            <v>5284.3879999999999</v>
          </cell>
          <cell r="I269">
            <v>6.4229030873584598</v>
          </cell>
        </row>
        <row r="270">
          <cell r="B270" t="str">
            <v>NYSE:L</v>
          </cell>
          <cell r="C270" t="str">
            <v>NA</v>
          </cell>
          <cell r="D270">
            <v>37.36</v>
          </cell>
          <cell r="E270">
            <v>3.95</v>
          </cell>
          <cell r="F270">
            <v>9.4582278481012594</v>
          </cell>
          <cell r="G270">
            <v>29347.42857</v>
          </cell>
          <cell r="H270">
            <v>5219.47</v>
          </cell>
          <cell r="I270">
            <v>5.6226836383770804</v>
          </cell>
        </row>
        <row r="271">
          <cell r="B271" t="str">
            <v>NYSE:LO</v>
          </cell>
          <cell r="C271">
            <v>0.06</v>
          </cell>
          <cell r="D271">
            <v>74.88</v>
          </cell>
          <cell r="E271">
            <v>6.327</v>
          </cell>
          <cell r="F271">
            <v>11.8349928876245</v>
          </cell>
          <cell r="G271">
            <v>11103.56</v>
          </cell>
          <cell r="H271">
            <v>1637.502</v>
          </cell>
          <cell r="I271">
            <v>6.7807917181169897</v>
          </cell>
        </row>
        <row r="272">
          <cell r="B272" t="str">
            <v>NYSE:LOW</v>
          </cell>
          <cell r="C272">
            <v>0.12271</v>
          </cell>
          <cell r="D272">
            <v>24.31</v>
          </cell>
          <cell r="E272">
            <v>1.407</v>
          </cell>
          <cell r="F272">
            <v>17.277896233120099</v>
          </cell>
          <cell r="G272">
            <v>39739.32</v>
          </cell>
          <cell r="H272">
            <v>5204.9669999999996</v>
          </cell>
          <cell r="I272">
            <v>7.6348841404758199</v>
          </cell>
        </row>
        <row r="273">
          <cell r="B273" t="str">
            <v>NYSE:LSI</v>
          </cell>
          <cell r="C273">
            <v>3.533E-2</v>
          </cell>
          <cell r="D273">
            <v>6.39</v>
          </cell>
          <cell r="E273">
            <v>0.45500000000000002</v>
          </cell>
          <cell r="F273">
            <v>14.043956043955999</v>
          </cell>
          <cell r="G273">
            <v>3563.51604</v>
          </cell>
          <cell r="H273">
            <v>376.03</v>
          </cell>
          <cell r="I273">
            <v>9.4766801584979898</v>
          </cell>
        </row>
        <row r="274">
          <cell r="B274" t="str">
            <v>NYSE:MTB</v>
          </cell>
          <cell r="C274">
            <v>5.9749999999999998E-2</v>
          </cell>
          <cell r="D274">
            <v>80.95</v>
          </cell>
          <cell r="E274">
            <v>4.085</v>
          </cell>
          <cell r="F274">
            <v>19.8164014687883</v>
          </cell>
          <cell r="G274">
            <v>9592.9550999999992</v>
          </cell>
          <cell r="H274">
            <v>912.96600000000001</v>
          </cell>
          <cell r="I274">
            <v>10.5074615045905</v>
          </cell>
        </row>
        <row r="275">
          <cell r="B275" t="str">
            <v>NYSE:M</v>
          </cell>
          <cell r="C275" t="str">
            <v>NA</v>
          </cell>
          <cell r="D275">
            <v>21.64</v>
          </cell>
          <cell r="E275" t="str">
            <v>NA</v>
          </cell>
          <cell r="F275" t="str">
            <v>NA</v>
          </cell>
          <cell r="G275">
            <v>16173.495999999999</v>
          </cell>
          <cell r="H275" t="str">
            <v>NA</v>
          </cell>
          <cell r="I275" t="str">
            <v>NA</v>
          </cell>
        </row>
        <row r="276">
          <cell r="B276" t="str">
            <v>NYSE:MRO</v>
          </cell>
          <cell r="C276">
            <v>9.35E-2</v>
          </cell>
          <cell r="D276">
            <v>31.46</v>
          </cell>
          <cell r="E276">
            <v>3.4750000000000001</v>
          </cell>
          <cell r="F276">
            <v>9.0532374100719402</v>
          </cell>
          <cell r="G276">
            <v>28478.374820000001</v>
          </cell>
          <cell r="H276">
            <v>7651.1679999999997</v>
          </cell>
          <cell r="I276">
            <v>3.7220950866586602</v>
          </cell>
        </row>
        <row r="277">
          <cell r="B277" t="str">
            <v>NYSE:MAR</v>
          </cell>
          <cell r="C277">
            <v>0.10083</v>
          </cell>
          <cell r="D277">
            <v>31.28</v>
          </cell>
          <cell r="E277">
            <v>0.94299999999999995</v>
          </cell>
          <cell r="F277">
            <v>33.170731707317103</v>
          </cell>
          <cell r="G277">
            <v>13329.448979999999</v>
          </cell>
          <cell r="H277">
            <v>937.57799999999997</v>
          </cell>
          <cell r="I277">
            <v>14.216896066247299</v>
          </cell>
        </row>
        <row r="278">
          <cell r="B278" t="str">
            <v>NYSE:MMC</v>
          </cell>
          <cell r="C278">
            <v>0.12</v>
          </cell>
          <cell r="D278">
            <v>24.77</v>
          </cell>
          <cell r="E278">
            <v>1.7170000000000001</v>
          </cell>
          <cell r="F278">
            <v>14.426324985439701</v>
          </cell>
          <cell r="G278">
            <v>14931.181039999999</v>
          </cell>
          <cell r="H278">
            <v>1853.6369999999999</v>
          </cell>
          <cell r="I278">
            <v>8.0550728324909393</v>
          </cell>
        </row>
        <row r="279">
          <cell r="B279" t="str">
            <v>NYSE:MI</v>
          </cell>
          <cell r="C279">
            <v>8.3330000000000001E-2</v>
          </cell>
          <cell r="D279">
            <v>8.07</v>
          </cell>
          <cell r="E279">
            <v>-1.0680000000000001</v>
          </cell>
          <cell r="F279" t="str">
            <v>NM</v>
          </cell>
          <cell r="G279">
            <v>4251.8651099999997</v>
          </cell>
          <cell r="H279">
            <v>-904.54899999999998</v>
          </cell>
          <cell r="I279" t="str">
            <v>NM</v>
          </cell>
        </row>
        <row r="280">
          <cell r="B280" t="str">
            <v>NYSE:MAS</v>
          </cell>
          <cell r="C280">
            <v>0.125</v>
          </cell>
          <cell r="D280">
            <v>15.32</v>
          </cell>
          <cell r="E280">
            <v>0.437</v>
          </cell>
          <cell r="F280">
            <v>35.057208237986302</v>
          </cell>
          <cell r="G280">
            <v>8192.8378200000006</v>
          </cell>
          <cell r="H280">
            <v>766.404</v>
          </cell>
          <cell r="I280">
            <v>10.6899726775956</v>
          </cell>
        </row>
        <row r="281">
          <cell r="B281" t="str">
            <v>NYSE:MEE</v>
          </cell>
          <cell r="C281">
            <v>0.11</v>
          </cell>
          <cell r="D281">
            <v>54.27</v>
          </cell>
          <cell r="E281">
            <v>2.8210000000000002</v>
          </cell>
          <cell r="F281">
            <v>19.237858915278299</v>
          </cell>
          <cell r="G281">
            <v>5382.1448799999998</v>
          </cell>
          <cell r="H281">
            <v>731.947</v>
          </cell>
          <cell r="I281">
            <v>7.3531893429442299</v>
          </cell>
        </row>
        <row r="282">
          <cell r="B282" t="str">
            <v>NYSE:MA</v>
          </cell>
          <cell r="C282">
            <v>0.18232999999999999</v>
          </cell>
          <cell r="D282">
            <v>248.01</v>
          </cell>
          <cell r="E282">
            <v>13.477</v>
          </cell>
          <cell r="F282">
            <v>18.402463456258801</v>
          </cell>
          <cell r="G282">
            <v>29156.975869999998</v>
          </cell>
          <cell r="H282">
            <v>2861.5549999999998</v>
          </cell>
          <cell r="I282">
            <v>10.189206871788199</v>
          </cell>
        </row>
        <row r="283">
          <cell r="B283" t="str">
            <v>NasdaqGS:MAT</v>
          </cell>
          <cell r="C283">
            <v>8.5000000000000006E-2</v>
          </cell>
          <cell r="D283">
            <v>23.09</v>
          </cell>
          <cell r="E283">
            <v>1.651</v>
          </cell>
          <cell r="F283">
            <v>13.9854633555421</v>
          </cell>
          <cell r="G283">
            <v>7939.3651399999999</v>
          </cell>
          <cell r="H283">
            <v>1050.729</v>
          </cell>
          <cell r="I283">
            <v>7.5560540729341197</v>
          </cell>
        </row>
        <row r="284">
          <cell r="B284" t="str">
            <v>NYSE:MBI</v>
          </cell>
          <cell r="C284" t="str">
            <v>NA</v>
          </cell>
          <cell r="D284">
            <v>6.08</v>
          </cell>
          <cell r="E284">
            <v>-0.91300000000000003</v>
          </cell>
          <cell r="F284" t="str">
            <v>NM</v>
          </cell>
          <cell r="G284">
            <v>9323.0317899999991</v>
          </cell>
          <cell r="H284" t="str">
            <v>NA</v>
          </cell>
          <cell r="I284" t="str">
            <v>NA</v>
          </cell>
        </row>
        <row r="285">
          <cell r="B285" t="str">
            <v>NYSE:MFE</v>
          </cell>
          <cell r="C285">
            <v>0.13583000000000001</v>
          </cell>
          <cell r="D285">
            <v>39.97</v>
          </cell>
          <cell r="E285">
            <v>2.7069999999999999</v>
          </cell>
          <cell r="F285">
            <v>14.7654229774658</v>
          </cell>
          <cell r="G285">
            <v>5481.7069799999999</v>
          </cell>
          <cell r="H285">
            <v>726.66099999999994</v>
          </cell>
          <cell r="I285">
            <v>7.5436922856737896</v>
          </cell>
        </row>
        <row r="286">
          <cell r="B286" t="str">
            <v>NYSE:MKC</v>
          </cell>
          <cell r="C286">
            <v>0.10199999999999999</v>
          </cell>
          <cell r="D286">
            <v>37.85</v>
          </cell>
          <cell r="E286">
            <v>2.5259999999999998</v>
          </cell>
          <cell r="F286">
            <v>14.9841646872526</v>
          </cell>
          <cell r="G286">
            <v>6004.8498099999997</v>
          </cell>
          <cell r="H286">
            <v>598.48299999999995</v>
          </cell>
          <cell r="I286">
            <v>10.0334509250889</v>
          </cell>
        </row>
        <row r="287">
          <cell r="B287" t="str">
            <v>NYSE:MCD</v>
          </cell>
          <cell r="C287">
            <v>0.10014000000000001</v>
          </cell>
          <cell r="D287">
            <v>67.069999999999993</v>
          </cell>
          <cell r="E287">
            <v>4.4269999999999996</v>
          </cell>
          <cell r="F287">
            <v>15.1502145922747</v>
          </cell>
          <cell r="G287">
            <v>81153.536859999993</v>
          </cell>
          <cell r="H287">
            <v>8503.8649999999998</v>
          </cell>
          <cell r="I287">
            <v>9.5431356048102796</v>
          </cell>
        </row>
        <row r="288">
          <cell r="B288" t="str">
            <v>NYSE:MCK</v>
          </cell>
          <cell r="C288">
            <v>0.13400000000000001</v>
          </cell>
          <cell r="D288">
            <v>65.19</v>
          </cell>
          <cell r="E288">
            <v>4.6769999999999996</v>
          </cell>
          <cell r="F288">
            <v>13.9384220654266</v>
          </cell>
          <cell r="G288">
            <v>16221.71904</v>
          </cell>
          <cell r="H288">
            <v>2595.9879999999998</v>
          </cell>
          <cell r="I288">
            <v>6.2487650328121704</v>
          </cell>
        </row>
        <row r="289">
          <cell r="B289" t="str">
            <v>NYSE:MWV</v>
          </cell>
          <cell r="C289">
            <v>0.1</v>
          </cell>
          <cell r="D289">
            <v>25.99</v>
          </cell>
          <cell r="E289">
            <v>1.125</v>
          </cell>
          <cell r="F289">
            <v>23.102222222222199</v>
          </cell>
          <cell r="G289">
            <v>6017.3489600000003</v>
          </cell>
          <cell r="H289">
            <v>875.28399999999999</v>
          </cell>
          <cell r="I289">
            <v>6.8747388961754101</v>
          </cell>
        </row>
        <row r="290">
          <cell r="B290" t="str">
            <v>NYSE:MHS</v>
          </cell>
          <cell r="C290">
            <v>0.17016999999999999</v>
          </cell>
          <cell r="D290">
            <v>64.680000000000007</v>
          </cell>
          <cell r="E290">
            <v>3.3580000000000001</v>
          </cell>
          <cell r="F290">
            <v>19.261465157831999</v>
          </cell>
          <cell r="G290">
            <v>31532.78298</v>
          </cell>
          <cell r="H290">
            <v>3108.7469999999998</v>
          </cell>
          <cell r="I290">
            <v>10.143245165978399</v>
          </cell>
        </row>
        <row r="291">
          <cell r="B291" t="str">
            <v>NYSE:MDT</v>
          </cell>
          <cell r="C291">
            <v>0.10833</v>
          </cell>
          <cell r="D291">
            <v>45.07</v>
          </cell>
          <cell r="E291">
            <v>3.44</v>
          </cell>
          <cell r="F291">
            <v>13.101744186046499</v>
          </cell>
          <cell r="G291">
            <v>54141.15868</v>
          </cell>
          <cell r="H291">
            <v>6039.5069999999996</v>
          </cell>
          <cell r="I291">
            <v>8.9644996984025394</v>
          </cell>
        </row>
        <row r="292">
          <cell r="B292" t="str">
            <v>NYSE:WFR</v>
          </cell>
          <cell r="C292">
            <v>0.17499999999999999</v>
          </cell>
          <cell r="D292">
            <v>14.67</v>
          </cell>
          <cell r="E292">
            <v>0.75</v>
          </cell>
          <cell r="F292">
            <v>19.559999999999999</v>
          </cell>
          <cell r="G292">
            <v>3073.1916000000001</v>
          </cell>
          <cell r="H292">
            <v>369.036</v>
          </cell>
          <cell r="I292">
            <v>8.3276200695867093</v>
          </cell>
        </row>
        <row r="293">
          <cell r="B293" t="str">
            <v>NYSE:MRK</v>
          </cell>
          <cell r="C293">
            <v>3.1859999999999999E-2</v>
          </cell>
          <cell r="D293">
            <v>37.89</v>
          </cell>
          <cell r="E293">
            <v>3.4140000000000001</v>
          </cell>
          <cell r="F293">
            <v>11.0984182776801</v>
          </cell>
          <cell r="G293">
            <v>127097.11530999999</v>
          </cell>
          <cell r="H293">
            <v>17017.134999999998</v>
          </cell>
          <cell r="I293">
            <v>7.4687728169283503</v>
          </cell>
        </row>
        <row r="294">
          <cell r="B294" t="str">
            <v>NYSE:MDP</v>
          </cell>
          <cell r="C294">
            <v>0.15</v>
          </cell>
          <cell r="D294">
            <v>34.340000000000003</v>
          </cell>
          <cell r="E294">
            <v>2.3370000000000002</v>
          </cell>
          <cell r="F294">
            <v>14.694052203679901</v>
          </cell>
          <cell r="G294">
            <v>1865.7260799999999</v>
          </cell>
          <cell r="H294">
            <v>234.06700000000001</v>
          </cell>
          <cell r="I294">
            <v>7.9709061080801602</v>
          </cell>
        </row>
        <row r="295">
          <cell r="B295" t="str">
            <v>NYSE:MET</v>
          </cell>
          <cell r="C295">
            <v>9.0399999999999994E-2</v>
          </cell>
          <cell r="D295">
            <v>43</v>
          </cell>
          <cell r="E295">
            <v>4.2489999999999997</v>
          </cell>
          <cell r="F295">
            <v>10.1200282419393</v>
          </cell>
          <cell r="G295">
            <v>49021.975400000003</v>
          </cell>
          <cell r="H295">
            <v>4707.8159999999998</v>
          </cell>
          <cell r="I295">
            <v>10.412891115540599</v>
          </cell>
        </row>
        <row r="296">
          <cell r="B296" t="str">
            <v>NYSE:PCS</v>
          </cell>
          <cell r="C296">
            <v>0.19625999999999999</v>
          </cell>
          <cell r="D296">
            <v>6.98</v>
          </cell>
          <cell r="E296">
            <v>0.42899999999999999</v>
          </cell>
          <cell r="F296">
            <v>16.270396270396301</v>
          </cell>
          <cell r="G296">
            <v>5052.4286099999999</v>
          </cell>
          <cell r="H296">
            <v>999.11099999999999</v>
          </cell>
          <cell r="I296">
            <v>5.0569242156276903</v>
          </cell>
        </row>
        <row r="297">
          <cell r="B297" t="str">
            <v>NasdaqGS:MCHP</v>
          </cell>
          <cell r="C297">
            <v>0.05</v>
          </cell>
          <cell r="D297">
            <v>28.56</v>
          </cell>
          <cell r="E297">
            <v>1.5569999999999999</v>
          </cell>
          <cell r="F297">
            <v>18.342967244701299</v>
          </cell>
          <cell r="G297">
            <v>4498.8270499999999</v>
          </cell>
          <cell r="H297">
            <v>437.55500000000001</v>
          </cell>
          <cell r="I297">
            <v>10.281740695455399</v>
          </cell>
        </row>
        <row r="298">
          <cell r="B298" t="str">
            <v>NYSE:MU</v>
          </cell>
          <cell r="C298" t="e">
            <v>#VALUE!</v>
          </cell>
          <cell r="D298" t="str">
            <v>(Invalid Identifier)</v>
          </cell>
          <cell r="E298" t="str">
            <v>(Invalid Identifier)</v>
          </cell>
          <cell r="F298" t="str">
            <v>NA</v>
          </cell>
          <cell r="G298" t="str">
            <v>(Invalid Identifier)</v>
          </cell>
          <cell r="H298" t="str">
            <v>(Invalid Identifier)</v>
          </cell>
          <cell r="I298" t="str">
            <v>NA</v>
          </cell>
        </row>
        <row r="299">
          <cell r="B299" t="str">
            <v>NasdaqGS:MSFT</v>
          </cell>
          <cell r="C299">
            <v>0.1125</v>
          </cell>
          <cell r="D299">
            <v>29.59</v>
          </cell>
          <cell r="E299">
            <v>2.0430000000000001</v>
          </cell>
          <cell r="F299">
            <v>14.4836025452766</v>
          </cell>
          <cell r="G299">
            <v>232687.87325999999</v>
          </cell>
          <cell r="H299">
            <v>24531.105</v>
          </cell>
          <cell r="I299">
            <v>9.4854216008614394</v>
          </cell>
        </row>
        <row r="300">
          <cell r="B300" t="str">
            <v>NYSE:MIL</v>
          </cell>
          <cell r="C300">
            <v>9.8330000000000001E-2</v>
          </cell>
          <cell r="D300">
            <v>105.54</v>
          </cell>
          <cell r="E300">
            <v>4.4269999999999996</v>
          </cell>
          <cell r="F300">
            <v>23.840072283713599</v>
          </cell>
          <cell r="G300">
            <v>6701.5312000000004</v>
          </cell>
          <cell r="H300">
            <v>460.375</v>
          </cell>
          <cell r="I300">
            <v>14.5566792288895</v>
          </cell>
        </row>
        <row r="301">
          <cell r="B301" t="str">
            <v>NasdaqGS:MOLX</v>
          </cell>
          <cell r="C301">
            <v>0.1</v>
          </cell>
          <cell r="D301">
            <v>21</v>
          </cell>
          <cell r="E301">
            <v>1.248</v>
          </cell>
          <cell r="F301">
            <v>16.826923076923102</v>
          </cell>
          <cell r="G301">
            <v>3194.8713699999998</v>
          </cell>
          <cell r="H301">
            <v>556.13099999999997</v>
          </cell>
          <cell r="I301">
            <v>5.74481798353266</v>
          </cell>
        </row>
        <row r="302">
          <cell r="B302" t="str">
            <v>NYSE:TAP</v>
          </cell>
          <cell r="C302">
            <v>0.12</v>
          </cell>
          <cell r="D302">
            <v>41.73</v>
          </cell>
          <cell r="E302">
            <v>3.4950000000000001</v>
          </cell>
          <cell r="F302">
            <v>11.9399141630901</v>
          </cell>
          <cell r="G302">
            <v>8729.1741099999999</v>
          </cell>
          <cell r="H302">
            <v>1104.546</v>
          </cell>
          <cell r="I302">
            <v>7.9029520816697501</v>
          </cell>
        </row>
        <row r="303">
          <cell r="B303" t="str">
            <v>NYSE:MON</v>
          </cell>
          <cell r="C303">
            <v>0.15</v>
          </cell>
          <cell r="D303">
            <v>71.06</v>
          </cell>
          <cell r="E303">
            <v>3.407</v>
          </cell>
          <cell r="F303">
            <v>20.8570589961843</v>
          </cell>
          <cell r="G303">
            <v>40388.421399999999</v>
          </cell>
          <cell r="H303">
            <v>3472.1154999999999</v>
          </cell>
          <cell r="I303">
            <v>11.632222891202799</v>
          </cell>
        </row>
        <row r="304">
          <cell r="B304" t="str">
            <v>NYSE:MWW</v>
          </cell>
          <cell r="C304">
            <v>0.20666999999999999</v>
          </cell>
          <cell r="D304">
            <v>16.95</v>
          </cell>
          <cell r="E304">
            <v>-0.121</v>
          </cell>
          <cell r="F304" t="str">
            <v>NM</v>
          </cell>
          <cell r="G304">
            <v>1889.2708399999999</v>
          </cell>
          <cell r="H304">
            <v>79.551000000000002</v>
          </cell>
          <cell r="I304">
            <v>23.749177760178998</v>
          </cell>
        </row>
        <row r="305">
          <cell r="B305" t="str">
            <v>NYSE:MCO</v>
          </cell>
          <cell r="C305">
            <v>0.11667</v>
          </cell>
          <cell r="D305">
            <v>30.54</v>
          </cell>
          <cell r="E305">
            <v>1.863</v>
          </cell>
          <cell r="F305">
            <v>16.392914653784199</v>
          </cell>
          <cell r="G305">
            <v>7888.2869199999996</v>
          </cell>
          <cell r="H305">
            <v>826.81700000000001</v>
          </cell>
          <cell r="I305">
            <v>9.5405475697766207</v>
          </cell>
        </row>
        <row r="306">
          <cell r="B306" t="str">
            <v>NYSE:MS</v>
          </cell>
          <cell r="C306">
            <v>0.18160000000000001</v>
          </cell>
          <cell r="D306">
            <v>29.43</v>
          </cell>
          <cell r="E306">
            <v>3.0379999999999998</v>
          </cell>
          <cell r="F306">
            <v>9.6872942725477298</v>
          </cell>
          <cell r="G306">
            <v>40334.809950000003</v>
          </cell>
          <cell r="H306" t="str">
            <v>NA</v>
          </cell>
          <cell r="I306" t="str">
            <v>NA</v>
          </cell>
        </row>
        <row r="307">
          <cell r="B307" t="str">
            <v>NYSE:MOT</v>
          </cell>
          <cell r="C307">
            <v>5.7500000000000002E-2</v>
          </cell>
          <cell r="D307">
            <v>7.23</v>
          </cell>
          <cell r="E307">
            <v>0.224</v>
          </cell>
          <cell r="F307">
            <v>32.276785714285701</v>
          </cell>
          <cell r="G307">
            <v>12640.513290000001</v>
          </cell>
          <cell r="H307">
            <v>1858.261</v>
          </cell>
          <cell r="I307">
            <v>6.8023347043284002</v>
          </cell>
        </row>
        <row r="308">
          <cell r="B308" t="str">
            <v>NYSE:MUR</v>
          </cell>
          <cell r="C308">
            <v>0.06</v>
          </cell>
          <cell r="D308">
            <v>54.98</v>
          </cell>
          <cell r="E308">
            <v>4.6100000000000003</v>
          </cell>
          <cell r="F308">
            <v>11.9262472885033</v>
          </cell>
          <cell r="G308">
            <v>10485.448479999999</v>
          </cell>
          <cell r="H308">
            <v>2850.752</v>
          </cell>
          <cell r="I308">
            <v>3.6781342186202099</v>
          </cell>
        </row>
        <row r="309">
          <cell r="B309" t="str">
            <v>NasdaqGS:MYL</v>
          </cell>
          <cell r="C309">
            <v>0.15917000000000001</v>
          </cell>
          <cell r="D309">
            <v>22.87</v>
          </cell>
          <cell r="E309">
            <v>1.6060000000000001</v>
          </cell>
          <cell r="F309">
            <v>14.240348692403501</v>
          </cell>
          <cell r="G309">
            <v>11708.81702</v>
          </cell>
          <cell r="H309">
            <v>1360.3389999999999</v>
          </cell>
          <cell r="I309">
            <v>8.60727878859608</v>
          </cell>
        </row>
        <row r="310">
          <cell r="B310" t="str">
            <v>NYSE:NBR</v>
          </cell>
          <cell r="C310">
            <v>3.3000000000000002E-2</v>
          </cell>
          <cell r="D310">
            <v>19.53</v>
          </cell>
          <cell r="E310">
            <v>1.1140000000000001</v>
          </cell>
          <cell r="F310">
            <v>17.5314183123878</v>
          </cell>
          <cell r="G310">
            <v>8423.8433999999997</v>
          </cell>
          <cell r="H310">
            <v>1341.7660000000001</v>
          </cell>
          <cell r="I310">
            <v>6.2781762244683499</v>
          </cell>
        </row>
        <row r="311">
          <cell r="B311" t="str">
            <v>NasdaqGS:NDAQ</v>
          </cell>
          <cell r="C311">
            <v>0.13333</v>
          </cell>
          <cell r="D311">
            <v>21.16</v>
          </cell>
          <cell r="E311">
            <v>1.994</v>
          </cell>
          <cell r="F311">
            <v>10.611835506519601</v>
          </cell>
          <cell r="G311">
            <v>5864.7067500000003</v>
          </cell>
          <cell r="H311">
            <v>812.18700000000001</v>
          </cell>
          <cell r="I311">
            <v>7.2208823214358304</v>
          </cell>
        </row>
        <row r="312">
          <cell r="B312" t="str">
            <v>NYSE:NOV</v>
          </cell>
          <cell r="C312" t="str">
            <v>NA</v>
          </cell>
          <cell r="D312">
            <v>40.6</v>
          </cell>
          <cell r="E312">
            <v>3.2410000000000001</v>
          </cell>
          <cell r="F312">
            <v>12.5269978401728</v>
          </cell>
          <cell r="G312">
            <v>15080.643760000001</v>
          </cell>
          <cell r="H312">
            <v>2572.8110000000001</v>
          </cell>
          <cell r="I312">
            <v>5.8615435646069596</v>
          </cell>
        </row>
        <row r="313">
          <cell r="B313" t="str">
            <v>NYSE:NSM</v>
          </cell>
          <cell r="C313">
            <v>9.5000000000000001E-2</v>
          </cell>
          <cell r="D313">
            <v>14.54</v>
          </cell>
          <cell r="E313">
            <v>1.1100000000000001</v>
          </cell>
          <cell r="F313">
            <v>13.099099099099099</v>
          </cell>
          <cell r="G313">
            <v>3822.8440000000001</v>
          </cell>
          <cell r="H313">
            <v>538.37300000000005</v>
          </cell>
          <cell r="I313">
            <v>7.1007349922823</v>
          </cell>
        </row>
        <row r="314">
          <cell r="B314" t="str">
            <v>NasdaqGS:NTAP</v>
          </cell>
          <cell r="C314">
            <v>0.17</v>
          </cell>
          <cell r="D314">
            <v>32.54</v>
          </cell>
          <cell r="E314">
            <v>1.64</v>
          </cell>
          <cell r="F314">
            <v>19.841463414634099</v>
          </cell>
          <cell r="G314">
            <v>9136.3576599999997</v>
          </cell>
          <cell r="H314">
            <v>826.59</v>
          </cell>
          <cell r="I314">
            <v>11.0530706396158</v>
          </cell>
        </row>
        <row r="315">
          <cell r="B315" t="str">
            <v>NYSE:NWL</v>
          </cell>
          <cell r="C315">
            <v>9.3329999999999996E-2</v>
          </cell>
          <cell r="D315">
            <v>15.31</v>
          </cell>
          <cell r="E315">
            <v>1.4239999999999999</v>
          </cell>
          <cell r="F315">
            <v>10.751404494381999</v>
          </cell>
          <cell r="G315">
            <v>6475.7280000000001</v>
          </cell>
          <cell r="H315">
            <v>883.11599999999999</v>
          </cell>
          <cell r="I315">
            <v>7.3328169798758003</v>
          </cell>
        </row>
        <row r="316">
          <cell r="B316" t="str">
            <v>NYSE:NEM</v>
          </cell>
          <cell r="C316">
            <v>5.0999999999999997E-2</v>
          </cell>
          <cell r="D316">
            <v>50.37</v>
          </cell>
          <cell r="E316">
            <v>3.4289999999999998</v>
          </cell>
          <cell r="F316">
            <v>14.689413823272099</v>
          </cell>
          <cell r="G316">
            <v>27689.994999999999</v>
          </cell>
          <cell r="H316">
            <v>4520.8029999999999</v>
          </cell>
          <cell r="I316">
            <v>6.1250169494224798</v>
          </cell>
        </row>
        <row r="317">
          <cell r="B317" t="str">
            <v>NasdaqGS:NWSA</v>
          </cell>
          <cell r="C317">
            <v>8.6400000000000005E-2</v>
          </cell>
          <cell r="D317">
            <v>14.55</v>
          </cell>
          <cell r="E317">
            <v>1.02</v>
          </cell>
          <cell r="F317">
            <v>14.264705882352899</v>
          </cell>
          <cell r="G317">
            <v>49050.033089999997</v>
          </cell>
          <cell r="H317">
            <v>6321.6949999999997</v>
          </cell>
          <cell r="I317">
            <v>7.7590002507238998</v>
          </cell>
        </row>
        <row r="318">
          <cell r="B318" t="str">
            <v>NYSE:GAS</v>
          </cell>
          <cell r="C318">
            <v>4.2999999999999997E-2</v>
          </cell>
          <cell r="D318">
            <v>42.3</v>
          </cell>
          <cell r="E318">
            <v>3.0449999999999999</v>
          </cell>
          <cell r="F318">
            <v>13.8916256157635</v>
          </cell>
          <cell r="G318">
            <v>2781.96495</v>
          </cell>
          <cell r="H318" t="str">
            <v>NA</v>
          </cell>
          <cell r="I318" t="str">
            <v>NA</v>
          </cell>
        </row>
        <row r="319">
          <cell r="B319" t="str">
            <v>NYSE:NKE</v>
          </cell>
          <cell r="C319">
            <v>0.12333</v>
          </cell>
          <cell r="D319">
            <v>73.97</v>
          </cell>
          <cell r="E319">
            <v>4.0439999999999996</v>
          </cell>
          <cell r="F319">
            <v>18.291295746785401</v>
          </cell>
          <cell r="G319">
            <v>32547.45665</v>
          </cell>
          <cell r="H319">
            <v>2912.0450000000001</v>
          </cell>
          <cell r="I319">
            <v>11.1768384932238</v>
          </cell>
        </row>
        <row r="320">
          <cell r="B320" t="str">
            <v>NYSE:NI</v>
          </cell>
          <cell r="C320">
            <v>0.03</v>
          </cell>
          <cell r="D320">
            <v>15.97</v>
          </cell>
          <cell r="E320">
            <v>1.1180000000000001</v>
          </cell>
          <cell r="F320">
            <v>14.2844364937388</v>
          </cell>
          <cell r="G320">
            <v>11144.048280000001</v>
          </cell>
          <cell r="H320">
            <v>1508.6479999999999</v>
          </cell>
          <cell r="I320">
            <v>7.3867782809508897</v>
          </cell>
        </row>
        <row r="321">
          <cell r="B321" t="str">
            <v>NYSE:NBL</v>
          </cell>
          <cell r="C321">
            <v>7.1999999999999995E-2</v>
          </cell>
          <cell r="D321">
            <v>71.290000000000006</v>
          </cell>
          <cell r="E321">
            <v>3.3420000000000001</v>
          </cell>
          <cell r="F321">
            <v>21.3315380011969</v>
          </cell>
          <cell r="G321">
            <v>13121.77097</v>
          </cell>
          <cell r="H321">
            <v>2109.5070000000001</v>
          </cell>
          <cell r="I321">
            <v>6.2203021701279004</v>
          </cell>
        </row>
        <row r="322">
          <cell r="B322" t="str">
            <v>NYSE:JWN</v>
          </cell>
          <cell r="C322">
            <v>0.1226</v>
          </cell>
          <cell r="D322">
            <v>41.81</v>
          </cell>
          <cell r="E322">
            <v>2.4900000000000002</v>
          </cell>
          <cell r="F322">
            <v>16.7911646586345</v>
          </cell>
          <cell r="G322">
            <v>10920.376749999999</v>
          </cell>
          <cell r="H322">
            <v>1325.7170000000001</v>
          </cell>
          <cell r="I322">
            <v>8.2373362867037194</v>
          </cell>
        </row>
        <row r="323">
          <cell r="B323" t="str">
            <v>NYSE:NSC</v>
          </cell>
          <cell r="C323">
            <v>8.7499999999999994E-2</v>
          </cell>
          <cell r="D323">
            <v>55.81</v>
          </cell>
          <cell r="E323">
            <v>3.3650000000000002</v>
          </cell>
          <cell r="F323">
            <v>16.585438335809801</v>
          </cell>
          <cell r="G323">
            <v>27593.185590000001</v>
          </cell>
          <cell r="H323">
            <v>3238.6460000000002</v>
          </cell>
          <cell r="I323">
            <v>8.5199758139667008</v>
          </cell>
        </row>
        <row r="324">
          <cell r="B324" t="str">
            <v>NYSE:NU</v>
          </cell>
          <cell r="C324">
            <v>7.8060000000000004E-2</v>
          </cell>
          <cell r="D324">
            <v>27.54</v>
          </cell>
          <cell r="E324">
            <v>1.9450000000000001</v>
          </cell>
          <cell r="F324">
            <v>14.159383033418999</v>
          </cell>
          <cell r="G324">
            <v>9885.1068599999999</v>
          </cell>
          <cell r="H324">
            <v>1206.8499999999999</v>
          </cell>
          <cell r="I324">
            <v>8.1908330447031492</v>
          </cell>
        </row>
        <row r="325">
          <cell r="B325" t="str">
            <v>NasdaqGS:NTRS</v>
          </cell>
          <cell r="C325">
            <v>0.12333</v>
          </cell>
          <cell r="D325">
            <v>55.19</v>
          </cell>
          <cell r="E325">
            <v>3.2149999999999999</v>
          </cell>
          <cell r="F325">
            <v>17.166407465007801</v>
          </cell>
          <cell r="G325">
            <v>13384.017449999999</v>
          </cell>
          <cell r="H325">
            <v>1296.653</v>
          </cell>
          <cell r="I325">
            <v>10.3219731493314</v>
          </cell>
        </row>
        <row r="326">
          <cell r="B326" t="str">
            <v>NYSE:NOC</v>
          </cell>
          <cell r="C326">
            <v>0.11</v>
          </cell>
          <cell r="D326">
            <v>65.78</v>
          </cell>
          <cell r="E326">
            <v>5.8380000000000001</v>
          </cell>
          <cell r="F326">
            <v>11.2675573826653</v>
          </cell>
          <cell r="G326">
            <v>20675.37285</v>
          </cell>
          <cell r="H326">
            <v>3614.5410000000002</v>
          </cell>
          <cell r="I326">
            <v>5.7200548700374396</v>
          </cell>
        </row>
        <row r="327">
          <cell r="B327" t="str">
            <v>NasdaqGS:NOVL</v>
          </cell>
          <cell r="C327">
            <v>0.06</v>
          </cell>
          <cell r="D327">
            <v>5.75</v>
          </cell>
          <cell r="E327">
            <v>0.28799999999999998</v>
          </cell>
          <cell r="F327">
            <v>19.9652777777778</v>
          </cell>
          <cell r="G327">
            <v>1050.02728</v>
          </cell>
          <cell r="H327">
            <v>156.55000000000001</v>
          </cell>
          <cell r="I327">
            <v>6.7072965825614803</v>
          </cell>
        </row>
        <row r="328">
          <cell r="B328" t="str">
            <v>NasdaqGS:NVLS</v>
          </cell>
          <cell r="C328">
            <v>0.19500000000000001</v>
          </cell>
          <cell r="D328">
            <v>24.92</v>
          </cell>
          <cell r="E328">
            <v>1.804</v>
          </cell>
          <cell r="F328">
            <v>13.8137472283814</v>
          </cell>
          <cell r="G328">
            <v>2001.0362500000001</v>
          </cell>
          <cell r="H328">
            <v>266.947</v>
          </cell>
          <cell r="I328">
            <v>7.4960057614432802</v>
          </cell>
        </row>
        <row r="329">
          <cell r="B329" t="str">
            <v>NYSE:NUE</v>
          </cell>
          <cell r="C329">
            <v>0.15</v>
          </cell>
          <cell r="D329">
            <v>46.04</v>
          </cell>
          <cell r="E329">
            <v>1.7230000000000001</v>
          </cell>
          <cell r="F329">
            <v>26.720835751596098</v>
          </cell>
          <cell r="G329">
            <v>15503.818649999999</v>
          </cell>
          <cell r="H329">
            <v>1581.5540000000001</v>
          </cell>
          <cell r="I329">
            <v>9.8029018610809402</v>
          </cell>
        </row>
        <row r="330">
          <cell r="B330" t="str">
            <v>NasdaqGS:NVDA</v>
          </cell>
          <cell r="C330">
            <v>0.14499999999999999</v>
          </cell>
          <cell r="D330">
            <v>17.559999999999999</v>
          </cell>
          <cell r="E330">
            <v>0.93</v>
          </cell>
          <cell r="F330">
            <v>18.881720430107499</v>
          </cell>
          <cell r="G330">
            <v>8119.3329999999996</v>
          </cell>
          <cell r="H330">
            <v>790.75</v>
          </cell>
          <cell r="I330">
            <v>10.267888713246901</v>
          </cell>
        </row>
        <row r="331">
          <cell r="B331" t="str">
            <v>NYSE:NYX</v>
          </cell>
          <cell r="C331">
            <v>0.11600000000000001</v>
          </cell>
          <cell r="D331">
            <v>29.65</v>
          </cell>
          <cell r="E331">
            <v>2.3250000000000002</v>
          </cell>
          <cell r="F331">
            <v>12.752688172042999</v>
          </cell>
          <cell r="G331">
            <v>9951.7612499999996</v>
          </cell>
          <cell r="H331">
            <v>1192.4880000000001</v>
          </cell>
          <cell r="I331">
            <v>8.3453764314609504</v>
          </cell>
        </row>
        <row r="332">
          <cell r="B332" t="str">
            <v>NYSE:OXY</v>
          </cell>
          <cell r="C332">
            <v>6.2670000000000003E-2</v>
          </cell>
          <cell r="D332">
            <v>84.14</v>
          </cell>
          <cell r="E332">
            <v>5.9720000000000004</v>
          </cell>
          <cell r="F332">
            <v>14.0890823844608</v>
          </cell>
          <cell r="G332">
            <v>68046.428150000007</v>
          </cell>
          <cell r="H332">
            <v>11736.311</v>
          </cell>
          <cell r="I332">
            <v>5.79794009804273</v>
          </cell>
        </row>
        <row r="333">
          <cell r="B333" t="str">
            <v>NYSE:ODP</v>
          </cell>
          <cell r="C333">
            <v>0.10667</v>
          </cell>
          <cell r="D333">
            <v>8.16</v>
          </cell>
          <cell r="E333">
            <v>-7.9000000000000001E-2</v>
          </cell>
          <cell r="F333" t="str">
            <v>NM</v>
          </cell>
          <cell r="G333">
            <v>2676.3635100000001</v>
          </cell>
          <cell r="H333">
            <v>295.96699999999998</v>
          </cell>
          <cell r="I333">
            <v>9.0427767622741708</v>
          </cell>
        </row>
        <row r="334">
          <cell r="B334" t="str">
            <v>NYSE:OMC</v>
          </cell>
          <cell r="C334">
            <v>0.10933</v>
          </cell>
          <cell r="D334">
            <v>39.57</v>
          </cell>
          <cell r="E334">
            <v>2.6880000000000002</v>
          </cell>
          <cell r="F334">
            <v>14.7209821428571</v>
          </cell>
          <cell r="G334">
            <v>13537.934880000001</v>
          </cell>
          <cell r="H334">
            <v>1664.077</v>
          </cell>
          <cell r="I334">
            <v>8.1354017151850506</v>
          </cell>
        </row>
        <row r="335">
          <cell r="B335" t="str">
            <v>NasdaqGS:ORCL</v>
          </cell>
          <cell r="C335">
            <v>0.14155000000000001</v>
          </cell>
          <cell r="D335">
            <v>25.57</v>
          </cell>
          <cell r="E335">
            <v>1.744</v>
          </cell>
          <cell r="F335">
            <v>14.6616972477064</v>
          </cell>
          <cell r="G335">
            <v>126967.2418</v>
          </cell>
          <cell r="H335">
            <v>13178.593000000001</v>
          </cell>
          <cell r="I335">
            <v>9.6343548814353692</v>
          </cell>
        </row>
        <row r="336">
          <cell r="B336" t="str">
            <v>NasdaqGS:ORLY</v>
          </cell>
          <cell r="C336">
            <v>0.15939999999999999</v>
          </cell>
          <cell r="D336">
            <v>41.76</v>
          </cell>
          <cell r="E336">
            <v>2.585</v>
          </cell>
          <cell r="F336">
            <v>16.1547388781431</v>
          </cell>
          <cell r="G336">
            <v>6560.0679099999998</v>
          </cell>
          <cell r="H336">
            <v>792.90700000000004</v>
          </cell>
          <cell r="I336">
            <v>8.2734392684135702</v>
          </cell>
        </row>
        <row r="337">
          <cell r="B337" t="str">
            <v>NYSE:OI</v>
          </cell>
          <cell r="C337">
            <v>7.0000000000000007E-2</v>
          </cell>
          <cell r="D337">
            <v>35.28</v>
          </cell>
          <cell r="E337">
            <v>3.3279999999999998</v>
          </cell>
          <cell r="F337">
            <v>10.600961538461499</v>
          </cell>
          <cell r="G337">
            <v>8904.5650499999992</v>
          </cell>
          <cell r="H337">
            <v>1461.902</v>
          </cell>
          <cell r="I337">
            <v>6.0910820629563398</v>
          </cell>
        </row>
        <row r="338">
          <cell r="B338" t="str">
            <v>NasdaqGS:PCAR</v>
          </cell>
          <cell r="C338">
            <v>0.1125</v>
          </cell>
          <cell r="D338">
            <v>43.87</v>
          </cell>
          <cell r="E338">
            <v>0.89400000000000002</v>
          </cell>
          <cell r="F338">
            <v>49.071588366890403</v>
          </cell>
          <cell r="G338">
            <v>19921.195650000001</v>
          </cell>
          <cell r="H338">
            <v>783.31700000000001</v>
          </cell>
          <cell r="I338">
            <v>25.431843876744701</v>
          </cell>
        </row>
        <row r="339">
          <cell r="B339" t="str">
            <v>NYSE:PTV</v>
          </cell>
          <cell r="C339">
            <v>9.0749999999999997E-2</v>
          </cell>
          <cell r="D339">
            <v>25.49</v>
          </cell>
          <cell r="E339">
            <v>2.3029999999999999</v>
          </cell>
          <cell r="F339">
            <v>11.0681719496309</v>
          </cell>
          <cell r="G339">
            <v>4591.8027300000003</v>
          </cell>
          <cell r="H339">
            <v>763.07</v>
          </cell>
          <cell r="I339">
            <v>6.0175380109295302</v>
          </cell>
        </row>
        <row r="340">
          <cell r="B340" t="str">
            <v>NYSE:PLL</v>
          </cell>
          <cell r="C340">
            <v>0.1</v>
          </cell>
          <cell r="D340">
            <v>40.299999999999997</v>
          </cell>
          <cell r="E340">
            <v>2.149</v>
          </cell>
          <cell r="F340">
            <v>18.7529083294556</v>
          </cell>
          <cell r="G340">
            <v>4937.0962</v>
          </cell>
          <cell r="H340">
            <v>480.84699999999998</v>
          </cell>
          <cell r="I340">
            <v>10.267499225325301</v>
          </cell>
        </row>
        <row r="341">
          <cell r="B341" t="str">
            <v>NYSE:PH</v>
          </cell>
          <cell r="C341">
            <v>0.06</v>
          </cell>
          <cell r="D341">
            <v>65.239999999999995</v>
          </cell>
          <cell r="E341">
            <v>3.2559999999999998</v>
          </cell>
          <cell r="F341">
            <v>20.036855036854998</v>
          </cell>
          <cell r="G341">
            <v>12184.88639</v>
          </cell>
          <cell r="H341">
            <v>1205.2570000000001</v>
          </cell>
          <cell r="I341">
            <v>10.109782718540499</v>
          </cell>
        </row>
        <row r="342">
          <cell r="B342" t="str">
            <v>NasdaqGS:PDCO</v>
          </cell>
          <cell r="C342">
            <v>0.14000000000000001</v>
          </cell>
          <cell r="D342">
            <v>31.06</v>
          </cell>
          <cell r="E342">
            <v>1.8939999999999999</v>
          </cell>
          <cell r="F342">
            <v>16.399155227032701</v>
          </cell>
          <cell r="G342">
            <v>4032.4058599999998</v>
          </cell>
          <cell r="H342">
            <v>418.63</v>
          </cell>
          <cell r="I342">
            <v>9.63238625994315</v>
          </cell>
        </row>
        <row r="343">
          <cell r="B343" t="str">
            <v>NasdaqGS:PAYX</v>
          </cell>
          <cell r="C343">
            <v>0.1195</v>
          </cell>
          <cell r="D343">
            <v>31.19</v>
          </cell>
          <cell r="E343">
            <v>1.3360000000000001</v>
          </cell>
          <cell r="F343">
            <v>23.3458083832335</v>
          </cell>
          <cell r="G343">
            <v>10884.923409999999</v>
          </cell>
          <cell r="H343">
            <v>814.13199999999995</v>
          </cell>
          <cell r="I343">
            <v>13.3699736774872</v>
          </cell>
        </row>
        <row r="344">
          <cell r="B344" t="str">
            <v>NYSE:BTU</v>
          </cell>
          <cell r="C344">
            <v>9.5000000000000001E-2</v>
          </cell>
          <cell r="D344">
            <v>46.07</v>
          </cell>
          <cell r="E344">
            <v>2.9140000000000001</v>
          </cell>
          <cell r="F344">
            <v>15.809883321894301</v>
          </cell>
          <cell r="G344">
            <v>13753.61793</v>
          </cell>
          <cell r="H344">
            <v>1702.1389999999999</v>
          </cell>
          <cell r="I344">
            <v>8.0801966995644907</v>
          </cell>
        </row>
        <row r="345">
          <cell r="B345" t="str">
            <v>NasdaqGS:PBCT</v>
          </cell>
          <cell r="C345">
            <v>0.09</v>
          </cell>
          <cell r="D345">
            <v>15.75</v>
          </cell>
          <cell r="E345">
            <v>0.41299999999999998</v>
          </cell>
          <cell r="F345">
            <v>38.135593220338997</v>
          </cell>
          <cell r="G345">
            <v>5876.0329599999995</v>
          </cell>
          <cell r="H345" t="str">
            <v>NA</v>
          </cell>
          <cell r="I345" t="str">
            <v>NA</v>
          </cell>
        </row>
        <row r="346">
          <cell r="B346" t="str">
            <v>NYSE:POM</v>
          </cell>
          <cell r="C346">
            <v>5.3330000000000002E-2</v>
          </cell>
          <cell r="D346">
            <v>16.91</v>
          </cell>
          <cell r="E346">
            <v>1.2749999999999999</v>
          </cell>
          <cell r="F346">
            <v>13.262745098039201</v>
          </cell>
          <cell r="G346">
            <v>9684.4676199999994</v>
          </cell>
          <cell r="H346">
            <v>1175.4079999999999</v>
          </cell>
          <cell r="I346">
            <v>8.2392391578073294</v>
          </cell>
        </row>
        <row r="347">
          <cell r="B347" t="str">
            <v>NYSE:PBG</v>
          </cell>
          <cell r="C347" t="e">
            <v>#VALUE!</v>
          </cell>
          <cell r="D347" t="str">
            <v>(Invalid Identifier)</v>
          </cell>
          <cell r="E347" t="str">
            <v>(Invalid Identifier)</v>
          </cell>
          <cell r="F347" t="str">
            <v>NA</v>
          </cell>
          <cell r="G347" t="str">
            <v>(Invalid Identifier)</v>
          </cell>
          <cell r="H347" t="str">
            <v>(Invalid Identifier)</v>
          </cell>
          <cell r="I347" t="str">
            <v>NA</v>
          </cell>
        </row>
        <row r="348">
          <cell r="B348" t="str">
            <v>NYSE:PEP</v>
          </cell>
          <cell r="C348">
            <v>0.1</v>
          </cell>
          <cell r="D348">
            <v>66.55</v>
          </cell>
          <cell r="E348">
            <v>4.1710000000000003</v>
          </cell>
          <cell r="F348">
            <v>15.955406377367501</v>
          </cell>
          <cell r="G348">
            <v>114315.6271</v>
          </cell>
          <cell r="H348">
            <v>11886.050999999999</v>
          </cell>
          <cell r="I348">
            <v>9.6176288575574809</v>
          </cell>
        </row>
        <row r="349">
          <cell r="B349" t="str">
            <v>NYSE:PKI</v>
          </cell>
          <cell r="C349">
            <v>0.1305</v>
          </cell>
          <cell r="D349">
            <v>24.23</v>
          </cell>
          <cell r="E349">
            <v>1.41</v>
          </cell>
          <cell r="F349">
            <v>17.1843971631206</v>
          </cell>
          <cell r="G349">
            <v>3201.2280000000001</v>
          </cell>
          <cell r="H349">
            <v>296.43</v>
          </cell>
          <cell r="I349">
            <v>10.7992713288129</v>
          </cell>
        </row>
        <row r="350">
          <cell r="B350" t="str">
            <v>NYSE:PFE</v>
          </cell>
          <cell r="C350">
            <v>1.6E-2</v>
          </cell>
          <cell r="D350">
            <v>17.28</v>
          </cell>
          <cell r="E350">
            <v>2.1880000000000002</v>
          </cell>
          <cell r="F350">
            <v>7.8976234003656298</v>
          </cell>
          <cell r="G350">
            <v>161496.16005999999</v>
          </cell>
          <cell r="H350">
            <v>31472.181</v>
          </cell>
          <cell r="I350">
            <v>5.1313939780659004</v>
          </cell>
        </row>
        <row r="351">
          <cell r="B351" t="str">
            <v>NYSE:PCG</v>
          </cell>
          <cell r="C351">
            <v>7.1580000000000005E-2</v>
          </cell>
          <cell r="D351">
            <v>42.81</v>
          </cell>
          <cell r="E351">
            <v>3.3980000000000001</v>
          </cell>
          <cell r="F351">
            <v>12.5985874043555</v>
          </cell>
          <cell r="G351">
            <v>28446.221979999998</v>
          </cell>
          <cell r="H351">
            <v>4533.3050000000003</v>
          </cell>
          <cell r="I351">
            <v>6.2749411257349799</v>
          </cell>
        </row>
        <row r="352">
          <cell r="B352" t="str">
            <v>NYSE:PM</v>
          </cell>
          <cell r="C352">
            <v>0.10100000000000001</v>
          </cell>
          <cell r="D352">
            <v>52.53</v>
          </cell>
          <cell r="E352">
            <v>3.84</v>
          </cell>
          <cell r="F352">
            <v>13.6796875</v>
          </cell>
          <cell r="G352">
            <v>112340.79156</v>
          </cell>
          <cell r="H352">
            <v>12186.031000000001</v>
          </cell>
          <cell r="I352">
            <v>9.2188171489141908</v>
          </cell>
        </row>
        <row r="353">
          <cell r="B353" t="str">
            <v>NYSE:PNW</v>
          </cell>
          <cell r="C353">
            <v>7.0000000000000007E-2</v>
          </cell>
          <cell r="D353">
            <v>38.22</v>
          </cell>
          <cell r="E353">
            <v>2.9889999999999999</v>
          </cell>
          <cell r="F353">
            <v>12.786885245901599</v>
          </cell>
          <cell r="G353">
            <v>7495.3847500000002</v>
          </cell>
          <cell r="H353">
            <v>1123.903</v>
          </cell>
          <cell r="I353">
            <v>6.6690673038509596</v>
          </cell>
        </row>
        <row r="354">
          <cell r="B354" t="str">
            <v>NYSE:PXD</v>
          </cell>
          <cell r="C354">
            <v>7.1999999999999995E-2</v>
          </cell>
          <cell r="D354">
            <v>54.42</v>
          </cell>
          <cell r="E354">
            <v>1.8029999999999999</v>
          </cell>
          <cell r="F354">
            <v>30.1830282861897</v>
          </cell>
          <cell r="G354">
            <v>8946.1479999999992</v>
          </cell>
          <cell r="H354">
            <v>1305.443</v>
          </cell>
          <cell r="I354">
            <v>6.8529594934439899</v>
          </cell>
        </row>
        <row r="355">
          <cell r="B355" t="str">
            <v>NYSE:PBI</v>
          </cell>
          <cell r="C355">
            <v>-0.03</v>
          </cell>
          <cell r="D355">
            <v>24.44</v>
          </cell>
          <cell r="E355">
            <v>2.395</v>
          </cell>
          <cell r="F355">
            <v>10.2045929018789</v>
          </cell>
          <cell r="G355">
            <v>9346.3952800000006</v>
          </cell>
          <cell r="H355">
            <v>1298.6210000000001</v>
          </cell>
          <cell r="I355">
            <v>7.1971693665819396</v>
          </cell>
        </row>
        <row r="356">
          <cell r="B356" t="str">
            <v>NYSE:PCL</v>
          </cell>
          <cell r="C356">
            <v>0.05</v>
          </cell>
          <cell r="D356">
            <v>38.33</v>
          </cell>
          <cell r="E356">
            <v>1.3979999999999999</v>
          </cell>
          <cell r="F356">
            <v>27.417739628040099</v>
          </cell>
          <cell r="G356">
            <v>8716.66878</v>
          </cell>
          <cell r="H356">
            <v>486.697</v>
          </cell>
          <cell r="I356">
            <v>17.909846947895701</v>
          </cell>
        </row>
        <row r="357">
          <cell r="B357" t="str">
            <v>NYSE:PNC</v>
          </cell>
          <cell r="C357">
            <v>6.8000000000000005E-2</v>
          </cell>
          <cell r="D357">
            <v>59.47</v>
          </cell>
          <cell r="E357">
            <v>3.7759999999999998</v>
          </cell>
          <cell r="F357">
            <v>15.7494703389831</v>
          </cell>
          <cell r="G357">
            <v>30822.05413</v>
          </cell>
          <cell r="H357">
            <v>3717.6680000000001</v>
          </cell>
          <cell r="I357">
            <v>8.2906957076317696</v>
          </cell>
        </row>
        <row r="358">
          <cell r="B358" t="str">
            <v>NYSE:RL</v>
          </cell>
          <cell r="C358">
            <v>0.10625</v>
          </cell>
          <cell r="D358">
            <v>85.69</v>
          </cell>
          <cell r="E358">
            <v>4.6189999999999998</v>
          </cell>
          <cell r="F358">
            <v>18.5516345529335</v>
          </cell>
          <cell r="G358">
            <v>7497.5358500000002</v>
          </cell>
          <cell r="H358">
            <v>890.346</v>
          </cell>
          <cell r="I358">
            <v>8.4209238318586301</v>
          </cell>
        </row>
        <row r="359">
          <cell r="B359" t="str">
            <v>NYSE:PPG</v>
          </cell>
          <cell r="C359">
            <v>1.9E-2</v>
          </cell>
          <cell r="D359">
            <v>65.760000000000005</v>
          </cell>
          <cell r="E359">
            <v>3.8929999999999998</v>
          </cell>
          <cell r="F359">
            <v>16.891857179553</v>
          </cell>
          <cell r="G359">
            <v>13440.089330000001</v>
          </cell>
          <cell r="H359">
            <v>1696.443</v>
          </cell>
          <cell r="I359">
            <v>7.9225115904277397</v>
          </cell>
        </row>
        <row r="360">
          <cell r="B360" t="str">
            <v>NYSE:PPL</v>
          </cell>
          <cell r="C360">
            <v>0.1095</v>
          </cell>
          <cell r="D360">
            <v>27.89</v>
          </cell>
          <cell r="E360">
            <v>3.3359999999999999</v>
          </cell>
          <cell r="F360">
            <v>8.3603117505995197</v>
          </cell>
          <cell r="G360">
            <v>17723.419720000002</v>
          </cell>
          <cell r="H360">
            <v>3079.3539999999998</v>
          </cell>
          <cell r="I360">
            <v>5.7555642254836599</v>
          </cell>
        </row>
        <row r="361">
          <cell r="B361" t="str">
            <v>NYSE:PX</v>
          </cell>
          <cell r="C361">
            <v>0.11333</v>
          </cell>
          <cell r="D361">
            <v>81.84</v>
          </cell>
          <cell r="E361">
            <v>4.625</v>
          </cell>
          <cell r="F361">
            <v>17.6951351351351</v>
          </cell>
          <cell r="G361">
            <v>30321.89862</v>
          </cell>
          <cell r="H361">
            <v>3056.547</v>
          </cell>
          <cell r="I361">
            <v>9.9203115868985492</v>
          </cell>
        </row>
        <row r="362">
          <cell r="B362" t="str">
            <v>NYSE:PCP</v>
          </cell>
          <cell r="C362">
            <v>0.14000000000000001</v>
          </cell>
          <cell r="D362">
            <v>127.09</v>
          </cell>
          <cell r="E362">
            <v>7.3230000000000004</v>
          </cell>
          <cell r="F362">
            <v>17.3549091902226</v>
          </cell>
          <cell r="G362">
            <v>17616.169959999999</v>
          </cell>
          <cell r="H362">
            <v>1732.7049999999999</v>
          </cell>
          <cell r="I362">
            <v>10.1668604638412</v>
          </cell>
        </row>
        <row r="363">
          <cell r="B363" t="str">
            <v>NYSE:PFG</v>
          </cell>
          <cell r="C363">
            <v>9.4500000000000001E-2</v>
          </cell>
          <cell r="D363">
            <v>29.32</v>
          </cell>
          <cell r="E363">
            <v>2.6859999999999999</v>
          </cell>
          <cell r="F363">
            <v>10.915860014892001</v>
          </cell>
          <cell r="G363">
            <v>9533.4940499999993</v>
          </cell>
          <cell r="H363">
            <v>1196.2670000000001</v>
          </cell>
          <cell r="I363">
            <v>7.9693697560828802</v>
          </cell>
        </row>
        <row r="364">
          <cell r="B364" t="str">
            <v>NYSE:PG</v>
          </cell>
          <cell r="C364">
            <v>9.3329999999999996E-2</v>
          </cell>
          <cell r="D364">
            <v>63.73</v>
          </cell>
          <cell r="E364">
            <v>3.7909999999999999</v>
          </cell>
          <cell r="F364">
            <v>16.8108678448958</v>
          </cell>
          <cell r="G364">
            <v>212563.52817000001</v>
          </cell>
          <cell r="H364">
            <v>20224.853999999999</v>
          </cell>
          <cell r="I364">
            <v>10.5100154577136</v>
          </cell>
        </row>
        <row r="365">
          <cell r="B365" t="str">
            <v>NYSE:PGN</v>
          </cell>
          <cell r="C365">
            <v>3.7170000000000002E-2</v>
          </cell>
          <cell r="D365">
            <v>39.51</v>
          </cell>
          <cell r="E365">
            <v>2.9740000000000002</v>
          </cell>
          <cell r="F365">
            <v>13.285137861466</v>
          </cell>
          <cell r="G365">
            <v>23375.451509999999</v>
          </cell>
          <cell r="H365">
            <v>2941.9920000000002</v>
          </cell>
          <cell r="I365">
            <v>7.9454503989133904</v>
          </cell>
        </row>
        <row r="366">
          <cell r="B366" t="str">
            <v>NYSE:PGR</v>
          </cell>
          <cell r="C366">
            <v>7.9799999999999996E-2</v>
          </cell>
          <cell r="D366">
            <v>19.260000000000002</v>
          </cell>
          <cell r="E366">
            <v>1.448</v>
          </cell>
          <cell r="F366">
            <v>13.3011049723757</v>
          </cell>
          <cell r="G366">
            <v>14949.791740000001</v>
          </cell>
          <cell r="H366" t="str">
            <v>NA</v>
          </cell>
          <cell r="I366" t="str">
            <v>NA</v>
          </cell>
        </row>
        <row r="367">
          <cell r="B367" t="str">
            <v>NYSE:PLD</v>
          </cell>
          <cell r="C367">
            <v>0.08</v>
          </cell>
          <cell r="D367">
            <v>13.71</v>
          </cell>
          <cell r="E367">
            <v>-0.26</v>
          </cell>
          <cell r="F367" t="str">
            <v>NM</v>
          </cell>
          <cell r="G367">
            <v>14924.6957</v>
          </cell>
          <cell r="H367">
            <v>647.41200000000003</v>
          </cell>
          <cell r="I367">
            <v>23.0528561410663</v>
          </cell>
        </row>
        <row r="368">
          <cell r="B368" t="str">
            <v>NYSE:PRU</v>
          </cell>
          <cell r="C368">
            <v>0.1142</v>
          </cell>
          <cell r="D368">
            <v>59.91</v>
          </cell>
          <cell r="E368">
            <v>5.633</v>
          </cell>
          <cell r="F368">
            <v>10.6355405645304</v>
          </cell>
          <cell r="G368">
            <v>45123.978190000002</v>
          </cell>
          <cell r="H368">
            <v>3783.1170000000002</v>
          </cell>
          <cell r="I368">
            <v>11.9277247280483</v>
          </cell>
        </row>
        <row r="369">
          <cell r="B369" t="str">
            <v>NYSE:PEG</v>
          </cell>
          <cell r="C369">
            <v>2.333E-2</v>
          </cell>
          <cell r="D369">
            <v>29.49</v>
          </cell>
          <cell r="E369">
            <v>3.1459999999999999</v>
          </cell>
          <cell r="F369">
            <v>9.3738080101716506</v>
          </cell>
          <cell r="G369">
            <v>23205.17539</v>
          </cell>
          <cell r="H369">
            <v>4016.32</v>
          </cell>
          <cell r="I369">
            <v>5.7777207468528404</v>
          </cell>
        </row>
        <row r="370">
          <cell r="B370" t="str">
            <v>NYSE:PSA</v>
          </cell>
          <cell r="C370" t="str">
            <v>NA</v>
          </cell>
          <cell r="D370">
            <v>92.64</v>
          </cell>
          <cell r="E370">
            <v>2.6469999999999998</v>
          </cell>
          <cell r="F370">
            <v>34.9981110691349</v>
          </cell>
          <cell r="G370">
            <v>19223.701870000001</v>
          </cell>
          <cell r="H370">
            <v>1046.837</v>
          </cell>
          <cell r="I370">
            <v>18.363605671178998</v>
          </cell>
        </row>
        <row r="371">
          <cell r="B371" t="str">
            <v>NYSE:PHM</v>
          </cell>
          <cell r="C371">
            <v>8.6669999999999997E-2</v>
          </cell>
          <cell r="D371">
            <v>11.62</v>
          </cell>
          <cell r="E371">
            <v>-0.45200000000000001</v>
          </cell>
          <cell r="F371" t="str">
            <v>NM</v>
          </cell>
          <cell r="G371">
            <v>6883.1405599999998</v>
          </cell>
          <cell r="H371">
            <v>-33.42</v>
          </cell>
          <cell r="I371" t="str">
            <v>NM</v>
          </cell>
        </row>
        <row r="372">
          <cell r="B372" t="str">
            <v>NasdaqGS:QLGC</v>
          </cell>
          <cell r="C372">
            <v>0.11333</v>
          </cell>
          <cell r="D372">
            <v>20.07</v>
          </cell>
          <cell r="E372">
            <v>1.1459999999999999</v>
          </cell>
          <cell r="F372">
            <v>17.513089005235599</v>
          </cell>
          <cell r="G372">
            <v>1947.1238000000001</v>
          </cell>
          <cell r="H372">
            <v>203.14099999999999</v>
          </cell>
          <cell r="I372">
            <v>9.5850852363629198</v>
          </cell>
        </row>
        <row r="373">
          <cell r="B373" t="str">
            <v>NasdaqGS:QCOM</v>
          </cell>
          <cell r="C373">
            <v>0.19855999999999999</v>
          </cell>
          <cell r="D373">
            <v>41.76</v>
          </cell>
          <cell r="E373">
            <v>2.3250000000000002</v>
          </cell>
          <cell r="F373">
            <v>17.961290322580599</v>
          </cell>
          <cell r="G373">
            <v>58332.859230000002</v>
          </cell>
          <cell r="H373">
            <v>4915.9390000000003</v>
          </cell>
          <cell r="I373">
            <v>11.8660665297108</v>
          </cell>
        </row>
        <row r="374">
          <cell r="B374" t="str">
            <v>NYSE:PWR</v>
          </cell>
          <cell r="C374">
            <v>0.125</v>
          </cell>
          <cell r="D374">
            <v>19.46</v>
          </cell>
          <cell r="E374">
            <v>0.93799999999999994</v>
          </cell>
          <cell r="F374">
            <v>20.746268656716399</v>
          </cell>
          <cell r="G374">
            <v>3509.0156099999999</v>
          </cell>
          <cell r="H374">
            <v>465.036</v>
          </cell>
          <cell r="I374">
            <v>7.5456859468944302</v>
          </cell>
        </row>
        <row r="375">
          <cell r="B375" t="str">
            <v>NYSE:DGX</v>
          </cell>
          <cell r="C375">
            <v>0.12227</v>
          </cell>
          <cell r="D375">
            <v>58.49</v>
          </cell>
          <cell r="E375">
            <v>4.2149999999999999</v>
          </cell>
          <cell r="F375">
            <v>13.8766310794781</v>
          </cell>
          <cell r="G375">
            <v>12952.37313</v>
          </cell>
          <cell r="H375">
            <v>1691.0709999999999</v>
          </cell>
          <cell r="I375">
            <v>7.6592722186117603</v>
          </cell>
        </row>
        <row r="376">
          <cell r="B376" t="str">
            <v>NYSE:STR</v>
          </cell>
          <cell r="C376">
            <v>3.2669999999999998E-2</v>
          </cell>
          <cell r="D376">
            <v>43.15</v>
          </cell>
          <cell r="E376">
            <v>2.4169999999999998</v>
          </cell>
          <cell r="F376">
            <v>17.8527099710385</v>
          </cell>
          <cell r="G376">
            <v>9811.6474999999991</v>
          </cell>
          <cell r="H376">
            <v>1516.68</v>
          </cell>
          <cell r="I376">
            <v>6.4691612601207904</v>
          </cell>
        </row>
        <row r="377">
          <cell r="B377" t="str">
            <v>NYSE:Q</v>
          </cell>
          <cell r="C377">
            <v>2.8500000000000001E-2</v>
          </cell>
          <cell r="D377">
            <v>5.27</v>
          </cell>
          <cell r="E377">
            <v>0.33800000000000002</v>
          </cell>
          <cell r="F377">
            <v>15.5917159763314</v>
          </cell>
          <cell r="G377">
            <v>20964.626</v>
          </cell>
          <cell r="H377">
            <v>4289.4399999999996</v>
          </cell>
          <cell r="I377">
            <v>4.8874972024320202</v>
          </cell>
        </row>
        <row r="378">
          <cell r="B378" t="str">
            <v>NasdaqGS:RRD</v>
          </cell>
          <cell r="C378">
            <v>0.125</v>
          </cell>
          <cell r="D378">
            <v>21.5</v>
          </cell>
          <cell r="E378">
            <v>1.518</v>
          </cell>
          <cell r="F378">
            <v>14.163372859024999</v>
          </cell>
          <cell r="G378">
            <v>7214.4677600000005</v>
          </cell>
          <cell r="H378">
            <v>1279.0999999999999</v>
          </cell>
          <cell r="I378">
            <v>5.6402687514658796</v>
          </cell>
        </row>
        <row r="379">
          <cell r="B379" t="str">
            <v>NYSE:RSH</v>
          </cell>
          <cell r="C379">
            <v>6.2799999999999995E-2</v>
          </cell>
          <cell r="D379">
            <v>22.98</v>
          </cell>
          <cell r="E379">
            <v>1.788</v>
          </cell>
          <cell r="F379">
            <v>12.852348993288601</v>
          </cell>
          <cell r="G379">
            <v>2723.0550499999999</v>
          </cell>
          <cell r="H379">
            <v>489.59199999999998</v>
          </cell>
          <cell r="I379">
            <v>5.5618863257569604</v>
          </cell>
        </row>
        <row r="380">
          <cell r="B380" t="str">
            <v>NYSE:RRC</v>
          </cell>
          <cell r="C380">
            <v>5.5710000000000003E-2</v>
          </cell>
          <cell r="D380">
            <v>46.95</v>
          </cell>
          <cell r="E380">
            <v>0.86199999999999999</v>
          </cell>
          <cell r="F380">
            <v>54.466357308584698</v>
          </cell>
          <cell r="G380">
            <v>8975.1268099999998</v>
          </cell>
          <cell r="H380">
            <v>795.44200000000001</v>
          </cell>
          <cell r="I380">
            <v>11.2831945132392</v>
          </cell>
        </row>
        <row r="381">
          <cell r="B381" t="str">
            <v>NYSE:RTN</v>
          </cell>
          <cell r="C381">
            <v>8.6669999999999997E-2</v>
          </cell>
          <cell r="D381">
            <v>57.67</v>
          </cell>
          <cell r="E381">
            <v>4.9749999999999996</v>
          </cell>
          <cell r="F381">
            <v>11.591959798994999</v>
          </cell>
          <cell r="G381">
            <v>21660.716609999999</v>
          </cell>
          <cell r="H381">
            <v>3320.873</v>
          </cell>
          <cell r="I381">
            <v>6.5225971032315897</v>
          </cell>
        </row>
        <row r="382">
          <cell r="B382" t="str">
            <v>NYSE:RHT</v>
          </cell>
          <cell r="C382">
            <v>0.1925</v>
          </cell>
          <cell r="D382">
            <v>28.16</v>
          </cell>
          <cell r="E382">
            <v>0.73399999999999999</v>
          </cell>
          <cell r="F382">
            <v>38.365122615803799</v>
          </cell>
          <cell r="G382">
            <v>4559.5119999999997</v>
          </cell>
          <cell r="H382">
            <v>242.34700000000001</v>
          </cell>
          <cell r="I382">
            <v>18.813981604888902</v>
          </cell>
        </row>
        <row r="383">
          <cell r="B383" t="str">
            <v>NYSE:RF</v>
          </cell>
          <cell r="C383">
            <v>3.2000000000000001E-2</v>
          </cell>
          <cell r="D383">
            <v>7.64</v>
          </cell>
          <cell r="E383">
            <v>-0.70499999999999996</v>
          </cell>
          <cell r="F383" t="str">
            <v>NM</v>
          </cell>
          <cell r="G383">
            <v>9116.9954400000006</v>
          </cell>
          <cell r="H383">
            <v>-789.90599999999995</v>
          </cell>
          <cell r="I383" t="str">
            <v>NM</v>
          </cell>
        </row>
        <row r="384">
          <cell r="B384" t="str">
            <v>NYSE:RSG</v>
          </cell>
          <cell r="C384">
            <v>0.13</v>
          </cell>
          <cell r="D384">
            <v>29.22</v>
          </cell>
          <cell r="E384">
            <v>1.665</v>
          </cell>
          <cell r="F384">
            <v>17.549549549549599</v>
          </cell>
          <cell r="G384">
            <v>17954.295330000001</v>
          </cell>
          <cell r="H384">
            <v>2531.6309999999999</v>
          </cell>
          <cell r="I384">
            <v>7.09198746973789</v>
          </cell>
        </row>
        <row r="385">
          <cell r="B385" t="str">
            <v>NYSE:RAI</v>
          </cell>
          <cell r="C385">
            <v>0.06</v>
          </cell>
          <cell r="D385">
            <v>54.28</v>
          </cell>
          <cell r="E385">
            <v>4.907</v>
          </cell>
          <cell r="F385">
            <v>11.061748522518901</v>
          </cell>
          <cell r="G385">
            <v>17363.450120000001</v>
          </cell>
          <cell r="H385">
            <v>2628.1880000000001</v>
          </cell>
          <cell r="I385">
            <v>6.6066240771208102</v>
          </cell>
        </row>
        <row r="386">
          <cell r="B386" t="str">
            <v>NYSE:RHI</v>
          </cell>
          <cell r="C386">
            <v>0.12667</v>
          </cell>
          <cell r="D386">
            <v>31.15</v>
          </cell>
          <cell r="E386">
            <v>0.47699999999999998</v>
          </cell>
          <cell r="F386">
            <v>65.303983228511498</v>
          </cell>
          <cell r="G386">
            <v>4270.65067</v>
          </cell>
          <cell r="H386">
            <v>184.87</v>
          </cell>
          <cell r="I386">
            <v>23.1008312327582</v>
          </cell>
        </row>
        <row r="387">
          <cell r="B387" t="str">
            <v>NYSE:ROK</v>
          </cell>
          <cell r="C387">
            <v>0.13475000000000001</v>
          </cell>
          <cell r="D387">
            <v>55.55</v>
          </cell>
          <cell r="E387">
            <v>2.5179999999999998</v>
          </cell>
          <cell r="F387">
            <v>22.061159650516299</v>
          </cell>
          <cell r="G387">
            <v>8118.7855</v>
          </cell>
          <cell r="H387">
            <v>645.74950000000001</v>
          </cell>
          <cell r="I387">
            <v>12.572654721374199</v>
          </cell>
        </row>
        <row r="388">
          <cell r="B388" t="str">
            <v>NYSE:COL</v>
          </cell>
          <cell r="C388">
            <v>7.7670000000000003E-2</v>
          </cell>
          <cell r="D388">
            <v>63.4</v>
          </cell>
          <cell r="E388">
            <v>3.61</v>
          </cell>
          <cell r="F388">
            <v>17.5623268698061</v>
          </cell>
          <cell r="G388">
            <v>10289.652620000001</v>
          </cell>
          <cell r="H388">
            <v>1017.638</v>
          </cell>
          <cell r="I388">
            <v>10.1113093457595</v>
          </cell>
        </row>
        <row r="389">
          <cell r="B389" t="str">
            <v>NYSE:RDC</v>
          </cell>
          <cell r="C389">
            <v>0.1525</v>
          </cell>
          <cell r="D389">
            <v>27.63</v>
          </cell>
          <cell r="E389">
            <v>2.4180000000000001</v>
          </cell>
          <cell r="F389">
            <v>11.426799007444201</v>
          </cell>
          <cell r="G389">
            <v>3289.6910499999999</v>
          </cell>
          <cell r="H389">
            <v>609.59199999999998</v>
          </cell>
          <cell r="I389">
            <v>5.3965456403627297</v>
          </cell>
        </row>
        <row r="390">
          <cell r="B390" t="str">
            <v>NYSE:R</v>
          </cell>
          <cell r="C390">
            <v>0.12667</v>
          </cell>
          <cell r="D390">
            <v>38.86</v>
          </cell>
          <cell r="E390">
            <v>1.863</v>
          </cell>
          <cell r="F390">
            <v>20.858829844337102</v>
          </cell>
          <cell r="G390">
            <v>4458.8483999999999</v>
          </cell>
          <cell r="H390">
            <v>1178.77</v>
          </cell>
          <cell r="I390">
            <v>3.7826279935865399</v>
          </cell>
        </row>
        <row r="391">
          <cell r="B391" t="str">
            <v>NYSE:SWY</v>
          </cell>
          <cell r="C391">
            <v>7.8289999999999998E-2</v>
          </cell>
          <cell r="D391">
            <v>24.84</v>
          </cell>
          <cell r="E391">
            <v>1.804</v>
          </cell>
          <cell r="F391">
            <v>13.769401330376899</v>
          </cell>
          <cell r="G391">
            <v>14099.472</v>
          </cell>
          <cell r="H391">
            <v>2625.616</v>
          </cell>
          <cell r="I391">
            <v>5.3699672762506001</v>
          </cell>
        </row>
        <row r="392">
          <cell r="B392" t="str">
            <v>NYSE:CRM</v>
          </cell>
          <cell r="C392">
            <v>0.311</v>
          </cell>
          <cell r="D392">
            <v>74.77</v>
          </cell>
          <cell r="E392">
            <v>1.2809999999999999</v>
          </cell>
          <cell r="F392">
            <v>58.368462138953902</v>
          </cell>
          <cell r="G392">
            <v>8775.4709999999995</v>
          </cell>
          <cell r="H392">
            <v>267.43900000000002</v>
          </cell>
          <cell r="I392">
            <v>32.812981651890702</v>
          </cell>
        </row>
        <row r="393">
          <cell r="B393" t="str">
            <v>NasdaqGS:SNDK</v>
          </cell>
          <cell r="C393">
            <v>0.14333000000000001</v>
          </cell>
          <cell r="D393">
            <v>35.130000000000003</v>
          </cell>
          <cell r="E393">
            <v>2.7229999999999999</v>
          </cell>
          <cell r="F393">
            <v>12.901211898641201</v>
          </cell>
          <cell r="G393">
            <v>7024.9816000000001</v>
          </cell>
          <cell r="H393">
            <v>1233.5</v>
          </cell>
          <cell r="I393">
            <v>5.69516141062019</v>
          </cell>
        </row>
        <row r="394">
          <cell r="B394" t="str">
            <v>NYSE:SLE</v>
          </cell>
          <cell r="C394">
            <v>8.4669999999999995E-2</v>
          </cell>
          <cell r="D394">
            <v>13.85</v>
          </cell>
          <cell r="E394">
            <v>1.075</v>
          </cell>
          <cell r="F394">
            <v>12.883720930232601</v>
          </cell>
          <cell r="G394">
            <v>10590.14</v>
          </cell>
          <cell r="H394">
            <v>1478.0250000000001</v>
          </cell>
          <cell r="I394">
            <v>7.1650614840750304</v>
          </cell>
        </row>
        <row r="395">
          <cell r="B395" t="str">
            <v>NYSE:SCG</v>
          </cell>
          <cell r="C395">
            <v>5.3199999999999997E-2</v>
          </cell>
          <cell r="D395">
            <v>38.020000000000003</v>
          </cell>
          <cell r="E395">
            <v>2.9529999999999998</v>
          </cell>
          <cell r="F395">
            <v>12.8750423298341</v>
          </cell>
          <cell r="G395">
            <v>9357.5219300000008</v>
          </cell>
          <cell r="H395">
            <v>1095.598</v>
          </cell>
          <cell r="I395">
            <v>8.5410177181776508</v>
          </cell>
        </row>
        <row r="396">
          <cell r="B396" t="str">
            <v>NYSE:SGP</v>
          </cell>
          <cell r="C396" t="e">
            <v>#VALUE!</v>
          </cell>
          <cell r="D396" t="str">
            <v>(Invalid Identifier)</v>
          </cell>
          <cell r="E396" t="str">
            <v>(Invalid Identifier)</v>
          </cell>
          <cell r="F396" t="str">
            <v>NA</v>
          </cell>
          <cell r="G396" t="str">
            <v>(Invalid Identifier)</v>
          </cell>
          <cell r="H396" t="str">
            <v>(Invalid Identifier)</v>
          </cell>
          <cell r="I396" t="str">
            <v>NA</v>
          </cell>
        </row>
        <row r="397">
          <cell r="B397" t="str">
            <v>NYSE:SLB</v>
          </cell>
          <cell r="C397">
            <v>0.14767</v>
          </cell>
          <cell r="D397">
            <v>63.07</v>
          </cell>
          <cell r="E397">
            <v>2.9020000000000001</v>
          </cell>
          <cell r="F397">
            <v>21.7332873880083</v>
          </cell>
          <cell r="G397">
            <v>74707.748779999994</v>
          </cell>
          <cell r="H397">
            <v>7107.9570000000003</v>
          </cell>
          <cell r="I397">
            <v>10.5104390445806</v>
          </cell>
        </row>
        <row r="398">
          <cell r="B398" t="str">
            <v>NYSE:SNI</v>
          </cell>
          <cell r="C398">
            <v>0.14174999999999999</v>
          </cell>
          <cell r="D398">
            <v>44.07</v>
          </cell>
          <cell r="E398">
            <v>2.0640000000000001</v>
          </cell>
          <cell r="F398">
            <v>21.351744186046499</v>
          </cell>
          <cell r="G398">
            <v>8171.25533</v>
          </cell>
          <cell r="H398">
            <v>835.46400000000006</v>
          </cell>
          <cell r="I398">
            <v>9.7804996145854304</v>
          </cell>
        </row>
        <row r="399">
          <cell r="B399" t="str">
            <v>NYSE:SEE</v>
          </cell>
          <cell r="C399">
            <v>6.7669999999999994E-2</v>
          </cell>
          <cell r="D399">
            <v>21.28</v>
          </cell>
          <cell r="E399">
            <v>1.617</v>
          </cell>
          <cell r="F399">
            <v>13.160173160173199</v>
          </cell>
          <cell r="G399">
            <v>4354.16878</v>
          </cell>
          <cell r="H399">
            <v>722.38900000000001</v>
          </cell>
          <cell r="I399">
            <v>6.0274572010371097</v>
          </cell>
        </row>
        <row r="400">
          <cell r="B400" t="str">
            <v>NasdaqGS:SHLD</v>
          </cell>
          <cell r="C400">
            <v>0.1</v>
          </cell>
          <cell r="D400">
            <v>109.74</v>
          </cell>
          <cell r="E400">
            <v>2.6850000000000001</v>
          </cell>
          <cell r="F400">
            <v>40.871508379888297</v>
          </cell>
          <cell r="G400">
            <v>13789.054340000001</v>
          </cell>
          <cell r="H400">
            <v>1660.1220000000001</v>
          </cell>
          <cell r="I400">
            <v>8.3060487964137604</v>
          </cell>
        </row>
        <row r="401">
          <cell r="B401" t="str">
            <v>NYSE:SRE</v>
          </cell>
          <cell r="C401">
            <v>7.0000000000000007E-2</v>
          </cell>
          <cell r="D401">
            <v>50.44</v>
          </cell>
          <cell r="E401">
            <v>4.5170000000000003</v>
          </cell>
          <cell r="F401">
            <v>11.1667035643126</v>
          </cell>
          <cell r="G401">
            <v>21035.19745</v>
          </cell>
          <cell r="H401">
            <v>2652.422</v>
          </cell>
          <cell r="I401">
            <v>7.9305621239757498</v>
          </cell>
        </row>
        <row r="402">
          <cell r="B402" t="str">
            <v>NYSE:SHW</v>
          </cell>
          <cell r="C402">
            <v>6.0999999999999999E-2</v>
          </cell>
          <cell r="D402">
            <v>67.010000000000005</v>
          </cell>
          <cell r="E402">
            <v>4.3310000000000004</v>
          </cell>
          <cell r="F402">
            <v>15.4721773262526</v>
          </cell>
          <cell r="G402">
            <v>8093.0622400000002</v>
          </cell>
          <cell r="H402">
            <v>929.82399999999996</v>
          </cell>
          <cell r="I402">
            <v>8.7038646453522404</v>
          </cell>
        </row>
        <row r="403">
          <cell r="B403" t="str">
            <v>NasdaqGS:SIAL</v>
          </cell>
          <cell r="C403">
            <v>9.4670000000000004E-2</v>
          </cell>
          <cell r="D403">
            <v>53.76</v>
          </cell>
          <cell r="E403">
            <v>3.117</v>
          </cell>
          <cell r="F403">
            <v>17.247353224254098</v>
          </cell>
          <cell r="G403">
            <v>6649.8522700000003</v>
          </cell>
          <cell r="H403">
            <v>659.04200000000003</v>
          </cell>
          <cell r="I403">
            <v>10.090179791272799</v>
          </cell>
        </row>
        <row r="404">
          <cell r="B404" t="str">
            <v>NYSE:SPG</v>
          </cell>
          <cell r="C404">
            <v>0.02</v>
          </cell>
          <cell r="D404">
            <v>85.15</v>
          </cell>
          <cell r="E404">
            <v>1.5069999999999999</v>
          </cell>
          <cell r="F404">
            <v>56.502986065029901</v>
          </cell>
          <cell r="G404">
            <v>40291.35166</v>
          </cell>
          <cell r="H404">
            <v>2859.9270000000001</v>
          </cell>
          <cell r="I404">
            <v>14.0882447908635</v>
          </cell>
        </row>
        <row r="405">
          <cell r="B405" t="str">
            <v>NYSE:SLM</v>
          </cell>
          <cell r="C405">
            <v>8.6669999999999997E-2</v>
          </cell>
          <cell r="D405">
            <v>12.67</v>
          </cell>
          <cell r="E405">
            <v>1.579</v>
          </cell>
          <cell r="F405">
            <v>8.0240658644711793</v>
          </cell>
          <cell r="G405">
            <v>6100.1929600000003</v>
          </cell>
          <cell r="H405" t="str">
            <v>NA</v>
          </cell>
          <cell r="I405" t="str">
            <v>NA</v>
          </cell>
        </row>
        <row r="406">
          <cell r="B406" t="str">
            <v>NYSE:SII</v>
          </cell>
          <cell r="C406">
            <v>0.16333</v>
          </cell>
          <cell r="D406">
            <v>42.58</v>
          </cell>
          <cell r="E406">
            <v>1.089</v>
          </cell>
          <cell r="F406">
            <v>39.100091827364601</v>
          </cell>
          <cell r="G406">
            <v>12912.94644</v>
          </cell>
          <cell r="H406">
            <v>1072.1969999999999</v>
          </cell>
          <cell r="I406">
            <v>12.0434457846832</v>
          </cell>
        </row>
        <row r="407">
          <cell r="B407" t="str">
            <v>NYSE:SNA</v>
          </cell>
          <cell r="C407">
            <v>0.1</v>
          </cell>
          <cell r="D407">
            <v>43.06</v>
          </cell>
          <cell r="E407">
            <v>2.6560000000000001</v>
          </cell>
          <cell r="F407">
            <v>16.212349397590401</v>
          </cell>
          <cell r="G407">
            <v>3000.0563999999999</v>
          </cell>
          <cell r="H407">
            <v>352.20499999999998</v>
          </cell>
          <cell r="I407">
            <v>8.5179267755994399</v>
          </cell>
        </row>
        <row r="408">
          <cell r="B408" t="str">
            <v>NYSE:SO</v>
          </cell>
          <cell r="C408">
            <v>4.7690000000000003E-2</v>
          </cell>
          <cell r="D408">
            <v>33.340000000000003</v>
          </cell>
          <cell r="E408">
            <v>2.3519999999999999</v>
          </cell>
          <cell r="F408">
            <v>14.175170068027199</v>
          </cell>
          <cell r="G408">
            <v>47426.346299999997</v>
          </cell>
          <cell r="H408">
            <v>5300.9269999999997</v>
          </cell>
          <cell r="I408">
            <v>8.9468023800365497</v>
          </cell>
        </row>
        <row r="409">
          <cell r="B409" t="str">
            <v>NYSE:LUV</v>
          </cell>
          <cell r="C409">
            <v>0.06</v>
          </cell>
          <cell r="D409">
            <v>13.18</v>
          </cell>
          <cell r="E409">
            <v>0.57199999999999995</v>
          </cell>
          <cell r="F409">
            <v>23.041958041958001</v>
          </cell>
          <cell r="G409">
            <v>10631.6474</v>
          </cell>
          <cell r="H409">
            <v>1585.7909999999999</v>
          </cell>
          <cell r="I409">
            <v>6.70431816046377</v>
          </cell>
        </row>
        <row r="410">
          <cell r="B410" t="str">
            <v>NYSE:SWN</v>
          </cell>
          <cell r="C410">
            <v>0.29499999999999998</v>
          </cell>
          <cell r="D410">
            <v>40.729999999999997</v>
          </cell>
          <cell r="E410">
            <v>2.2200000000000002</v>
          </cell>
          <cell r="F410">
            <v>18.346846846846798</v>
          </cell>
          <cell r="G410">
            <v>14042.7896</v>
          </cell>
          <cell r="H410">
            <v>1860.1379999999999</v>
          </cell>
          <cell r="I410">
            <v>7.5493267703794</v>
          </cell>
        </row>
        <row r="411">
          <cell r="B411" t="str">
            <v>NYSE:SE</v>
          </cell>
          <cell r="C411">
            <v>0.10100000000000001</v>
          </cell>
          <cell r="D411">
            <v>22.82</v>
          </cell>
          <cell r="E411">
            <v>1.5069999999999999</v>
          </cell>
          <cell r="F411">
            <v>15.142667551426699</v>
          </cell>
          <cell r="G411">
            <v>25118.88752</v>
          </cell>
          <cell r="H411">
            <v>2757.4250000000002</v>
          </cell>
          <cell r="I411">
            <v>9.1095451444735591</v>
          </cell>
        </row>
        <row r="412">
          <cell r="B412" t="str">
            <v>NYSE:S</v>
          </cell>
          <cell r="C412">
            <v>-2.0500000000000001E-2</v>
          </cell>
          <cell r="D412">
            <v>3.79</v>
          </cell>
          <cell r="E412">
            <v>-0.66500000000000004</v>
          </cell>
          <cell r="F412" t="str">
            <v>NM</v>
          </cell>
          <cell r="G412">
            <v>28450.91891</v>
          </cell>
          <cell r="H412">
            <v>5812.2860000000001</v>
          </cell>
          <cell r="I412">
            <v>4.8949619667717696</v>
          </cell>
        </row>
        <row r="413">
          <cell r="B413" t="str">
            <v>NYSE:STJ</v>
          </cell>
          <cell r="C413">
            <v>0.13528999999999999</v>
          </cell>
          <cell r="D413">
            <v>40.840000000000003</v>
          </cell>
          <cell r="E413">
            <v>2.7669999999999999</v>
          </cell>
          <cell r="F413">
            <v>14.7596675099386</v>
          </cell>
          <cell r="G413">
            <v>14817.51044</v>
          </cell>
          <cell r="H413">
            <v>1522.703</v>
          </cell>
          <cell r="I413">
            <v>9.73105749446872</v>
          </cell>
        </row>
        <row r="414">
          <cell r="B414" t="str">
            <v>NYSE:SWK</v>
          </cell>
          <cell r="C414">
            <v>0.03</v>
          </cell>
          <cell r="D414">
            <v>58.34</v>
          </cell>
          <cell r="E414">
            <v>3.05</v>
          </cell>
          <cell r="F414">
            <v>19.127868852458999</v>
          </cell>
          <cell r="G414">
            <v>10342.353080000001</v>
          </cell>
          <cell r="H414">
            <v>634.80499999999995</v>
          </cell>
          <cell r="I414">
            <v>16.292173313064598</v>
          </cell>
        </row>
        <row r="415">
          <cell r="B415" t="str">
            <v>NasdaqGS:SPLS</v>
          </cell>
          <cell r="C415">
            <v>0.15</v>
          </cell>
          <cell r="D415">
            <v>23.75</v>
          </cell>
          <cell r="E415">
            <v>1.3340000000000001</v>
          </cell>
          <cell r="F415">
            <v>17.8035982008996</v>
          </cell>
          <cell r="G415">
            <v>18563.095300000001</v>
          </cell>
          <cell r="H415">
            <v>2282.6950000000002</v>
          </cell>
          <cell r="I415">
            <v>8.1320961845537791</v>
          </cell>
        </row>
        <row r="416">
          <cell r="B416" t="str">
            <v>NasdaqGS:SBUX</v>
          </cell>
          <cell r="C416">
            <v>0.15714</v>
          </cell>
          <cell r="D416">
            <v>24.61</v>
          </cell>
          <cell r="E416">
            <v>1.129</v>
          </cell>
          <cell r="F416">
            <v>21.798051372896399</v>
          </cell>
          <cell r="G416">
            <v>17485.806</v>
          </cell>
          <cell r="H416">
            <v>1862.847</v>
          </cell>
          <cell r="I416">
            <v>9.3866034086535297</v>
          </cell>
        </row>
        <row r="417">
          <cell r="B417" t="str">
            <v>NYSE:HOT</v>
          </cell>
          <cell r="C417">
            <v>1.5169999999999999E-2</v>
          </cell>
          <cell r="D417">
            <v>46.2</v>
          </cell>
          <cell r="E417">
            <v>0.65800000000000003</v>
          </cell>
          <cell r="F417">
            <v>70.212765957446805</v>
          </cell>
          <cell r="G417">
            <v>11526.582839999999</v>
          </cell>
          <cell r="H417">
            <v>748.19299999999998</v>
          </cell>
          <cell r="I417">
            <v>15.405895056489401</v>
          </cell>
        </row>
        <row r="418">
          <cell r="B418" t="str">
            <v>NYSE:STT</v>
          </cell>
          <cell r="C418">
            <v>0.105</v>
          </cell>
          <cell r="D418">
            <v>46.27</v>
          </cell>
          <cell r="E418">
            <v>3.3010000000000002</v>
          </cell>
          <cell r="F418">
            <v>14.0169645561951</v>
          </cell>
          <cell r="G418">
            <v>22934.45752</v>
          </cell>
          <cell r="H418">
            <v>2575.5360000000001</v>
          </cell>
          <cell r="I418">
            <v>8.9047318771704198</v>
          </cell>
        </row>
        <row r="419">
          <cell r="B419" t="str">
            <v>NasdaqGS:SRCL</v>
          </cell>
          <cell r="C419">
            <v>0.16667000000000001</v>
          </cell>
          <cell r="D419">
            <v>55.04</v>
          </cell>
          <cell r="E419">
            <v>2.399</v>
          </cell>
          <cell r="F419">
            <v>22.942892872030001</v>
          </cell>
          <cell r="G419">
            <v>5603.9955</v>
          </cell>
          <cell r="H419">
            <v>412.589</v>
          </cell>
          <cell r="I419">
            <v>13.5825131062631</v>
          </cell>
        </row>
        <row r="420">
          <cell r="B420" t="str">
            <v>NYSE:SYK</v>
          </cell>
          <cell r="C420">
            <v>0.12232999999999999</v>
          </cell>
          <cell r="D420">
            <v>57.18</v>
          </cell>
          <cell r="E420">
            <v>3.27</v>
          </cell>
          <cell r="F420">
            <v>17.4862385321101</v>
          </cell>
          <cell r="G420">
            <v>19541.342700000001</v>
          </cell>
          <cell r="H420">
            <v>2182.29</v>
          </cell>
          <cell r="I420">
            <v>8.9545123242098903</v>
          </cell>
        </row>
        <row r="421">
          <cell r="B421" t="str">
            <v>NasdaqGS:JAVA</v>
          </cell>
          <cell r="C421" t="e">
            <v>#VALUE!</v>
          </cell>
          <cell r="D421" t="str">
            <v>(Invalid Identifier)</v>
          </cell>
          <cell r="E421" t="str">
            <v>(Invalid Identifier)</v>
          </cell>
          <cell r="F421" t="str">
            <v>NA</v>
          </cell>
          <cell r="G421" t="str">
            <v>(Invalid Identifier)</v>
          </cell>
          <cell r="H421" t="str">
            <v>(Invalid Identifier)</v>
          </cell>
          <cell r="I421" t="str">
            <v>NA</v>
          </cell>
        </row>
        <row r="422">
          <cell r="B422" t="str">
            <v>NYSE:SUN</v>
          </cell>
          <cell r="C422" t="str">
            <v>NA</v>
          </cell>
          <cell r="D422">
            <v>28.75</v>
          </cell>
          <cell r="E422">
            <v>1.153</v>
          </cell>
          <cell r="F422">
            <v>24.934952298352101</v>
          </cell>
          <cell r="G422">
            <v>6096.4153999999999</v>
          </cell>
          <cell r="H422">
            <v>733.83699999999999</v>
          </cell>
          <cell r="I422">
            <v>8.3075879248389004</v>
          </cell>
        </row>
        <row r="423">
          <cell r="B423" t="str">
            <v>NYSE:STI</v>
          </cell>
          <cell r="C423">
            <v>7.3330000000000006E-2</v>
          </cell>
          <cell r="D423">
            <v>26.34</v>
          </cell>
          <cell r="E423">
            <v>-1.4430000000000001</v>
          </cell>
          <cell r="F423" t="str">
            <v>NM</v>
          </cell>
          <cell r="G423">
            <v>13306.445</v>
          </cell>
          <cell r="H423">
            <v>-499.71800000000002</v>
          </cell>
          <cell r="I423" t="str">
            <v>NM</v>
          </cell>
        </row>
        <row r="424">
          <cell r="B424" t="str">
            <v>NYSE:SVU</v>
          </cell>
          <cell r="C424">
            <v>6.1499999999999999E-2</v>
          </cell>
          <cell r="D424">
            <v>16.309999999999999</v>
          </cell>
          <cell r="E424">
            <v>1.944</v>
          </cell>
          <cell r="F424">
            <v>8.3899176954732493</v>
          </cell>
          <cell r="G424">
            <v>11748.721100000001</v>
          </cell>
          <cell r="H424">
            <v>2175.3960000000002</v>
          </cell>
          <cell r="I424">
            <v>5.4007275456974302</v>
          </cell>
        </row>
        <row r="425">
          <cell r="B425" t="str">
            <v>NasdaqGS:SYMC</v>
          </cell>
          <cell r="C425">
            <v>9.8460000000000006E-2</v>
          </cell>
          <cell r="D425">
            <v>16.95</v>
          </cell>
          <cell r="E425">
            <v>1.522</v>
          </cell>
          <cell r="F425">
            <v>11.136662286465199</v>
          </cell>
          <cell r="G425">
            <v>12810.064759999999</v>
          </cell>
          <cell r="H425">
            <v>2243.9749999999999</v>
          </cell>
          <cell r="I425">
            <v>5.7086486079390397</v>
          </cell>
        </row>
        <row r="426">
          <cell r="B426" t="str">
            <v>NYSE:SYY</v>
          </cell>
          <cell r="C426">
            <v>0.15</v>
          </cell>
          <cell r="D426">
            <v>29.68</v>
          </cell>
          <cell r="E426">
            <v>1.927</v>
          </cell>
          <cell r="F426">
            <v>15.4021795537104</v>
          </cell>
          <cell r="G426">
            <v>19053.39616</v>
          </cell>
          <cell r="H426">
            <v>2354.165</v>
          </cell>
          <cell r="I426">
            <v>8.0934837447672496</v>
          </cell>
        </row>
        <row r="427">
          <cell r="B427" t="str">
            <v>NasdaqGS:TROW</v>
          </cell>
          <cell r="C427">
            <v>0.1075</v>
          </cell>
          <cell r="D427">
            <v>55.36</v>
          </cell>
          <cell r="E427">
            <v>2.5110000000000001</v>
          </cell>
          <cell r="F427">
            <v>22.0469932297889</v>
          </cell>
          <cell r="G427">
            <v>13494.653200000001</v>
          </cell>
          <cell r="H427">
            <v>1106.088</v>
          </cell>
          <cell r="I427">
            <v>12.200343191500099</v>
          </cell>
        </row>
        <row r="428">
          <cell r="B428" t="str">
            <v>NYSE:TGT</v>
          </cell>
          <cell r="C428">
            <v>0.13643</v>
          </cell>
          <cell r="D428">
            <v>53.96</v>
          </cell>
          <cell r="E428">
            <v>3.6520000000000001</v>
          </cell>
          <cell r="F428">
            <v>14.7754654983571</v>
          </cell>
          <cell r="G428">
            <v>54806.665289999997</v>
          </cell>
          <cell r="H428">
            <v>7184.5219999999999</v>
          </cell>
          <cell r="I428">
            <v>7.6284358639308198</v>
          </cell>
        </row>
        <row r="429">
          <cell r="B429" t="str">
            <v>NYSE:TE</v>
          </cell>
          <cell r="C429">
            <v>7.9329999999999998E-2</v>
          </cell>
          <cell r="D429">
            <v>16.010000000000002</v>
          </cell>
          <cell r="E429">
            <v>1.2909999999999999</v>
          </cell>
          <cell r="F429">
            <v>12.4012393493416</v>
          </cell>
          <cell r="G429">
            <v>6685.9477500000003</v>
          </cell>
          <cell r="H429">
            <v>903.40700000000004</v>
          </cell>
          <cell r="I429">
            <v>7.4008146383634399</v>
          </cell>
        </row>
        <row r="430">
          <cell r="B430" t="str">
            <v>NasdaqGS:TLAB</v>
          </cell>
          <cell r="C430">
            <v>0.1</v>
          </cell>
          <cell r="D430">
            <v>7.62</v>
          </cell>
          <cell r="E430">
            <v>0.32600000000000001</v>
          </cell>
          <cell r="F430">
            <v>23.374233128834401</v>
          </cell>
          <cell r="G430">
            <v>1835.77585</v>
          </cell>
          <cell r="H430">
            <v>210.2</v>
          </cell>
          <cell r="I430">
            <v>8.7334721693625106</v>
          </cell>
        </row>
        <row r="431">
          <cell r="B431" t="str">
            <v>NYSE:THC</v>
          </cell>
          <cell r="C431">
            <v>8.6669999999999997E-2</v>
          </cell>
          <cell r="D431">
            <v>5.88</v>
          </cell>
          <cell r="E431">
            <v>0.222</v>
          </cell>
          <cell r="F431">
            <v>26.486486486486498</v>
          </cell>
          <cell r="G431">
            <v>6766.1401299999998</v>
          </cell>
          <cell r="H431">
            <v>1022.254</v>
          </cell>
          <cell r="I431">
            <v>6.6188443674468402</v>
          </cell>
        </row>
        <row r="432">
          <cell r="B432" t="str">
            <v>NYSE:TDC</v>
          </cell>
          <cell r="C432">
            <v>0.13333</v>
          </cell>
          <cell r="D432">
            <v>29.18</v>
          </cell>
          <cell r="E432">
            <v>1.593</v>
          </cell>
          <cell r="F432">
            <v>18.3176396735719</v>
          </cell>
          <cell r="G432">
            <v>4167.1243199999999</v>
          </cell>
          <cell r="H432">
            <v>438.30099999999999</v>
          </cell>
          <cell r="I432">
            <v>9.5074488080109294</v>
          </cell>
        </row>
        <row r="433">
          <cell r="B433" t="str">
            <v>NYSE:TER</v>
          </cell>
          <cell r="C433">
            <v>0.14249999999999999</v>
          </cell>
          <cell r="D433">
            <v>11.12</v>
          </cell>
          <cell r="E433">
            <v>0.96499999999999997</v>
          </cell>
          <cell r="F433">
            <v>11.5233160621762</v>
          </cell>
          <cell r="G433">
            <v>1650.46244</v>
          </cell>
          <cell r="H433">
            <v>320.56900000000002</v>
          </cell>
          <cell r="I433">
            <v>5.1485403766427797</v>
          </cell>
        </row>
        <row r="434">
          <cell r="B434" t="str">
            <v>NYSE:TSO</v>
          </cell>
          <cell r="C434">
            <v>0.14000000000000001</v>
          </cell>
          <cell r="D434">
            <v>13.7</v>
          </cell>
          <cell r="E434">
            <v>-0.04</v>
          </cell>
          <cell r="F434" t="str">
            <v>NM</v>
          </cell>
          <cell r="G434">
            <v>3345.4020799999998</v>
          </cell>
          <cell r="H434">
            <v>592.61300000000006</v>
          </cell>
          <cell r="I434">
            <v>5.6451716044028704</v>
          </cell>
        </row>
        <row r="435">
          <cell r="B435" t="str">
            <v>NYSE:TXN</v>
          </cell>
          <cell r="C435">
            <v>8.1000000000000003E-2</v>
          </cell>
          <cell r="D435">
            <v>24.73</v>
          </cell>
          <cell r="E435">
            <v>2.1070000000000002</v>
          </cell>
          <cell r="F435">
            <v>11.7370669197912</v>
          </cell>
          <cell r="G435">
            <v>27813.312000000002</v>
          </cell>
          <cell r="H435">
            <v>4530.5820000000003</v>
          </cell>
          <cell r="I435">
            <v>6.1390152523450601</v>
          </cell>
        </row>
        <row r="436">
          <cell r="B436" t="str">
            <v>NYSE:TXT</v>
          </cell>
          <cell r="C436">
            <v>0.2155</v>
          </cell>
          <cell r="D436">
            <v>21.7</v>
          </cell>
          <cell r="E436">
            <v>0.433</v>
          </cell>
          <cell r="F436">
            <v>50.115473441108499</v>
          </cell>
          <cell r="G436">
            <v>13545.978800000001</v>
          </cell>
          <cell r="H436">
            <v>877.08100000000002</v>
          </cell>
          <cell r="I436">
            <v>15.444387462503499</v>
          </cell>
        </row>
        <row r="437">
          <cell r="B437" t="str">
            <v>NYSE:AES</v>
          </cell>
          <cell r="C437">
            <v>0.08</v>
          </cell>
          <cell r="D437">
            <v>11.24</v>
          </cell>
          <cell r="E437">
            <v>1.036</v>
          </cell>
          <cell r="F437">
            <v>10.849420849420801</v>
          </cell>
          <cell r="G437">
            <v>28392.366419999998</v>
          </cell>
          <cell r="H437">
            <v>4914</v>
          </cell>
          <cell r="I437">
            <v>5.7778523443223397</v>
          </cell>
        </row>
        <row r="438">
          <cell r="B438" t="str">
            <v>NYSE:BK</v>
          </cell>
          <cell r="C438">
            <v>0.11</v>
          </cell>
          <cell r="D438">
            <v>30.96</v>
          </cell>
          <cell r="E438">
            <v>2.3410000000000002</v>
          </cell>
          <cell r="F438">
            <v>13.2251174711662</v>
          </cell>
          <cell r="G438">
            <v>37339.467299999997</v>
          </cell>
          <cell r="H438">
            <v>5108</v>
          </cell>
          <cell r="I438">
            <v>7.3099975137039896</v>
          </cell>
        </row>
        <row r="439">
          <cell r="B439" t="str">
            <v>NYSE:BDK</v>
          </cell>
          <cell r="C439" t="e">
            <v>#VALUE!</v>
          </cell>
          <cell r="D439" t="str">
            <v>(Invalid Identifier)</v>
          </cell>
          <cell r="E439" t="str">
            <v>(Invalid Identifier)</v>
          </cell>
          <cell r="F439" t="str">
            <v>NA</v>
          </cell>
          <cell r="G439" t="str">
            <v>(Invalid Identifier)</v>
          </cell>
          <cell r="H439" t="str">
            <v>(Invalid Identifier)</v>
          </cell>
          <cell r="I439" t="str">
            <v>NA</v>
          </cell>
        </row>
        <row r="440">
          <cell r="B440" t="str">
            <v>NYSE:CB</v>
          </cell>
          <cell r="C440">
            <v>9.1999999999999998E-2</v>
          </cell>
          <cell r="D440">
            <v>52.47</v>
          </cell>
          <cell r="E440">
            <v>5.3949999999999996</v>
          </cell>
          <cell r="F440">
            <v>9.7256719184430001</v>
          </cell>
          <cell r="G440">
            <v>21083.01744</v>
          </cell>
          <cell r="H440" t="str">
            <v>NA</v>
          </cell>
          <cell r="I440" t="str">
            <v>NA</v>
          </cell>
        </row>
        <row r="441">
          <cell r="B441" t="str">
            <v>NYSE:KO</v>
          </cell>
          <cell r="C441">
            <v>8.5000000000000006E-2</v>
          </cell>
          <cell r="D441">
            <v>54.77</v>
          </cell>
          <cell r="E441">
            <v>3.4159999999999999</v>
          </cell>
          <cell r="F441">
            <v>16.033372365339599</v>
          </cell>
          <cell r="G441">
            <v>129168.0266</v>
          </cell>
          <cell r="H441">
            <v>11209.151</v>
          </cell>
          <cell r="I441">
            <v>11.523444246580301</v>
          </cell>
        </row>
        <row r="442">
          <cell r="B442" t="str">
            <v>NYSE:DOW</v>
          </cell>
          <cell r="C442">
            <v>7.0000000000000007E-2</v>
          </cell>
          <cell r="D442">
            <v>29.52</v>
          </cell>
          <cell r="E442">
            <v>1.486</v>
          </cell>
          <cell r="F442">
            <v>19.865410497981198</v>
          </cell>
          <cell r="G442">
            <v>58673.837639999998</v>
          </cell>
          <cell r="H442">
            <v>6912.1450000000004</v>
          </cell>
          <cell r="I442">
            <v>8.4885137160751096</v>
          </cell>
        </row>
        <row r="443">
          <cell r="B443" t="str">
            <v>NYSE:HD</v>
          </cell>
          <cell r="C443">
            <v>0.12025</v>
          </cell>
          <cell r="D443">
            <v>32.6</v>
          </cell>
          <cell r="E443">
            <v>1.83</v>
          </cell>
          <cell r="F443">
            <v>17.8142076502732</v>
          </cell>
          <cell r="G443">
            <v>63711.950499999999</v>
          </cell>
          <cell r="H443">
            <v>7168.7470000000003</v>
          </cell>
          <cell r="I443">
            <v>8.8874597610991106</v>
          </cell>
        </row>
        <row r="444">
          <cell r="B444" t="str">
            <v>NYSE:SJM</v>
          </cell>
          <cell r="C444">
            <v>7.5670000000000001E-2</v>
          </cell>
          <cell r="D444">
            <v>60.06</v>
          </cell>
          <cell r="E444">
            <v>4.2119999999999997</v>
          </cell>
          <cell r="F444">
            <v>14.2592592592593</v>
          </cell>
          <cell r="G444">
            <v>7938.9392900000003</v>
          </cell>
          <cell r="H444">
            <v>997.12099999999998</v>
          </cell>
          <cell r="I444">
            <v>7.9618614892274904</v>
          </cell>
        </row>
        <row r="445">
          <cell r="B445" t="str">
            <v>NYSE:MHP</v>
          </cell>
          <cell r="C445">
            <v>9.5000000000000001E-2</v>
          </cell>
          <cell r="D445">
            <v>35.630000000000003</v>
          </cell>
          <cell r="E445">
            <v>2.63</v>
          </cell>
          <cell r="F445">
            <v>13.547528517110299</v>
          </cell>
          <cell r="G445">
            <v>11267.4331</v>
          </cell>
          <cell r="H445">
            <v>1691.8889999999999</v>
          </cell>
          <cell r="I445">
            <v>6.6596763144627102</v>
          </cell>
        </row>
        <row r="446">
          <cell r="B446" t="str">
            <v>NYSE:NYT</v>
          </cell>
          <cell r="C446">
            <v>-0.05</v>
          </cell>
          <cell r="D446">
            <v>11.19</v>
          </cell>
          <cell r="E446">
            <v>0.63500000000000001</v>
          </cell>
          <cell r="F446">
            <v>17.6220472440945</v>
          </cell>
          <cell r="G446">
            <v>2355.3805499999999</v>
          </cell>
          <cell r="H446">
            <v>351.6</v>
          </cell>
          <cell r="I446">
            <v>6.6990345563139897</v>
          </cell>
        </row>
        <row r="447">
          <cell r="B447" t="str">
            <v>NYSE:TJX</v>
          </cell>
          <cell r="C447">
            <v>0.12444</v>
          </cell>
          <cell r="D447">
            <v>43.28</v>
          </cell>
          <cell r="E447">
            <v>3.169</v>
          </cell>
          <cell r="F447">
            <v>13.6573051435784</v>
          </cell>
          <cell r="G447">
            <v>17215.090970000001</v>
          </cell>
          <cell r="H447">
            <v>2596.1930000000002</v>
          </cell>
          <cell r="I447">
            <v>6.6308979994938699</v>
          </cell>
        </row>
        <row r="448">
          <cell r="B448" t="str">
            <v>NYSE:TRV</v>
          </cell>
          <cell r="C448">
            <v>7.9250000000000001E-2</v>
          </cell>
          <cell r="D448">
            <v>54.76</v>
          </cell>
          <cell r="E448">
            <v>5.8140000000000001</v>
          </cell>
          <cell r="F448">
            <v>9.4186446508427899</v>
          </cell>
          <cell r="G448">
            <v>34055.918899999997</v>
          </cell>
          <cell r="H448" t="str">
            <v>NA</v>
          </cell>
          <cell r="I448" t="str">
            <v>NA</v>
          </cell>
        </row>
        <row r="449">
          <cell r="B449" t="str">
            <v>NYSE:TMO</v>
          </cell>
          <cell r="C449">
            <v>9.9750000000000005E-2</v>
          </cell>
          <cell r="D449">
            <v>50.51</v>
          </cell>
          <cell r="E449">
            <v>3.4049999999999998</v>
          </cell>
          <cell r="F449">
            <v>14.834067547723899</v>
          </cell>
          <cell r="G449">
            <v>21098.84461</v>
          </cell>
          <cell r="H449">
            <v>2194.0410000000002</v>
          </cell>
          <cell r="I449">
            <v>9.6164313292231096</v>
          </cell>
        </row>
        <row r="450">
          <cell r="B450" t="str">
            <v>NYSE:TIF</v>
          </cell>
          <cell r="C450">
            <v>0.113</v>
          </cell>
          <cell r="D450">
            <v>47.28</v>
          </cell>
          <cell r="E450">
            <v>2.5019999999999998</v>
          </cell>
          <cell r="F450">
            <v>18.896882494004799</v>
          </cell>
          <cell r="G450">
            <v>5857.3683199999996</v>
          </cell>
          <cell r="H450">
            <v>682.29899999999998</v>
          </cell>
          <cell r="I450">
            <v>8.5847529015871302</v>
          </cell>
        </row>
        <row r="451">
          <cell r="B451" t="str">
            <v>NYSE:TWC</v>
          </cell>
          <cell r="C451">
            <v>8.2750000000000004E-2</v>
          </cell>
          <cell r="D451">
            <v>52.57</v>
          </cell>
          <cell r="E451">
            <v>3.4849999999999999</v>
          </cell>
          <cell r="F451">
            <v>15.084648493543799</v>
          </cell>
          <cell r="G451">
            <v>40087.02521</v>
          </cell>
          <cell r="H451">
            <v>6711.1180000000004</v>
          </cell>
          <cell r="I451">
            <v>5.9732261018208899</v>
          </cell>
        </row>
        <row r="452">
          <cell r="B452" t="str">
            <v>NYSE:TWX</v>
          </cell>
          <cell r="C452">
            <v>0.13033</v>
          </cell>
          <cell r="D452">
            <v>31.56</v>
          </cell>
          <cell r="E452">
            <v>2.137</v>
          </cell>
          <cell r="F452">
            <v>14.768366869443099</v>
          </cell>
          <cell r="G452">
            <v>47191.306109999998</v>
          </cell>
          <cell r="H452">
            <v>6103.0230000000001</v>
          </cell>
          <cell r="I452">
            <v>7.7324476919061196</v>
          </cell>
        </row>
        <row r="453">
          <cell r="B453" t="str">
            <v>NYSE:TIE</v>
          </cell>
          <cell r="C453">
            <v>0.125</v>
          </cell>
          <cell r="D453">
            <v>17.18</v>
          </cell>
          <cell r="E453">
            <v>0.17199999999999999</v>
          </cell>
          <cell r="F453">
            <v>99.883720930232599</v>
          </cell>
          <cell r="G453">
            <v>2762.9616599999999</v>
          </cell>
          <cell r="H453">
            <v>92.5</v>
          </cell>
          <cell r="I453">
            <v>29.869855783783802</v>
          </cell>
        </row>
        <row r="454">
          <cell r="B454" t="str">
            <v>NYSE:TMK</v>
          </cell>
          <cell r="C454">
            <v>9.375E-2</v>
          </cell>
          <cell r="D454">
            <v>53.11</v>
          </cell>
          <cell r="E454">
            <v>6.1120000000000001</v>
          </cell>
          <cell r="F454">
            <v>8.6894633507853403</v>
          </cell>
          <cell r="G454">
            <v>5287.8225199999997</v>
          </cell>
          <cell r="H454">
            <v>835.24599999999998</v>
          </cell>
          <cell r="I454">
            <v>6.3308564422936504</v>
          </cell>
        </row>
        <row r="455">
          <cell r="B455" t="str">
            <v>NYSE:TSS</v>
          </cell>
          <cell r="C455">
            <v>8.6999999999999994E-2</v>
          </cell>
          <cell r="D455">
            <v>15.73</v>
          </cell>
          <cell r="E455">
            <v>0.95299999999999996</v>
          </cell>
          <cell r="F455">
            <v>16.505771248688401</v>
          </cell>
          <cell r="G455">
            <v>2860.8669100000002</v>
          </cell>
          <cell r="H455">
            <v>450.48200000000003</v>
          </cell>
          <cell r="I455">
            <v>6.3506797385911096</v>
          </cell>
        </row>
        <row r="456">
          <cell r="B456" t="str">
            <v>NYSE:TSN</v>
          </cell>
          <cell r="C456">
            <v>8.5000000000000006E-2</v>
          </cell>
          <cell r="D456">
            <v>19.09</v>
          </cell>
          <cell r="E456">
            <v>1.399</v>
          </cell>
          <cell r="F456">
            <v>13.6454610436026</v>
          </cell>
          <cell r="G456">
            <v>9190.29882</v>
          </cell>
          <cell r="H456">
            <v>1685.93</v>
          </cell>
          <cell r="I456">
            <v>5.4511746157906904</v>
          </cell>
        </row>
        <row r="457">
          <cell r="B457" t="str">
            <v>NYSE:UNP</v>
          </cell>
          <cell r="C457">
            <v>0.10875</v>
          </cell>
          <cell r="D457">
            <v>73.58</v>
          </cell>
          <cell r="E457">
            <v>4.32</v>
          </cell>
          <cell r="F457">
            <v>17.032407407407401</v>
          </cell>
          <cell r="G457">
            <v>44712.080759999997</v>
          </cell>
          <cell r="H457">
            <v>5501.5330000000004</v>
          </cell>
          <cell r="I457">
            <v>8.1272039556974391</v>
          </cell>
        </row>
        <row r="458">
          <cell r="B458" t="str">
            <v>NYSE:UPS</v>
          </cell>
          <cell r="C458">
            <v>8.2250000000000004E-2</v>
          </cell>
          <cell r="D458">
            <v>64.13</v>
          </cell>
          <cell r="E458">
            <v>2.9359999999999999</v>
          </cell>
          <cell r="F458">
            <v>21.842643051771098</v>
          </cell>
          <cell r="G458">
            <v>70522.073959999994</v>
          </cell>
          <cell r="H458">
            <v>6695.6629999999996</v>
          </cell>
          <cell r="I458">
            <v>10.5325005096583</v>
          </cell>
        </row>
        <row r="459">
          <cell r="B459" t="str">
            <v>NYSE:X</v>
          </cell>
          <cell r="C459">
            <v>0.1</v>
          </cell>
          <cell r="D459">
            <v>64.900000000000006</v>
          </cell>
          <cell r="E459">
            <v>0.55500000000000005</v>
          </cell>
          <cell r="F459">
            <v>116.936936936937</v>
          </cell>
          <cell r="G459">
            <v>11641.9452</v>
          </cell>
          <cell r="H459">
            <v>992.97900000000004</v>
          </cell>
          <cell r="I459">
            <v>11.724261238153099</v>
          </cell>
        </row>
        <row r="460">
          <cell r="B460" t="str">
            <v>NYSE:UTX</v>
          </cell>
          <cell r="C460">
            <v>0.1072</v>
          </cell>
          <cell r="D460">
            <v>74</v>
          </cell>
          <cell r="E460">
            <v>4.6239999999999997</v>
          </cell>
          <cell r="F460">
            <v>16.003460207612498</v>
          </cell>
          <cell r="G460">
            <v>75555.798680000007</v>
          </cell>
          <cell r="H460">
            <v>8795.7340000000004</v>
          </cell>
          <cell r="I460">
            <v>8.5900504358135397</v>
          </cell>
        </row>
        <row r="461">
          <cell r="B461" t="str">
            <v>NYSE:UNH</v>
          </cell>
          <cell r="C461">
            <v>8.0170000000000005E-2</v>
          </cell>
          <cell r="D461">
            <v>32.840000000000003</v>
          </cell>
          <cell r="E461">
            <v>3.073</v>
          </cell>
          <cell r="F461">
            <v>10.6866254474455</v>
          </cell>
          <cell r="G461">
            <v>40343.301789999998</v>
          </cell>
          <cell r="H461">
            <v>6564.2650000000003</v>
          </cell>
          <cell r="I461">
            <v>6.1458977951072997</v>
          </cell>
        </row>
        <row r="462">
          <cell r="B462" t="str">
            <v>NYSE:UNM</v>
          </cell>
          <cell r="C462">
            <v>8.7999999999999995E-2</v>
          </cell>
          <cell r="D462">
            <v>24.87</v>
          </cell>
          <cell r="E462">
            <v>2.7149999999999999</v>
          </cell>
          <cell r="F462">
            <v>9.1602209944751394</v>
          </cell>
          <cell r="G462">
            <v>10688.065199999999</v>
          </cell>
          <cell r="H462">
            <v>1348.67</v>
          </cell>
          <cell r="I462">
            <v>7.9248928203341098</v>
          </cell>
        </row>
        <row r="463">
          <cell r="B463" t="str">
            <v>NYSE:USB</v>
          </cell>
          <cell r="C463">
            <v>6.3329999999999997E-2</v>
          </cell>
          <cell r="D463">
            <v>25.96</v>
          </cell>
          <cell r="E463">
            <v>1.597</v>
          </cell>
          <cell r="F463">
            <v>16.255479023168402</v>
          </cell>
          <cell r="G463">
            <v>49889.162550000001</v>
          </cell>
          <cell r="H463">
            <v>4678.0940000000001</v>
          </cell>
          <cell r="I463">
            <v>10.6644207127946</v>
          </cell>
        </row>
        <row r="464">
          <cell r="B464" t="str">
            <v>NYSE:VLO</v>
          </cell>
          <cell r="C464">
            <v>0.04</v>
          </cell>
          <cell r="D464">
            <v>19.89</v>
          </cell>
          <cell r="E464">
            <v>0.98499999999999999</v>
          </cell>
          <cell r="F464">
            <v>20.192893401015201</v>
          </cell>
          <cell r="G464">
            <v>17715.833719999999</v>
          </cell>
          <cell r="H464">
            <v>2672.1930000000002</v>
          </cell>
          <cell r="I464">
            <v>6.6296984237291197</v>
          </cell>
        </row>
        <row r="465">
          <cell r="B465" t="str">
            <v>NYSE:VAR</v>
          </cell>
          <cell r="C465">
            <v>0.14599999999999999</v>
          </cell>
          <cell r="D465">
            <v>56.15</v>
          </cell>
          <cell r="E465">
            <v>2.907</v>
          </cell>
          <cell r="F465">
            <v>19.315445476436199</v>
          </cell>
          <cell r="G465">
            <v>6308.0094499999996</v>
          </cell>
          <cell r="H465">
            <v>583.625</v>
          </cell>
          <cell r="I465">
            <v>10.808326322553</v>
          </cell>
        </row>
        <row r="466">
          <cell r="B466" t="str">
            <v>NYSE:VTR</v>
          </cell>
          <cell r="C466">
            <v>5.6000000000000001E-2</v>
          </cell>
          <cell r="D466">
            <v>48.14</v>
          </cell>
          <cell r="E466">
            <v>1.413</v>
          </cell>
          <cell r="F466">
            <v>34.069355980184</v>
          </cell>
          <cell r="G466">
            <v>10119.6774</v>
          </cell>
          <cell r="H466">
            <v>616.34299999999996</v>
          </cell>
          <cell r="I466">
            <v>16.418905382230299</v>
          </cell>
        </row>
        <row r="467">
          <cell r="B467" t="str">
            <v>NasdaqGS:VRSN</v>
          </cell>
          <cell r="C467">
            <v>0.12583</v>
          </cell>
          <cell r="D467">
            <v>25.79</v>
          </cell>
          <cell r="E467">
            <v>1.492</v>
          </cell>
          <cell r="F467">
            <v>17.285522788203799</v>
          </cell>
          <cell r="G467">
            <v>3904.77612</v>
          </cell>
          <cell r="H467">
            <v>516.53899999999999</v>
          </cell>
          <cell r="I467">
            <v>7.5594991278490102</v>
          </cell>
        </row>
        <row r="468">
          <cell r="B468" t="str">
            <v>NYSE:VZ</v>
          </cell>
          <cell r="C468">
            <v>4.8559999999999999E-2</v>
          </cell>
          <cell r="D468">
            <v>30.45</v>
          </cell>
          <cell r="E468">
            <v>2.347</v>
          </cell>
          <cell r="F468">
            <v>12.974009373668499</v>
          </cell>
          <cell r="G468">
            <v>188768.8</v>
          </cell>
          <cell r="H468">
            <v>35909.798999999999</v>
          </cell>
          <cell r="I468">
            <v>5.2567490004608501</v>
          </cell>
        </row>
        <row r="469">
          <cell r="B469" t="str">
            <v>NYSE:VFC</v>
          </cell>
          <cell r="C469">
            <v>9.6000000000000002E-2</v>
          </cell>
          <cell r="D469">
            <v>80.41</v>
          </cell>
          <cell r="E469">
            <v>5.7110000000000003</v>
          </cell>
          <cell r="F469">
            <v>14.079845911399101</v>
          </cell>
          <cell r="G469">
            <v>9358.9220999999998</v>
          </cell>
          <cell r="H469">
            <v>1100.135</v>
          </cell>
          <cell r="I469">
            <v>8.5070669508742096</v>
          </cell>
        </row>
        <row r="470">
          <cell r="B470" t="str">
            <v>NYSE:VIA.B</v>
          </cell>
          <cell r="C470">
            <v>9.0249999999999997E-2</v>
          </cell>
          <cell r="D470">
            <v>33.64</v>
          </cell>
          <cell r="E470" t="str">
            <v>NA</v>
          </cell>
          <cell r="F470" t="str">
            <v>NA</v>
          </cell>
          <cell r="G470">
            <v>26995.915260000002</v>
          </cell>
          <cell r="H470" t="str">
            <v>NA</v>
          </cell>
          <cell r="I470" t="str">
            <v>NA</v>
          </cell>
        </row>
        <row r="471">
          <cell r="B471" t="str">
            <v>NYSE:VNO</v>
          </cell>
          <cell r="C471" t="str">
            <v>NA</v>
          </cell>
          <cell r="D471">
            <v>76.94</v>
          </cell>
          <cell r="E471" t="str">
            <v>NA</v>
          </cell>
          <cell r="F471" t="str">
            <v>NA</v>
          </cell>
          <cell r="G471">
            <v>26823.23056</v>
          </cell>
          <cell r="H471">
            <v>1402.2539999999999</v>
          </cell>
          <cell r="I471">
            <v>19.1286532682381</v>
          </cell>
        </row>
        <row r="472">
          <cell r="B472" t="str">
            <v>NYSE:VMC</v>
          </cell>
          <cell r="C472">
            <v>0.106</v>
          </cell>
          <cell r="D472">
            <v>48.22</v>
          </cell>
          <cell r="E472">
            <v>0.38800000000000001</v>
          </cell>
          <cell r="F472">
            <v>124.278350515464</v>
          </cell>
          <cell r="G472">
            <v>8759.0685200000007</v>
          </cell>
          <cell r="H472">
            <v>611.92899999999997</v>
          </cell>
          <cell r="I472">
            <v>14.3138640593925</v>
          </cell>
        </row>
        <row r="473">
          <cell r="B473" t="str">
            <v>NYSE:GWW</v>
          </cell>
          <cell r="C473">
            <v>0.13020000000000001</v>
          </cell>
          <cell r="D473">
            <v>109.47</v>
          </cell>
          <cell r="E473">
            <v>6.0529999999999999</v>
          </cell>
          <cell r="F473">
            <v>18.085246984966101</v>
          </cell>
          <cell r="G473">
            <v>8054.4428500000004</v>
          </cell>
          <cell r="H473">
            <v>901.17200000000003</v>
          </cell>
          <cell r="I473">
            <v>8.9377420181718907</v>
          </cell>
        </row>
        <row r="474">
          <cell r="B474" t="str">
            <v>NYSE:WAG</v>
          </cell>
          <cell r="C474">
            <v>0.14000000000000001</v>
          </cell>
          <cell r="D474">
            <v>37.49</v>
          </cell>
          <cell r="E474">
            <v>2.339</v>
          </cell>
          <cell r="F474">
            <v>16.028217186831998</v>
          </cell>
          <cell r="G474">
            <v>35498.551460000002</v>
          </cell>
          <cell r="H474">
            <v>4745.2330000000002</v>
          </cell>
          <cell r="I474">
            <v>7.4808869153527304</v>
          </cell>
        </row>
        <row r="475">
          <cell r="B475" t="str">
            <v>NYSE:WMT</v>
          </cell>
          <cell r="C475">
            <v>0.108</v>
          </cell>
          <cell r="D475">
            <v>55.74</v>
          </cell>
          <cell r="E475">
            <v>3.9769999999999999</v>
          </cell>
          <cell r="F475">
            <v>14.0155896404325</v>
          </cell>
          <cell r="G475">
            <v>247402.64772000001</v>
          </cell>
          <cell r="H475">
            <v>33108.718999999997</v>
          </cell>
          <cell r="I475">
            <v>7.4724318908261003</v>
          </cell>
        </row>
        <row r="476">
          <cell r="B476" t="str">
            <v>NYSE:DIS</v>
          </cell>
          <cell r="C476">
            <v>8.727E-2</v>
          </cell>
          <cell r="D476">
            <v>35.159999999999997</v>
          </cell>
          <cell r="E476">
            <v>2.0489999999999999</v>
          </cell>
          <cell r="F476">
            <v>17.159590043923899</v>
          </cell>
          <cell r="G476">
            <v>80889.274650000007</v>
          </cell>
          <cell r="H476">
            <v>8596.1370000000006</v>
          </cell>
          <cell r="I476">
            <v>9.4099564315924695</v>
          </cell>
        </row>
        <row r="477">
          <cell r="B477" t="str">
            <v>NYSE:WPO</v>
          </cell>
          <cell r="C477">
            <v>0.311</v>
          </cell>
          <cell r="D477">
            <v>443.07</v>
          </cell>
          <cell r="E477">
            <v>20.58</v>
          </cell>
          <cell r="F477">
            <v>21.529154518950399</v>
          </cell>
          <cell r="G477">
            <v>3643.1228299999998</v>
          </cell>
          <cell r="H477">
            <v>674</v>
          </cell>
          <cell r="I477">
            <v>5.4052267507418401</v>
          </cell>
        </row>
        <row r="478">
          <cell r="B478" t="str">
            <v>NYSE:WM</v>
          </cell>
          <cell r="C478">
            <v>7.8E-2</v>
          </cell>
          <cell r="D478">
            <v>34.549999999999997</v>
          </cell>
          <cell r="E478">
            <v>2.1230000000000002</v>
          </cell>
          <cell r="F478">
            <v>16.274140367404598</v>
          </cell>
          <cell r="G478">
            <v>24705.888940000001</v>
          </cell>
          <cell r="H478">
            <v>3407.4470000000001</v>
          </cell>
          <cell r="I478">
            <v>7.2505570710270799</v>
          </cell>
        </row>
        <row r="479">
          <cell r="B479" t="str">
            <v>NYSE:WAT</v>
          </cell>
          <cell r="C479">
            <v>0.13439999999999999</v>
          </cell>
          <cell r="D479">
            <v>67.55</v>
          </cell>
          <cell r="E479">
            <v>3.7949999999999999</v>
          </cell>
          <cell r="F479">
            <v>17.7997364953887</v>
          </cell>
          <cell r="G479">
            <v>6252.1239400000004</v>
          </cell>
          <cell r="H479">
            <v>507.017</v>
          </cell>
          <cell r="I479">
            <v>12.331191932420399</v>
          </cell>
        </row>
        <row r="480">
          <cell r="B480" t="str">
            <v>NYSE:WPI</v>
          </cell>
          <cell r="C480">
            <v>7.1330000000000005E-2</v>
          </cell>
          <cell r="D480">
            <v>41.83</v>
          </cell>
          <cell r="E480">
            <v>3.238</v>
          </cell>
          <cell r="F480">
            <v>12.918468190240899</v>
          </cell>
          <cell r="G480">
            <v>6345.2459600000002</v>
          </cell>
          <cell r="H480">
            <v>770.63800000000003</v>
          </cell>
          <cell r="I480">
            <v>8.2337569131031696</v>
          </cell>
        </row>
        <row r="481">
          <cell r="B481" t="str">
            <v>NYSE:WLP</v>
          </cell>
          <cell r="C481">
            <v>9.6670000000000006E-2</v>
          </cell>
          <cell r="D481">
            <v>64.19</v>
          </cell>
          <cell r="E481">
            <v>6.1340000000000003</v>
          </cell>
          <cell r="F481">
            <v>10.4646234104989</v>
          </cell>
          <cell r="G481">
            <v>31572.849549999999</v>
          </cell>
          <cell r="H481">
            <v>4647.0749999999998</v>
          </cell>
          <cell r="I481">
            <v>6.7941338476353401</v>
          </cell>
        </row>
        <row r="482">
          <cell r="B482" t="str">
            <v>NYSE:WFC</v>
          </cell>
          <cell r="C482">
            <v>0.12</v>
          </cell>
          <cell r="D482">
            <v>31.1</v>
          </cell>
          <cell r="E482">
            <v>1.877</v>
          </cell>
          <cell r="F482">
            <v>16.568993074054301</v>
          </cell>
          <cell r="G482">
            <v>161973.44982000001</v>
          </cell>
          <cell r="H482">
            <v>20282.916000000001</v>
          </cell>
          <cell r="I482">
            <v>7.9857082591083097</v>
          </cell>
        </row>
        <row r="483">
          <cell r="B483" t="str">
            <v>NYSE:WDC</v>
          </cell>
          <cell r="C483">
            <v>0.13</v>
          </cell>
          <cell r="D483">
            <v>39.97</v>
          </cell>
          <cell r="E483">
            <v>6.218</v>
          </cell>
          <cell r="F483">
            <v>6.4281119330974601</v>
          </cell>
          <cell r="G483">
            <v>7050.7911000000004</v>
          </cell>
          <cell r="H483">
            <v>2267.3939999999998</v>
          </cell>
          <cell r="I483">
            <v>3.1096453020516099</v>
          </cell>
        </row>
        <row r="484">
          <cell r="B484" t="str">
            <v>NYSE:WU</v>
          </cell>
          <cell r="C484">
            <v>0.12570999999999999</v>
          </cell>
          <cell r="D484">
            <v>17.190000000000001</v>
          </cell>
          <cell r="E484">
            <v>1.3220000000000001</v>
          </cell>
          <cell r="F484">
            <v>13.0030257186082</v>
          </cell>
          <cell r="G484">
            <v>13004.51145</v>
          </cell>
          <cell r="H484">
            <v>1518.8150000000001</v>
          </cell>
          <cell r="I484">
            <v>8.5622748326820606</v>
          </cell>
        </row>
        <row r="485">
          <cell r="B485" t="str">
            <v>NYSE:WY</v>
          </cell>
          <cell r="C485">
            <v>2.5000000000000001E-2</v>
          </cell>
          <cell r="D485">
            <v>44.88</v>
          </cell>
          <cell r="E485">
            <v>-0.47899999999999998</v>
          </cell>
          <cell r="F485" t="str">
            <v>NM</v>
          </cell>
          <cell r="G485">
            <v>13269.632</v>
          </cell>
          <cell r="H485">
            <v>693.12800000000004</v>
          </cell>
          <cell r="I485">
            <v>19.1445620433744</v>
          </cell>
        </row>
        <row r="486">
          <cell r="B486" t="str">
            <v>NYSE:WHR</v>
          </cell>
          <cell r="C486">
            <v>0.16</v>
          </cell>
          <cell r="D486">
            <v>90.08</v>
          </cell>
          <cell r="E486">
            <v>7.0010000000000003</v>
          </cell>
          <cell r="F486">
            <v>12.8667333238109</v>
          </cell>
          <cell r="G486">
            <v>8363.4493000000002</v>
          </cell>
          <cell r="H486">
            <v>1461.6</v>
          </cell>
          <cell r="I486">
            <v>5.72211911603722</v>
          </cell>
        </row>
        <row r="487">
          <cell r="B487" t="str">
            <v>NasdaqGS:WFMI</v>
          </cell>
          <cell r="C487">
            <v>0.19</v>
          </cell>
          <cell r="D487">
            <v>36.15</v>
          </cell>
          <cell r="E487">
            <v>1.3029999999999999</v>
          </cell>
          <cell r="F487">
            <v>27.743668457405999</v>
          </cell>
          <cell r="G487">
            <v>6284.0413699999999</v>
          </cell>
          <cell r="H487">
            <v>698.47400000000005</v>
          </cell>
          <cell r="I487">
            <v>8.9968150138730998</v>
          </cell>
        </row>
        <row r="488">
          <cell r="B488" t="str">
            <v>NYSE:WMB</v>
          </cell>
          <cell r="C488">
            <v>0.17699999999999999</v>
          </cell>
          <cell r="D488">
            <v>22.98</v>
          </cell>
          <cell r="E488">
            <v>1.405</v>
          </cell>
          <cell r="F488">
            <v>16.355871886121001</v>
          </cell>
          <cell r="G488">
            <v>20936.968250000002</v>
          </cell>
          <cell r="H488">
            <v>3385.665</v>
          </cell>
          <cell r="I488">
            <v>6.1840046933172701</v>
          </cell>
        </row>
        <row r="489">
          <cell r="B489" t="str">
            <v>NYSE:WIN</v>
          </cell>
          <cell r="C489" t="e">
            <v>#VALUE!</v>
          </cell>
          <cell r="D489" t="str">
            <v>(Invalid Identifier)</v>
          </cell>
          <cell r="E489" t="str">
            <v>(Invalid Identifier)</v>
          </cell>
          <cell r="F489" t="str">
            <v>NA</v>
          </cell>
          <cell r="G489" t="str">
            <v>(Invalid Identifier)</v>
          </cell>
          <cell r="H489" t="str">
            <v>(Invalid Identifier)</v>
          </cell>
          <cell r="I489" t="str">
            <v>NA</v>
          </cell>
        </row>
        <row r="490">
          <cell r="B490" t="str">
            <v>NYSE:WEC</v>
          </cell>
          <cell r="C490">
            <v>9.8669999999999994E-2</v>
          </cell>
          <cell r="D490">
            <v>49.71</v>
          </cell>
          <cell r="E490">
            <v>3.738</v>
          </cell>
          <cell r="F490">
            <v>13.2985553772071</v>
          </cell>
          <cell r="G490">
            <v>10802.051579999999</v>
          </cell>
          <cell r="H490">
            <v>1189.8969999999999</v>
          </cell>
          <cell r="I490">
            <v>9.0781400238844192</v>
          </cell>
        </row>
        <row r="491">
          <cell r="B491" t="str">
            <v>NYSE:WYE</v>
          </cell>
          <cell r="C491" t="e">
            <v>#VALUE!</v>
          </cell>
          <cell r="D491" t="str">
            <v>(Invalid Identifier)</v>
          </cell>
          <cell r="E491" t="str">
            <v>(Invalid Identifier)</v>
          </cell>
          <cell r="F491" t="str">
            <v>NA</v>
          </cell>
          <cell r="G491" t="str">
            <v>(Invalid Identifier)</v>
          </cell>
          <cell r="H491" t="str">
            <v>(Invalid Identifier)</v>
          </cell>
          <cell r="I491" t="str">
            <v>NA</v>
          </cell>
        </row>
        <row r="492">
          <cell r="B492" t="str">
            <v>NYSE:WYN</v>
          </cell>
          <cell r="C492" t="str">
            <v>NA</v>
          </cell>
          <cell r="D492">
            <v>25.85</v>
          </cell>
          <cell r="E492">
            <v>1.603</v>
          </cell>
          <cell r="F492">
            <v>16.126013724267001</v>
          </cell>
          <cell r="G492">
            <v>8004.1489600000004</v>
          </cell>
          <cell r="H492">
            <v>800.18899999999996</v>
          </cell>
          <cell r="I492">
            <v>10.0028230330584</v>
          </cell>
        </row>
        <row r="493">
          <cell r="B493" t="str">
            <v>NasdaqGS:WYNN</v>
          </cell>
          <cell r="C493">
            <v>9.0999999999999998E-2</v>
          </cell>
          <cell r="D493">
            <v>76.849999999999994</v>
          </cell>
          <cell r="E493">
            <v>0.56599999999999995</v>
          </cell>
          <cell r="F493">
            <v>135.777385159011</v>
          </cell>
          <cell r="G493">
            <v>11172.039479999999</v>
          </cell>
          <cell r="H493">
            <v>816.17200000000003</v>
          </cell>
          <cell r="I493">
            <v>13.688339565679801</v>
          </cell>
        </row>
        <row r="494">
          <cell r="B494" t="str">
            <v>NYSE:XEL</v>
          </cell>
          <cell r="C494">
            <v>6.1830000000000003E-2</v>
          </cell>
          <cell r="D494">
            <v>21.24</v>
          </cell>
          <cell r="E494">
            <v>1.625</v>
          </cell>
          <cell r="F494">
            <v>13.0707692307692</v>
          </cell>
          <cell r="G494">
            <v>18528.57188</v>
          </cell>
          <cell r="H494">
            <v>2475.0639999999999</v>
          </cell>
          <cell r="I494">
            <v>7.4860980887766901</v>
          </cell>
        </row>
        <row r="495">
          <cell r="B495" t="str">
            <v>NYSE:XRX</v>
          </cell>
          <cell r="C495">
            <v>3.5000000000000003E-2</v>
          </cell>
          <cell r="D495">
            <v>9.73</v>
          </cell>
          <cell r="E495">
            <v>0.81299999999999994</v>
          </cell>
          <cell r="F495">
            <v>11.9680196801968</v>
          </cell>
          <cell r="G495">
            <v>14708.448539999999</v>
          </cell>
          <cell r="H495">
            <v>3001.7269999999999</v>
          </cell>
          <cell r="I495">
            <v>4.8999954159722101</v>
          </cell>
        </row>
        <row r="496">
          <cell r="B496" t="str">
            <v>NasdaqGS:XLNX</v>
          </cell>
          <cell r="C496">
            <v>0.14666999999999999</v>
          </cell>
          <cell r="D496">
            <v>25.71</v>
          </cell>
          <cell r="E496">
            <v>1.77</v>
          </cell>
          <cell r="F496">
            <v>14.5254237288136</v>
          </cell>
          <cell r="G496">
            <v>5891.3008</v>
          </cell>
          <cell r="H496">
            <v>715.94</v>
          </cell>
          <cell r="I496">
            <v>8.2287633041875008</v>
          </cell>
        </row>
        <row r="497">
          <cell r="B497" t="str">
            <v>NYSE:XL</v>
          </cell>
          <cell r="C497">
            <v>0.1</v>
          </cell>
          <cell r="D497">
            <v>18.809999999999999</v>
          </cell>
          <cell r="E497">
            <v>2.2149999999999999</v>
          </cell>
          <cell r="F497">
            <v>8.4920993227991008</v>
          </cell>
          <cell r="G497">
            <v>5699.8766400000004</v>
          </cell>
          <cell r="H497" t="str">
            <v>NA</v>
          </cell>
          <cell r="I497" t="str">
            <v>NA</v>
          </cell>
        </row>
        <row r="498">
          <cell r="B498" t="str">
            <v>NYSE:XTO</v>
          </cell>
          <cell r="C498">
            <v>0.05</v>
          </cell>
          <cell r="D498">
            <v>47.39</v>
          </cell>
          <cell r="E498">
            <v>2.1019999999999999</v>
          </cell>
          <cell r="F498">
            <v>22.545195052331099</v>
          </cell>
          <cell r="G498">
            <v>37819.380149999997</v>
          </cell>
          <cell r="H498">
            <v>6003.5929999999998</v>
          </cell>
          <cell r="I498">
            <v>6.2994576997474701</v>
          </cell>
        </row>
        <row r="499">
          <cell r="B499" t="str">
            <v>NasdaqGS:YHOO</v>
          </cell>
          <cell r="C499">
            <v>0.19520000000000001</v>
          </cell>
          <cell r="D499">
            <v>16.559999999999999</v>
          </cell>
          <cell r="E499">
            <v>0.48199999999999998</v>
          </cell>
          <cell r="F499">
            <v>34.356846473029002</v>
          </cell>
          <cell r="G499">
            <v>19936.572080000002</v>
          </cell>
          <cell r="H499">
            <v>1396.0809999999999</v>
          </cell>
          <cell r="I499">
            <v>14.280383502103399</v>
          </cell>
        </row>
        <row r="500">
          <cell r="B500" t="str">
            <v>NYSE:YUM</v>
          </cell>
          <cell r="C500">
            <v>0.11933000000000001</v>
          </cell>
          <cell r="D500">
            <v>38.18</v>
          </cell>
          <cell r="E500">
            <v>2.4169999999999998</v>
          </cell>
          <cell r="F500">
            <v>15.7964418700869</v>
          </cell>
          <cell r="G500">
            <v>20961.192520000001</v>
          </cell>
          <cell r="H500">
            <v>2325.9690000000001</v>
          </cell>
          <cell r="I500">
            <v>9.0118107850964506</v>
          </cell>
        </row>
        <row r="501">
          <cell r="B501" t="str">
            <v>NYSE:ZMH</v>
          </cell>
          <cell r="C501">
            <v>9.1899999999999996E-2</v>
          </cell>
          <cell r="D501">
            <v>58.61</v>
          </cell>
          <cell r="E501">
            <v>4.2590000000000003</v>
          </cell>
          <cell r="F501">
            <v>13.7614463489082</v>
          </cell>
          <cell r="G501">
            <v>11990.13408</v>
          </cell>
          <cell r="H501">
            <v>1580.684</v>
          </cell>
          <cell r="I501">
            <v>7.58540864587735</v>
          </cell>
        </row>
        <row r="502">
          <cell r="B502" t="str">
            <v>NasdaqGS:ZION</v>
          </cell>
          <cell r="C502">
            <v>8.2000000000000003E-2</v>
          </cell>
          <cell r="D502">
            <v>21.75</v>
          </cell>
          <cell r="E502">
            <v>-2.4420000000000002</v>
          </cell>
          <cell r="F502" t="str">
            <v>NM</v>
          </cell>
          <cell r="G502">
            <v>3343.4364599999999</v>
          </cell>
          <cell r="H502">
            <v>-336.78699999999998</v>
          </cell>
          <cell r="I502" t="str">
            <v>NM</v>
          </cell>
        </row>
      </sheetData>
      <sheetData sheetId="4">
        <row r="2">
          <cell r="B2" t="str">
            <v>Ticker</v>
          </cell>
          <cell r="C2" t="str">
            <v>LT EPS Growth Rate</v>
          </cell>
          <cell r="D2" t="str">
            <v>Current Price</v>
          </cell>
          <cell r="E2" t="str">
            <v>CY2009E EPS</v>
          </cell>
          <cell r="F2" t="str">
            <v>P / E</v>
          </cell>
          <cell r="G2" t="str">
            <v>TEV</v>
          </cell>
          <cell r="H2" t="str">
            <v>CY2009E EBITDA</v>
          </cell>
          <cell r="I2" t="str">
            <v>TEV / EBITDA</v>
          </cell>
        </row>
        <row r="3">
          <cell r="B3" t="str">
            <v>ABC</v>
          </cell>
          <cell r="C3">
            <v>0.13</v>
          </cell>
          <cell r="D3">
            <v>28.84</v>
          </cell>
          <cell r="E3">
            <v>2.0169999999999999</v>
          </cell>
          <cell r="F3">
            <v>14.298463063956399</v>
          </cell>
          <cell r="G3">
            <v>8469.6131999999998</v>
          </cell>
          <cell r="H3">
            <v>1079.1769999999999</v>
          </cell>
          <cell r="I3">
            <v>7.8482150750062303</v>
          </cell>
          <cell r="K3" t="str">
            <v>&lt;12.5%</v>
          </cell>
          <cell r="L3">
            <v>31</v>
          </cell>
        </row>
        <row r="4">
          <cell r="B4" t="str">
            <v>ABCO</v>
          </cell>
          <cell r="C4">
            <v>0.2</v>
          </cell>
          <cell r="D4">
            <v>31.96</v>
          </cell>
          <cell r="E4">
            <v>1.2410000000000001</v>
          </cell>
          <cell r="F4">
            <v>25.7534246575342</v>
          </cell>
          <cell r="G4">
            <v>437.14049999999997</v>
          </cell>
          <cell r="H4">
            <v>38.033000000000001</v>
          </cell>
          <cell r="I4">
            <v>11.493715983488</v>
          </cell>
          <cell r="K4" t="str">
            <v>&gt;12.5% and &lt;15.0%</v>
          </cell>
          <cell r="L4">
            <v>21</v>
          </cell>
        </row>
        <row r="5">
          <cell r="B5" t="str">
            <v>AET</v>
          </cell>
          <cell r="C5">
            <v>0.10174999999999999</v>
          </cell>
          <cell r="D5">
            <v>34.92</v>
          </cell>
          <cell r="E5">
            <v>2.7090000000000001</v>
          </cell>
          <cell r="F5">
            <v>12.890365448504999</v>
          </cell>
          <cell r="G5">
            <v>17708.62</v>
          </cell>
          <cell r="H5">
            <v>2365.7199999999998</v>
          </cell>
          <cell r="I5">
            <v>7.4855096968364796</v>
          </cell>
          <cell r="K5" t="str">
            <v>&gt;15.0% and &lt;17.5%</v>
          </cell>
          <cell r="L5">
            <v>12</v>
          </cell>
        </row>
        <row r="6">
          <cell r="B6" t="str">
            <v>AFAM</v>
          </cell>
          <cell r="C6">
            <v>0.1875</v>
          </cell>
          <cell r="D6">
            <v>37.9</v>
          </cell>
          <cell r="E6">
            <v>3.1080000000000001</v>
          </cell>
          <cell r="F6">
            <v>12.1943371943372</v>
          </cell>
          <cell r="G6">
            <v>334.69517999999999</v>
          </cell>
          <cell r="H6">
            <v>51.515999999999998</v>
          </cell>
          <cell r="I6">
            <v>6.4969170743070102</v>
          </cell>
          <cell r="K6" t="str">
            <v>&gt;17.5% and &lt;20.0%</v>
          </cell>
          <cell r="L6">
            <v>9</v>
          </cell>
        </row>
        <row r="7">
          <cell r="B7" t="str">
            <v>AGP</v>
          </cell>
          <cell r="C7">
            <v>0.12</v>
          </cell>
          <cell r="D7">
            <v>32.979999999999997</v>
          </cell>
          <cell r="E7">
            <v>2.25</v>
          </cell>
          <cell r="F7">
            <v>14.657777777777801</v>
          </cell>
          <cell r="G7">
            <v>1376.29836</v>
          </cell>
          <cell r="H7">
            <v>217.64699999999999</v>
          </cell>
          <cell r="I7">
            <v>6.3235347144688401</v>
          </cell>
          <cell r="K7" t="str">
            <v>&gt;20.0% and &lt;22.5%</v>
          </cell>
          <cell r="L7">
            <v>3</v>
          </cell>
        </row>
        <row r="8">
          <cell r="B8" t="str">
            <v>AHS</v>
          </cell>
          <cell r="C8">
            <v>0.14000000000000001</v>
          </cell>
          <cell r="D8">
            <v>9.06</v>
          </cell>
          <cell r="E8">
            <v>0.113</v>
          </cell>
          <cell r="F8">
            <v>80.176991150442504</v>
          </cell>
          <cell r="G8">
            <v>373.93407000000002</v>
          </cell>
          <cell r="H8">
            <v>31.065999999999999</v>
          </cell>
          <cell r="I8">
            <v>12.036762698770399</v>
          </cell>
          <cell r="K8" t="str">
            <v>&gt;22.5% and &lt;25.0%</v>
          </cell>
          <cell r="L8">
            <v>1</v>
          </cell>
        </row>
        <row r="9">
          <cell r="B9" t="str">
            <v>AIQ</v>
          </cell>
          <cell r="C9">
            <v>0.115</v>
          </cell>
          <cell r="D9">
            <v>5.86</v>
          </cell>
          <cell r="E9">
            <v>4.4999999999999998E-2</v>
          </cell>
          <cell r="F9">
            <v>130.222222222222</v>
          </cell>
          <cell r="G9">
            <v>871.23599999999999</v>
          </cell>
          <cell r="H9">
            <v>164.03299999999999</v>
          </cell>
          <cell r="I9">
            <v>5.31134588771772</v>
          </cell>
          <cell r="K9" t="str">
            <v>&gt;25.0%</v>
          </cell>
          <cell r="L9">
            <v>1</v>
          </cell>
        </row>
        <row r="10">
          <cell r="B10" t="str">
            <v>AIRM</v>
          </cell>
          <cell r="C10">
            <v>0.18332999999999999</v>
          </cell>
          <cell r="D10">
            <v>33.9</v>
          </cell>
          <cell r="E10">
            <v>2.4260000000000002</v>
          </cell>
          <cell r="F10">
            <v>13.973619126133601</v>
          </cell>
          <cell r="G10">
            <v>492.15228000000002</v>
          </cell>
          <cell r="H10">
            <v>77.338999999999999</v>
          </cell>
          <cell r="I10">
            <v>6.3635718072382597</v>
          </cell>
        </row>
        <row r="11">
          <cell r="B11" t="str">
            <v>ALC</v>
          </cell>
          <cell r="C11">
            <v>0.125</v>
          </cell>
          <cell r="D11">
            <v>33.85</v>
          </cell>
          <cell r="E11">
            <v>1.5029999999999999</v>
          </cell>
          <cell r="F11">
            <v>22.521623419827002</v>
          </cell>
          <cell r="G11">
            <v>505.89057000000003</v>
          </cell>
          <cell r="H11">
            <v>58.213000000000001</v>
          </cell>
          <cell r="I11">
            <v>8.6903366945527605</v>
          </cell>
        </row>
        <row r="12">
          <cell r="B12" t="str">
            <v>ALLI</v>
          </cell>
          <cell r="C12" t="e">
            <v>#VALUE!</v>
          </cell>
          <cell r="D12" t="str">
            <v>(Invalid Identifier)</v>
          </cell>
          <cell r="E12" t="str">
            <v>(Invalid Identifier)</v>
          </cell>
          <cell r="F12" t="str">
            <v>NA</v>
          </cell>
          <cell r="G12" t="str">
            <v>(Invalid Identifier)</v>
          </cell>
          <cell r="H12" t="str">
            <v>(Invalid Identifier)</v>
          </cell>
          <cell r="I12" t="str">
            <v>NA</v>
          </cell>
        </row>
        <row r="13">
          <cell r="B13" t="str">
            <v>AMED</v>
          </cell>
          <cell r="C13">
            <v>0.17799999999999999</v>
          </cell>
          <cell r="D13">
            <v>56.84</v>
          </cell>
          <cell r="E13">
            <v>5.5650000000000004</v>
          </cell>
          <cell r="F13">
            <v>10.2138364779874</v>
          </cell>
          <cell r="G13">
            <v>1745.4382000000001</v>
          </cell>
          <cell r="H13">
            <v>301.20699999999999</v>
          </cell>
          <cell r="I13">
            <v>5.7948128695548196</v>
          </cell>
        </row>
        <row r="14">
          <cell r="B14" t="str">
            <v>AMSG</v>
          </cell>
          <cell r="C14">
            <v>0.12063</v>
          </cell>
          <cell r="D14">
            <v>21.7</v>
          </cell>
          <cell r="E14">
            <v>1.776</v>
          </cell>
          <cell r="F14">
            <v>12.218468468468499</v>
          </cell>
          <cell r="G14">
            <v>1062.83483</v>
          </cell>
          <cell r="H14">
            <v>271.25400000000002</v>
          </cell>
          <cell r="I14">
            <v>3.9182273072470801</v>
          </cell>
        </row>
        <row r="15">
          <cell r="B15" t="str">
            <v>BRLI</v>
          </cell>
          <cell r="C15">
            <v>0.1825</v>
          </cell>
          <cell r="D15">
            <v>43.93</v>
          </cell>
          <cell r="E15">
            <v>1.8480000000000001</v>
          </cell>
          <cell r="F15">
            <v>23.771645021645</v>
          </cell>
          <cell r="G15">
            <v>621.88152000000002</v>
          </cell>
          <cell r="H15">
            <v>59.165999999999997</v>
          </cell>
          <cell r="I15">
            <v>10.510792008924</v>
          </cell>
        </row>
        <row r="16">
          <cell r="B16" t="str">
            <v>CAH</v>
          </cell>
          <cell r="C16">
            <v>0.11749999999999999</v>
          </cell>
          <cell r="D16">
            <v>36.07</v>
          </cell>
          <cell r="E16">
            <v>2.2469999999999999</v>
          </cell>
          <cell r="F16">
            <v>16.052514463729398</v>
          </cell>
          <cell r="G16">
            <v>13167.994210000001</v>
          </cell>
          <cell r="H16">
            <v>1624.3520000000001</v>
          </cell>
          <cell r="I16">
            <v>8.1066137204251305</v>
          </cell>
        </row>
        <row r="17">
          <cell r="B17" t="str">
            <v>CERN</v>
          </cell>
          <cell r="C17">
            <v>0.17849999999999999</v>
          </cell>
          <cell r="D17">
            <v>84.38</v>
          </cell>
          <cell r="E17">
            <v>2.86</v>
          </cell>
          <cell r="F17">
            <v>29.5034965034965</v>
          </cell>
          <cell r="G17">
            <v>6628.9110000000001</v>
          </cell>
          <cell r="H17">
            <v>565.12199999999996</v>
          </cell>
          <cell r="I17">
            <v>11.730052979710599</v>
          </cell>
        </row>
        <row r="18">
          <cell r="B18" t="str">
            <v>CHE</v>
          </cell>
          <cell r="C18">
            <v>0.125</v>
          </cell>
          <cell r="D18">
            <v>54.49</v>
          </cell>
          <cell r="E18">
            <v>3.8380000000000001</v>
          </cell>
          <cell r="F18">
            <v>14.1974986972381</v>
          </cell>
          <cell r="G18">
            <v>1287.6216899999999</v>
          </cell>
          <cell r="H18">
            <v>177.02</v>
          </cell>
          <cell r="I18">
            <v>7.2738769065642304</v>
          </cell>
        </row>
        <row r="19">
          <cell r="B19" t="str">
            <v>CHSI</v>
          </cell>
          <cell r="C19">
            <v>0.20125000000000001</v>
          </cell>
          <cell r="D19">
            <v>42.51</v>
          </cell>
          <cell r="E19">
            <v>1.8360000000000001</v>
          </cell>
          <cell r="F19">
            <v>23.153594771241799</v>
          </cell>
          <cell r="G19">
            <v>1717.6784600000001</v>
          </cell>
          <cell r="H19">
            <v>144.982</v>
          </cell>
          <cell r="I19">
            <v>11.847529072574501</v>
          </cell>
        </row>
        <row r="20">
          <cell r="B20" t="str">
            <v>CI</v>
          </cell>
          <cell r="C20">
            <v>8.3599999999999994E-2</v>
          </cell>
          <cell r="D20">
            <v>36.35</v>
          </cell>
          <cell r="E20">
            <v>4.0449999999999999</v>
          </cell>
          <cell r="F20">
            <v>8.9864029666254606</v>
          </cell>
          <cell r="G20">
            <v>11578.0368</v>
          </cell>
          <cell r="H20">
            <v>1941.508</v>
          </cell>
          <cell r="I20">
            <v>5.9634247193418704</v>
          </cell>
        </row>
        <row r="21">
          <cell r="B21" t="str">
            <v>CNC</v>
          </cell>
          <cell r="C21">
            <v>0.13</v>
          </cell>
          <cell r="D21">
            <v>24.12</v>
          </cell>
          <cell r="E21">
            <v>1.77</v>
          </cell>
          <cell r="F21">
            <v>13.627118644067799</v>
          </cell>
          <cell r="G21">
            <v>1079.38122</v>
          </cell>
          <cell r="H21">
            <v>191</v>
          </cell>
          <cell r="I21">
            <v>5.6512105759162301</v>
          </cell>
        </row>
        <row r="22">
          <cell r="B22" t="str">
            <v>CPSI</v>
          </cell>
          <cell r="C22">
            <v>0.158</v>
          </cell>
          <cell r="D22">
            <v>40.06</v>
          </cell>
          <cell r="E22">
            <v>1.5</v>
          </cell>
          <cell r="F22">
            <v>26.706666666666699</v>
          </cell>
          <cell r="G22">
            <v>429.19067999999999</v>
          </cell>
          <cell r="H22">
            <v>28.856999999999999</v>
          </cell>
          <cell r="I22">
            <v>14.873017985237601</v>
          </cell>
        </row>
        <row r="23">
          <cell r="B23" t="str">
            <v>CRL</v>
          </cell>
          <cell r="C23">
            <v>0.13725000000000001</v>
          </cell>
          <cell r="D23">
            <v>39.47</v>
          </cell>
          <cell r="E23">
            <v>2.2650000000000001</v>
          </cell>
          <cell r="F23">
            <v>17.426048565121398</v>
          </cell>
          <cell r="G23">
            <v>2835.2125999999998</v>
          </cell>
          <cell r="H23">
            <v>291.61</v>
          </cell>
          <cell r="I23">
            <v>9.7226178800452594</v>
          </cell>
        </row>
        <row r="24">
          <cell r="B24" t="str">
            <v>CVD</v>
          </cell>
          <cell r="C24">
            <v>0.11940000000000001</v>
          </cell>
          <cell r="D24">
            <v>60.45</v>
          </cell>
          <cell r="E24">
            <v>2.673</v>
          </cell>
          <cell r="F24">
            <v>22.615039281706</v>
          </cell>
          <cell r="G24">
            <v>3619.6529599999999</v>
          </cell>
          <cell r="H24">
            <v>341.97399999999999</v>
          </cell>
          <cell r="I24">
            <v>10.584585260867801</v>
          </cell>
        </row>
        <row r="25">
          <cell r="B25" t="str">
            <v>CVH</v>
          </cell>
          <cell r="C25">
            <v>0.09</v>
          </cell>
          <cell r="D25">
            <v>25.08</v>
          </cell>
          <cell r="E25">
            <v>2.2029999999999998</v>
          </cell>
          <cell r="F25">
            <v>11.384475714934201</v>
          </cell>
          <cell r="G25">
            <v>3867.5266499999998</v>
          </cell>
          <cell r="H25">
            <v>677.95600000000002</v>
          </cell>
          <cell r="I25">
            <v>5.7046868085834497</v>
          </cell>
        </row>
        <row r="26">
          <cell r="B26" t="str">
            <v>CYH</v>
          </cell>
          <cell r="C26">
            <v>0.14199999999999999</v>
          </cell>
          <cell r="D26">
            <v>37.729999999999997</v>
          </cell>
          <cell r="E26">
            <v>2.9710000000000001</v>
          </cell>
          <cell r="F26">
            <v>12.699427802086801</v>
          </cell>
          <cell r="G26">
            <v>12513.27203</v>
          </cell>
          <cell r="H26">
            <v>1756.4179999999999</v>
          </cell>
          <cell r="I26">
            <v>7.1243132500350104</v>
          </cell>
        </row>
        <row r="27">
          <cell r="B27" t="str">
            <v>DGX</v>
          </cell>
          <cell r="C27">
            <v>0.12227</v>
          </cell>
          <cell r="D27">
            <v>58.49</v>
          </cell>
          <cell r="E27">
            <v>4.2149999999999999</v>
          </cell>
          <cell r="F27">
            <v>13.8766310794781</v>
          </cell>
          <cell r="G27">
            <v>12952.37313</v>
          </cell>
          <cell r="H27">
            <v>1691.0709999999999</v>
          </cell>
          <cell r="I27">
            <v>7.6592722186117603</v>
          </cell>
        </row>
        <row r="28">
          <cell r="B28" t="str">
            <v>DVA</v>
          </cell>
          <cell r="C28">
            <v>0.11438</v>
          </cell>
          <cell r="D28">
            <v>63.09</v>
          </cell>
          <cell r="E28">
            <v>4.4169999999999998</v>
          </cell>
          <cell r="F28">
            <v>14.283450305637301</v>
          </cell>
          <cell r="G28">
            <v>9930.2839999999997</v>
          </cell>
          <cell r="H28">
            <v>1211.722</v>
          </cell>
          <cell r="I28">
            <v>8.1951833836474002</v>
          </cell>
        </row>
        <row r="29">
          <cell r="B29" t="str">
            <v>ECLP</v>
          </cell>
          <cell r="C29">
            <v>0.16717000000000001</v>
          </cell>
          <cell r="D29">
            <v>20.11</v>
          </cell>
          <cell r="E29">
            <v>0.73</v>
          </cell>
          <cell r="F29">
            <v>27.5479452054795</v>
          </cell>
          <cell r="G29">
            <v>1064.9005</v>
          </cell>
          <cell r="H29">
            <v>91.614999999999995</v>
          </cell>
          <cell r="I29">
            <v>11.623647874256401</v>
          </cell>
        </row>
        <row r="30">
          <cell r="B30" t="str">
            <v>EMS</v>
          </cell>
          <cell r="C30">
            <v>0.15667</v>
          </cell>
          <cell r="D30">
            <v>58.12</v>
          </cell>
          <cell r="E30">
            <v>3.0819999999999999</v>
          </cell>
          <cell r="F30">
            <v>18.8578844905905</v>
          </cell>
          <cell r="G30">
            <v>2705.0190899999998</v>
          </cell>
          <cell r="H30">
            <v>317.642</v>
          </cell>
          <cell r="I30">
            <v>8.5159364630621894</v>
          </cell>
          <cell r="K30" t="str">
            <v>SUMMARY OUTPUT</v>
          </cell>
          <cell r="AC30" t="str">
            <v>SUMMARY OUTPUT</v>
          </cell>
        </row>
        <row r="31">
          <cell r="B31" t="str">
            <v>ENSG</v>
          </cell>
          <cell r="C31">
            <v>0.16667000000000001</v>
          </cell>
          <cell r="D31">
            <v>17.39</v>
          </cell>
          <cell r="E31">
            <v>1.768</v>
          </cell>
          <cell r="F31">
            <v>9.8359728506787292</v>
          </cell>
          <cell r="G31">
            <v>434.00718000000001</v>
          </cell>
          <cell r="H31">
            <v>85.066999999999993</v>
          </cell>
          <cell r="I31">
            <v>5.1019452901830302</v>
          </cell>
        </row>
        <row r="32">
          <cell r="B32" t="str">
            <v>ESRX</v>
          </cell>
          <cell r="C32">
            <v>0.19600000000000001</v>
          </cell>
          <cell r="D32">
            <v>102.24</v>
          </cell>
          <cell r="E32">
            <v>4.9509999999999996</v>
          </cell>
          <cell r="F32">
            <v>20.650373661886501</v>
          </cell>
          <cell r="G32">
            <v>30419.562859999998</v>
          </cell>
          <cell r="H32">
            <v>2434.8040000000001</v>
          </cell>
          <cell r="I32">
            <v>12.493639266240701</v>
          </cell>
          <cell r="K32" t="str">
            <v>Regression Statistics</v>
          </cell>
          <cell r="AC32" t="str">
            <v>Regression Statistics</v>
          </cell>
        </row>
        <row r="33">
          <cell r="B33" t="str">
            <v>GTIV</v>
          </cell>
          <cell r="C33">
            <v>0.15332999999999999</v>
          </cell>
          <cell r="D33">
            <v>28.9</v>
          </cell>
          <cell r="E33">
            <v>2.6269999999999998</v>
          </cell>
          <cell r="F33">
            <v>11.001141987057499</v>
          </cell>
          <cell r="G33">
            <v>935.25631999999996</v>
          </cell>
          <cell r="H33">
            <v>152.30099999999999</v>
          </cell>
          <cell r="I33">
            <v>6.1408416228389804</v>
          </cell>
          <cell r="K33" t="str">
            <v>Multiple R</v>
          </cell>
          <cell r="L33">
            <v>0.61816596499169996</v>
          </cell>
          <cell r="AC33" t="str">
            <v>Multiple R</v>
          </cell>
          <cell r="AD33">
            <v>0.55415547030834</v>
          </cell>
        </row>
        <row r="34">
          <cell r="B34" t="str">
            <v>GTS</v>
          </cell>
          <cell r="C34">
            <v>9.6500000000000002E-2</v>
          </cell>
          <cell r="D34">
            <v>17.79</v>
          </cell>
          <cell r="E34">
            <v>2.1240000000000001</v>
          </cell>
          <cell r="F34">
            <v>8.3757062146892594</v>
          </cell>
          <cell r="G34">
            <v>643.01111000000003</v>
          </cell>
          <cell r="H34">
            <v>104.13500000000001</v>
          </cell>
          <cell r="I34">
            <v>6.1747837902722402</v>
          </cell>
          <cell r="K34" t="str">
            <v>R Square</v>
          </cell>
          <cell r="L34">
            <v>0.38212916027412003</v>
          </cell>
          <cell r="AC34" t="str">
            <v>R Square</v>
          </cell>
          <cell r="AD34">
            <v>0.30708828527265802</v>
          </cell>
        </row>
        <row r="35">
          <cell r="B35" t="str">
            <v>GXDX</v>
          </cell>
          <cell r="C35">
            <v>0.25750000000000001</v>
          </cell>
          <cell r="D35">
            <v>35.770000000000003</v>
          </cell>
          <cell r="E35">
            <v>1.9159999999999999</v>
          </cell>
          <cell r="F35">
            <v>18.669102296450902</v>
          </cell>
          <cell r="G35">
            <v>483.4452</v>
          </cell>
          <cell r="H35">
            <v>61.8</v>
          </cell>
          <cell r="I35">
            <v>7.8227378640776699</v>
          </cell>
          <cell r="K35" t="str">
            <v>Adjusted R Square</v>
          </cell>
          <cell r="L35">
            <v>0.374308010404172</v>
          </cell>
          <cell r="AC35" t="str">
            <v>Adjusted R Square</v>
          </cell>
          <cell r="AD35">
            <v>0.29831725090902</v>
          </cell>
        </row>
        <row r="36">
          <cell r="B36" t="str">
            <v>HGR</v>
          </cell>
          <cell r="C36">
            <v>0.13333</v>
          </cell>
          <cell r="D36">
            <v>18.510000000000002</v>
          </cell>
          <cell r="E36">
            <v>1.2769999999999999</v>
          </cell>
          <cell r="F36">
            <v>14.494909945184</v>
          </cell>
          <cell r="G36">
            <v>927.95164</v>
          </cell>
          <cell r="H36">
            <v>119.349</v>
          </cell>
          <cell r="I36">
            <v>7.7751103067474396</v>
          </cell>
          <cell r="K36" t="str">
            <v>Standard Error</v>
          </cell>
          <cell r="L36">
            <v>6.3037858114549197</v>
          </cell>
          <cell r="AC36" t="str">
            <v>Standard Error</v>
          </cell>
          <cell r="AD36">
            <v>3.6999071319038999</v>
          </cell>
        </row>
        <row r="37">
          <cell r="B37" t="str">
            <v>HLS</v>
          </cell>
          <cell r="C37">
            <v>0.14249999999999999</v>
          </cell>
          <cell r="D37">
            <v>18.239999999999998</v>
          </cell>
          <cell r="E37">
            <v>1.71</v>
          </cell>
          <cell r="F37">
            <v>10.6666666666667</v>
          </cell>
          <cell r="G37">
            <v>3803.0448999999999</v>
          </cell>
          <cell r="H37">
            <v>407.46899999999999</v>
          </cell>
          <cell r="I37">
            <v>9.3333355420903192</v>
          </cell>
          <cell r="K37" t="str">
            <v>Observations</v>
          </cell>
          <cell r="L37">
            <v>81</v>
          </cell>
          <cell r="AC37" t="str">
            <v>Observations</v>
          </cell>
          <cell r="AD37">
            <v>81</v>
          </cell>
        </row>
        <row r="38">
          <cell r="B38" t="str">
            <v>HMA</v>
          </cell>
          <cell r="C38">
            <v>0.108</v>
          </cell>
          <cell r="D38">
            <v>8.81</v>
          </cell>
          <cell r="E38">
            <v>0.57299999999999995</v>
          </cell>
          <cell r="F38">
            <v>15.375218150087299</v>
          </cell>
          <cell r="G38">
            <v>5271.1061200000004</v>
          </cell>
          <cell r="H38">
            <v>723.75</v>
          </cell>
          <cell r="I38">
            <v>7.2830481796200397</v>
          </cell>
        </row>
        <row r="39">
          <cell r="B39" t="str">
            <v>HMSY</v>
          </cell>
          <cell r="C39">
            <v>0.24060000000000001</v>
          </cell>
          <cell r="D39">
            <v>51.91</v>
          </cell>
          <cell r="E39">
            <v>1.383</v>
          </cell>
          <cell r="F39">
            <v>37.534345625451898</v>
          </cell>
          <cell r="G39">
            <v>1342.569</v>
          </cell>
          <cell r="H39">
            <v>83.95</v>
          </cell>
          <cell r="I39">
            <v>15.9924836212031</v>
          </cell>
          <cell r="K39" t="str">
            <v>ANOVA</v>
          </cell>
          <cell r="AC39" t="str">
            <v>ANOVA</v>
          </cell>
        </row>
        <row r="40">
          <cell r="B40" t="str">
            <v>HNT</v>
          </cell>
          <cell r="C40">
            <v>0.08</v>
          </cell>
          <cell r="D40">
            <v>25.26</v>
          </cell>
          <cell r="E40">
            <v>2.3290000000000002</v>
          </cell>
          <cell r="F40">
            <v>10.845856590811501</v>
          </cell>
          <cell r="G40">
            <v>2415.05519</v>
          </cell>
          <cell r="H40">
            <v>424.44799999999998</v>
          </cell>
          <cell r="I40">
            <v>5.6898729408549498</v>
          </cell>
          <cell r="L40" t="str">
            <v>df</v>
          </cell>
          <cell r="M40" t="str">
            <v>SS</v>
          </cell>
          <cell r="N40" t="str">
            <v>MS</v>
          </cell>
          <cell r="O40" t="str">
            <v>F</v>
          </cell>
          <cell r="P40" t="str">
            <v>Significance F</v>
          </cell>
          <cell r="AD40" t="str">
            <v>df</v>
          </cell>
          <cell r="AE40" t="str">
            <v>SS</v>
          </cell>
          <cell r="AF40" t="str">
            <v>MS</v>
          </cell>
          <cell r="AG40" t="str">
            <v>F</v>
          </cell>
          <cell r="AH40" t="str">
            <v>Significance F</v>
          </cell>
        </row>
        <row r="41">
          <cell r="B41" t="str">
            <v>HS</v>
          </cell>
          <cell r="C41">
            <v>0.12</v>
          </cell>
          <cell r="D41">
            <v>17.350000000000001</v>
          </cell>
          <cell r="E41">
            <v>2.2589999999999999</v>
          </cell>
          <cell r="F41">
            <v>7.6803895528995101</v>
          </cell>
          <cell r="G41">
            <v>816.89557000000002</v>
          </cell>
          <cell r="H41">
            <v>251.30500000000001</v>
          </cell>
          <cell r="I41">
            <v>3.25061407453095</v>
          </cell>
          <cell r="K41" t="str">
            <v>Regression</v>
          </cell>
          <cell r="L41">
            <v>1</v>
          </cell>
          <cell r="M41">
            <v>1941.52268264807</v>
          </cell>
          <cell r="N41">
            <v>1941.52268264807</v>
          </cell>
          <cell r="O41">
            <v>48.858437266676198</v>
          </cell>
          <cell r="P41">
            <v>7.8130796402875099E-10</v>
          </cell>
          <cell r="AC41" t="str">
            <v>Regression</v>
          </cell>
          <cell r="AD41">
            <v>1</v>
          </cell>
          <cell r="AE41">
            <v>479.28527187703497</v>
          </cell>
          <cell r="AF41">
            <v>479.28527187703497</v>
          </cell>
          <cell r="AG41">
            <v>35.0116385982681</v>
          </cell>
          <cell r="AH41">
            <v>8.0080616252301599E-8</v>
          </cell>
        </row>
        <row r="42">
          <cell r="B42" t="str">
            <v>HSIC</v>
          </cell>
          <cell r="C42">
            <v>0.15</v>
          </cell>
          <cell r="D42">
            <v>58.2</v>
          </cell>
          <cell r="E42">
            <v>3.4809999999999999</v>
          </cell>
          <cell r="F42">
            <v>16.719333524849201</v>
          </cell>
          <cell r="G42">
            <v>5215.2990399999999</v>
          </cell>
          <cell r="H42">
            <v>613.68299999999999</v>
          </cell>
          <cell r="I42">
            <v>8.4983599676054205</v>
          </cell>
          <cell r="K42" t="str">
            <v>Residual</v>
          </cell>
          <cell r="L42">
            <v>79</v>
          </cell>
          <cell r="M42">
            <v>3139.2795289793298</v>
          </cell>
          <cell r="N42">
            <v>39.737715556700401</v>
          </cell>
          <cell r="AC42" t="str">
            <v>Residual</v>
          </cell>
          <cell r="AD42">
            <v>79</v>
          </cell>
          <cell r="AE42">
            <v>1081.45570999236</v>
          </cell>
          <cell r="AF42">
            <v>13.689312784713399</v>
          </cell>
        </row>
        <row r="43">
          <cell r="B43" t="str">
            <v>HUM</v>
          </cell>
          <cell r="C43">
            <v>9.7500000000000003E-2</v>
          </cell>
          <cell r="D43">
            <v>47.43</v>
          </cell>
          <cell r="E43">
            <v>5.5339999999999998</v>
          </cell>
          <cell r="F43">
            <v>8.5706541380556605</v>
          </cell>
          <cell r="G43">
            <v>8469.2252000000008</v>
          </cell>
          <cell r="H43">
            <v>1694.5450000000001</v>
          </cell>
          <cell r="I43">
            <v>4.9979346668279696</v>
          </cell>
          <cell r="K43" t="str">
            <v>Total</v>
          </cell>
          <cell r="L43">
            <v>80</v>
          </cell>
          <cell r="M43">
            <v>5080.8022116273996</v>
          </cell>
          <cell r="AC43" t="str">
            <v>Total</v>
          </cell>
          <cell r="AD43">
            <v>80</v>
          </cell>
          <cell r="AE43">
            <v>1560.74098186939</v>
          </cell>
        </row>
        <row r="44">
          <cell r="B44" t="str">
            <v>HWAY</v>
          </cell>
          <cell r="C44">
            <v>0.12667</v>
          </cell>
          <cell r="D44">
            <v>16.98</v>
          </cell>
          <cell r="E44">
            <v>1.107</v>
          </cell>
          <cell r="F44">
            <v>15.338753387533901</v>
          </cell>
          <cell r="G44">
            <v>830.92075999999997</v>
          </cell>
          <cell r="H44">
            <v>133.31</v>
          </cell>
          <cell r="I44">
            <v>6.23299647438302</v>
          </cell>
        </row>
        <row r="45">
          <cell r="B45" t="str">
            <v>ICON</v>
          </cell>
          <cell r="C45">
            <v>0.08</v>
          </cell>
          <cell r="D45">
            <v>15.69</v>
          </cell>
          <cell r="E45">
            <v>1.2929999999999999</v>
          </cell>
          <cell r="F45">
            <v>12.1345707656613</v>
          </cell>
          <cell r="G45">
            <v>1670.85403</v>
          </cell>
          <cell r="H45">
            <v>200.941</v>
          </cell>
          <cell r="I45">
            <v>8.3151473815697106</v>
          </cell>
          <cell r="L45" t="str">
            <v>Coefficients</v>
          </cell>
          <cell r="M45" t="str">
            <v>Standard Error</v>
          </cell>
          <cell r="N45" t="str">
            <v>t Stat</v>
          </cell>
          <cell r="O45" t="str">
            <v>P-value</v>
          </cell>
          <cell r="P45" t="str">
            <v>Lower 95%</v>
          </cell>
          <cell r="Q45" t="str">
            <v>Upper 95%</v>
          </cell>
          <cell r="R45" t="str">
            <v>Lower 95.0%</v>
          </cell>
          <cell r="S45" t="str">
            <v>Upper 95.0%</v>
          </cell>
          <cell r="AD45" t="str">
            <v>Coefficients</v>
          </cell>
          <cell r="AE45" t="str">
            <v>Standard Error</v>
          </cell>
          <cell r="AF45" t="str">
            <v>t Stat</v>
          </cell>
          <cell r="AG45" t="str">
            <v>P-value</v>
          </cell>
          <cell r="AH45" t="str">
            <v>Lower 95%</v>
          </cell>
          <cell r="AI45" t="str">
            <v>Upper 95%</v>
          </cell>
          <cell r="AJ45" t="str">
            <v>Lower 95.0%</v>
          </cell>
          <cell r="AK45" t="str">
            <v>Upper 95.0%</v>
          </cell>
        </row>
        <row r="46">
          <cell r="B46" t="str">
            <v>KND</v>
          </cell>
          <cell r="C46">
            <v>0.11375</v>
          </cell>
          <cell r="D46">
            <v>18.809999999999999</v>
          </cell>
          <cell r="E46">
            <v>1.2989999999999999</v>
          </cell>
          <cell r="F46">
            <v>14.4803695150115</v>
          </cell>
          <cell r="G46">
            <v>764.96722999999997</v>
          </cell>
          <cell r="H46">
            <v>217.77199999999999</v>
          </cell>
          <cell r="I46">
            <v>3.5126978215748599</v>
          </cell>
          <cell r="K46" t="str">
            <v>Intercept</v>
          </cell>
          <cell r="L46">
            <v>-3.0438261096339398</v>
          </cell>
          <cell r="M46">
            <v>2.7976108579813199</v>
          </cell>
          <cell r="N46">
            <v>-1.08800911354422</v>
          </cell>
          <cell r="O46">
            <v>0.27989929574169797</v>
          </cell>
          <cell r="P46">
            <v>-8.6123311356820391</v>
          </cell>
          <cell r="Q46">
            <v>2.5246789164141599</v>
          </cell>
          <cell r="R46">
            <v>-8.6123311356820391</v>
          </cell>
          <cell r="S46">
            <v>2.5246789164141599</v>
          </cell>
          <cell r="AC46" t="str">
            <v>Intercept</v>
          </cell>
          <cell r="AD46">
            <v>-1.35371053890018</v>
          </cell>
          <cell r="AE46">
            <v>1.64201333537185</v>
          </cell>
          <cell r="AF46">
            <v>-0.82442116013242395</v>
          </cell>
          <cell r="AG46">
            <v>0.41218254693242701</v>
          </cell>
          <cell r="AH46">
            <v>-4.62205627210695</v>
          </cell>
          <cell r="AI46">
            <v>1.9146351943066</v>
          </cell>
          <cell r="AJ46">
            <v>-4.62205627210695</v>
          </cell>
          <cell r="AK46">
            <v>1.9146351943066</v>
          </cell>
        </row>
        <row r="47">
          <cell r="B47" t="str">
            <v>KNDL</v>
          </cell>
          <cell r="C47">
            <v>0.13800000000000001</v>
          </cell>
          <cell r="D47">
            <v>17.53</v>
          </cell>
          <cell r="E47">
            <v>1.2509999999999999</v>
          </cell>
          <cell r="F47">
            <v>14.012789768185501</v>
          </cell>
          <cell r="G47">
            <v>347.82963999999998</v>
          </cell>
          <cell r="H47">
            <v>52.746000000000002</v>
          </cell>
          <cell r="I47">
            <v>6.5944268759716396</v>
          </cell>
          <cell r="K47" t="str">
            <v>X Variable 1</v>
          </cell>
          <cell r="L47">
            <v>134.80485543269401</v>
          </cell>
          <cell r="M47">
            <v>19.285715197300199</v>
          </cell>
          <cell r="N47">
            <v>6.9898810624127297</v>
          </cell>
          <cell r="O47">
            <v>7.8130796402876298E-10</v>
          </cell>
          <cell r="P47">
            <v>96.417600214293401</v>
          </cell>
          <cell r="Q47">
            <v>173.19211065109499</v>
          </cell>
          <cell r="R47">
            <v>96.417600214293401</v>
          </cell>
          <cell r="S47">
            <v>173.19211065109499</v>
          </cell>
          <cell r="AC47" t="str">
            <v>X Variable 1</v>
          </cell>
          <cell r="AD47">
            <v>66.977871580972106</v>
          </cell>
          <cell r="AE47">
            <v>11.3194447490102</v>
          </cell>
          <cell r="AF47">
            <v>5.9170633424248598</v>
          </cell>
          <cell r="AG47">
            <v>8.0080616252302803E-8</v>
          </cell>
          <cell r="AH47">
            <v>44.4470807824191</v>
          </cell>
          <cell r="AI47">
            <v>89.508662379525006</v>
          </cell>
          <cell r="AJ47">
            <v>44.4470807824191</v>
          </cell>
          <cell r="AK47">
            <v>89.508662379525006</v>
          </cell>
        </row>
        <row r="48">
          <cell r="B48" t="str">
            <v>LH</v>
          </cell>
          <cell r="C48">
            <v>0.11874999999999999</v>
          </cell>
          <cell r="D48">
            <v>75.81</v>
          </cell>
          <cell r="E48">
            <v>5.4560000000000004</v>
          </cell>
          <cell r="F48">
            <v>13.8947947214076</v>
          </cell>
          <cell r="G48">
            <v>9169.7260000000006</v>
          </cell>
          <cell r="H48">
            <v>1230.6980000000001</v>
          </cell>
          <cell r="I48">
            <v>7.4508335919941402</v>
          </cell>
        </row>
        <row r="49">
          <cell r="B49" t="str">
            <v>LHCG</v>
          </cell>
          <cell r="C49">
            <v>0.14799999999999999</v>
          </cell>
          <cell r="D49">
            <v>33.299999999999997</v>
          </cell>
          <cell r="E49">
            <v>2.71</v>
          </cell>
          <cell r="F49">
            <v>12.2878228782288</v>
          </cell>
          <cell r="G49">
            <v>639.61680000000001</v>
          </cell>
          <cell r="H49">
            <v>100.14</v>
          </cell>
          <cell r="I49">
            <v>6.3872258837627296</v>
          </cell>
        </row>
        <row r="50">
          <cell r="B50" t="str">
            <v>LNCR</v>
          </cell>
          <cell r="C50">
            <v>0.14874999999999999</v>
          </cell>
          <cell r="D50">
            <v>44.44</v>
          </cell>
          <cell r="E50">
            <v>2.5259999999999998</v>
          </cell>
          <cell r="F50">
            <v>17.593032462391101</v>
          </cell>
          <cell r="G50">
            <v>3312.1582400000002</v>
          </cell>
          <cell r="H50">
            <v>428.97399999999999</v>
          </cell>
          <cell r="I50">
            <v>7.7211165245446098</v>
          </cell>
        </row>
        <row r="51">
          <cell r="B51" t="str">
            <v>LPNT</v>
          </cell>
          <cell r="C51">
            <v>8.5999999999999993E-2</v>
          </cell>
          <cell r="D51">
            <v>37.130000000000003</v>
          </cell>
          <cell r="E51">
            <v>2.6920000000000002</v>
          </cell>
          <cell r="F51">
            <v>13.792719167904901</v>
          </cell>
          <cell r="G51">
            <v>3293.0547200000001</v>
          </cell>
          <cell r="H51">
            <v>487.91699999999997</v>
          </cell>
          <cell r="I51">
            <v>6.7492108698815603</v>
          </cell>
          <cell r="K51" t="str">
            <v>RESIDUAL OUTPUT</v>
          </cell>
          <cell r="AC51" t="str">
            <v>RESIDUAL OUTPUT</v>
          </cell>
        </row>
        <row r="52">
          <cell r="B52" t="str">
            <v>MCK</v>
          </cell>
          <cell r="C52">
            <v>0.13400000000000001</v>
          </cell>
          <cell r="D52">
            <v>65.19</v>
          </cell>
          <cell r="E52">
            <v>4.6769999999999996</v>
          </cell>
          <cell r="F52">
            <v>13.9384220654266</v>
          </cell>
          <cell r="G52">
            <v>16221.71904</v>
          </cell>
          <cell r="H52">
            <v>2595.9879999999998</v>
          </cell>
          <cell r="I52">
            <v>6.2487650328121704</v>
          </cell>
        </row>
        <row r="53">
          <cell r="B53" t="str">
            <v>MD</v>
          </cell>
          <cell r="C53">
            <v>0.1275</v>
          </cell>
          <cell r="D53">
            <v>59.35</v>
          </cell>
          <cell r="E53">
            <v>4.0380000000000003</v>
          </cell>
          <cell r="F53">
            <v>14.6978702327885</v>
          </cell>
          <cell r="G53">
            <v>2719.9739</v>
          </cell>
          <cell r="H53">
            <v>333.90300000000002</v>
          </cell>
          <cell r="I53">
            <v>8.14600018568267</v>
          </cell>
          <cell r="K53" t="str">
            <v>Observation</v>
          </cell>
          <cell r="L53" t="str">
            <v>Predicted P / E</v>
          </cell>
          <cell r="M53" t="str">
            <v>Residuals</v>
          </cell>
          <cell r="AC53" t="str">
            <v>Observation</v>
          </cell>
          <cell r="AD53" t="str">
            <v>Predicted TEV / EBITDA</v>
          </cell>
          <cell r="AE53" t="str">
            <v>Residuals</v>
          </cell>
        </row>
        <row r="54">
          <cell r="B54" t="str">
            <v>MDAS</v>
          </cell>
          <cell r="C54">
            <v>0.19581999999999999</v>
          </cell>
          <cell r="D54">
            <v>20.93</v>
          </cell>
          <cell r="E54">
            <v>0.90800000000000003</v>
          </cell>
          <cell r="F54">
            <v>23.050660792951501</v>
          </cell>
          <cell r="G54">
            <v>1412.4136000000001</v>
          </cell>
          <cell r="H54">
            <v>124.681</v>
          </cell>
          <cell r="I54">
            <v>11.328218413390999</v>
          </cell>
          <cell r="K54">
            <v>1</v>
          </cell>
          <cell r="L54">
            <v>12.6103323764483</v>
          </cell>
          <cell r="M54">
            <v>1.0543017698932</v>
          </cell>
          <cell r="AC54">
            <v>1</v>
          </cell>
          <cell r="AD54">
            <v>6.4634092432961703</v>
          </cell>
          <cell r="AE54">
            <v>0.87711937289170905</v>
          </cell>
        </row>
        <row r="55">
          <cell r="B55" t="str">
            <v>MDRX</v>
          </cell>
          <cell r="C55">
            <v>0.19220000000000001</v>
          </cell>
          <cell r="D55">
            <v>19.82</v>
          </cell>
          <cell r="E55">
            <v>0.67800000000000005</v>
          </cell>
          <cell r="F55">
            <v>29.233038348082601</v>
          </cell>
          <cell r="G55">
            <v>2847.1806799999999</v>
          </cell>
          <cell r="H55">
            <v>167.751</v>
          </cell>
          <cell r="I55">
            <v>16.9726599543371</v>
          </cell>
          <cell r="K55">
            <v>2</v>
          </cell>
          <cell r="L55">
            <v>14.7376593576146</v>
          </cell>
          <cell r="M55">
            <v>7.6623406423854297</v>
          </cell>
          <cell r="AC55">
            <v>2</v>
          </cell>
          <cell r="AD55">
            <v>7.5234075470301702</v>
          </cell>
          <cell r="AE55">
            <v>5.2802095979771799</v>
          </cell>
        </row>
        <row r="56">
          <cell r="B56" t="str">
            <v>MDTH</v>
          </cell>
          <cell r="C56">
            <v>0.05</v>
          </cell>
          <cell r="D56">
            <v>10.77</v>
          </cell>
          <cell r="E56">
            <v>0.1</v>
          </cell>
          <cell r="F56">
            <v>107.7</v>
          </cell>
          <cell r="G56">
            <v>358.18374</v>
          </cell>
          <cell r="H56">
            <v>35.920999999999999</v>
          </cell>
          <cell r="I56">
            <v>9.9714300826814402</v>
          </cell>
          <cell r="K56">
            <v>3</v>
          </cell>
          <cell r="L56">
            <v>13.178133418522799</v>
          </cell>
          <cell r="M56">
            <v>-3.7199020308961401</v>
          </cell>
          <cell r="AC56">
            <v>3</v>
          </cell>
          <cell r="AD56">
            <v>6.74633149586285</v>
          </cell>
          <cell r="AE56">
            <v>-1.33300540139935</v>
          </cell>
        </row>
        <row r="57">
          <cell r="B57" t="str">
            <v>MHS</v>
          </cell>
          <cell r="C57">
            <v>0.17016999999999999</v>
          </cell>
          <cell r="D57">
            <v>64.680000000000007</v>
          </cell>
          <cell r="E57">
            <v>3.3580000000000001</v>
          </cell>
          <cell r="F57">
            <v>19.261465157831999</v>
          </cell>
          <cell r="G57">
            <v>31532.78298</v>
          </cell>
          <cell r="H57">
            <v>3108.7469999999998</v>
          </cell>
          <cell r="I57">
            <v>10.143245165978399</v>
          </cell>
          <cell r="K57">
            <v>4</v>
          </cell>
          <cell r="L57">
            <v>21.803056939990601</v>
          </cell>
          <cell r="M57">
            <v>-10.6723148905206</v>
          </cell>
          <cell r="AC57">
            <v>4</v>
          </cell>
          <cell r="AD57">
            <v>11.0439333142627</v>
          </cell>
          <cell r="AE57">
            <v>-4.3541406912927396</v>
          </cell>
        </row>
        <row r="58">
          <cell r="B58" t="str">
            <v>MOH</v>
          </cell>
          <cell r="C58">
            <v>0.1</v>
          </cell>
          <cell r="D58">
            <v>24.38</v>
          </cell>
          <cell r="E58">
            <v>1.605</v>
          </cell>
          <cell r="F58">
            <v>15.190031152648</v>
          </cell>
          <cell r="G58">
            <v>311.08199999999999</v>
          </cell>
          <cell r="H58">
            <v>124.059</v>
          </cell>
          <cell r="I58">
            <v>2.5075327062123698</v>
          </cell>
          <cell r="K58">
            <v>5</v>
          </cell>
          <cell r="L58">
            <v>13.0676562926893</v>
          </cell>
          <cell r="M58">
            <v>-3.3298624409714299</v>
          </cell>
          <cell r="AC58">
            <v>5</v>
          </cell>
          <cell r="AD58">
            <v>6.6912832747752198</v>
          </cell>
          <cell r="AE58">
            <v>-3.5386277973742901</v>
          </cell>
        </row>
        <row r="59">
          <cell r="B59" t="str">
            <v>NHWK</v>
          </cell>
          <cell r="C59">
            <v>-0.3705</v>
          </cell>
          <cell r="D59">
            <v>3.17</v>
          </cell>
          <cell r="E59">
            <v>0.308</v>
          </cell>
          <cell r="F59">
            <v>10.292207792207799</v>
          </cell>
          <cell r="G59">
            <v>118.52708</v>
          </cell>
          <cell r="H59">
            <v>23.82</v>
          </cell>
          <cell r="I59">
            <v>4.9759479429051199</v>
          </cell>
          <cell r="K59">
            <v>6</v>
          </cell>
          <cell r="L59">
            <v>15.379968228739701</v>
          </cell>
          <cell r="M59">
            <v>14.307531771260299</v>
          </cell>
          <cell r="AC59">
            <v>6</v>
          </cell>
          <cell r="AD59">
            <v>7.8434553440513097</v>
          </cell>
          <cell r="AE59">
            <v>0.54089726571823205</v>
          </cell>
        </row>
        <row r="60">
          <cell r="B60" t="str">
            <v>OCR</v>
          </cell>
          <cell r="C60">
            <v>0.125</v>
          </cell>
          <cell r="D60">
            <v>28.81</v>
          </cell>
          <cell r="E60">
            <v>2.65</v>
          </cell>
          <cell r="F60">
            <v>10.871698113207501</v>
          </cell>
          <cell r="G60">
            <v>5287.2741299999998</v>
          </cell>
          <cell r="H60">
            <v>705.25099999999998</v>
          </cell>
          <cell r="I60">
            <v>7.4970104686132997</v>
          </cell>
          <cell r="K60">
            <v>7</v>
          </cell>
          <cell r="L60">
            <v>12.810732744239299</v>
          </cell>
          <cell r="M60">
            <v>9.2606958271892807</v>
          </cell>
          <cell r="AC60">
            <v>7</v>
          </cell>
          <cell r="AD60">
            <v>6.5632641559667597</v>
          </cell>
          <cell r="AE60">
            <v>-1.6320111958785</v>
          </cell>
        </row>
        <row r="61">
          <cell r="B61" t="str">
            <v>ODSY</v>
          </cell>
          <cell r="C61">
            <v>0.10667</v>
          </cell>
          <cell r="D61">
            <v>18.670000000000002</v>
          </cell>
          <cell r="E61">
            <v>1.3859999999999999</v>
          </cell>
          <cell r="F61">
            <v>13.470418470418499</v>
          </cell>
          <cell r="G61">
            <v>620.85745999999995</v>
          </cell>
          <cell r="H61">
            <v>86.680999999999997</v>
          </cell>
          <cell r="I61">
            <v>7.1625553466157497</v>
          </cell>
          <cell r="K61">
            <v>8</v>
          </cell>
          <cell r="L61">
            <v>20.839593633303</v>
          </cell>
          <cell r="M61">
            <v>-6.8042030420211299</v>
          </cell>
          <cell r="AC61">
            <v>8</v>
          </cell>
          <cell r="AD61">
            <v>10.563861618731</v>
          </cell>
          <cell r="AE61">
            <v>-3.4327006293814302</v>
          </cell>
        </row>
        <row r="62">
          <cell r="B62" t="str">
            <v>OMI</v>
          </cell>
          <cell r="C62">
            <v>0.14000000000000001</v>
          </cell>
          <cell r="D62">
            <v>45.87</v>
          </cell>
          <cell r="E62">
            <v>2.9590000000000001</v>
          </cell>
          <cell r="F62">
            <v>15.5018587360595</v>
          </cell>
          <cell r="G62">
            <v>2014.3878400000001</v>
          </cell>
          <cell r="H62">
            <v>239.477</v>
          </cell>
          <cell r="I62">
            <v>8.4116129732709197</v>
          </cell>
          <cell r="K62">
            <v>9</v>
          </cell>
          <cell r="L62">
            <v>10.2414972597389</v>
          </cell>
          <cell r="M62">
            <v>6.97012099752249</v>
          </cell>
          <cell r="AC62">
            <v>9</v>
          </cell>
          <cell r="AD62">
            <v>5.2830729678822204</v>
          </cell>
          <cell r="AE62">
            <v>2.2230230746271</v>
          </cell>
        </row>
        <row r="63">
          <cell r="B63" t="str">
            <v>PDCO</v>
          </cell>
          <cell r="C63">
            <v>0.14000000000000001</v>
          </cell>
          <cell r="D63">
            <v>31.06</v>
          </cell>
          <cell r="E63">
            <v>1.8939999999999999</v>
          </cell>
          <cell r="F63">
            <v>16.399155227032701</v>
          </cell>
          <cell r="G63">
            <v>4032.4058599999998</v>
          </cell>
          <cell r="H63">
            <v>418.63</v>
          </cell>
          <cell r="I63">
            <v>9.63238625994315</v>
          </cell>
          <cell r="K63">
            <v>10</v>
          </cell>
          <cell r="L63">
            <v>16.022277099864802</v>
          </cell>
          <cell r="M63">
            <v>-6.0418083498647599</v>
          </cell>
          <cell r="AC63">
            <v>10</v>
          </cell>
          <cell r="AD63">
            <v>8.1635031410724395</v>
          </cell>
          <cell r="AE63">
            <v>-2.4862566743554302</v>
          </cell>
        </row>
        <row r="64">
          <cell r="B64" t="str">
            <v>PMC</v>
          </cell>
          <cell r="C64">
            <v>0.15</v>
          </cell>
          <cell r="D64">
            <v>18.649999999999999</v>
          </cell>
          <cell r="E64">
            <v>1.4139999999999999</v>
          </cell>
          <cell r="F64">
            <v>13.1895332390382</v>
          </cell>
          <cell r="G64">
            <v>761.12518</v>
          </cell>
          <cell r="H64">
            <v>106.754</v>
          </cell>
          <cell r="I64">
            <v>7.1297111115274401</v>
          </cell>
          <cell r="K64">
            <v>11</v>
          </cell>
          <cell r="L64">
            <v>20.661031767130201</v>
          </cell>
          <cell r="M64">
            <v>-11.8996209787484</v>
          </cell>
          <cell r="AC64">
            <v>11</v>
          </cell>
          <cell r="AD64">
            <v>10.4748883311591</v>
          </cell>
          <cell r="AE64">
            <v>-4.9541648895436303</v>
          </cell>
        </row>
        <row r="65">
          <cell r="B65" t="str">
            <v>PPDI</v>
          </cell>
          <cell r="C65">
            <v>0.125</v>
          </cell>
          <cell r="D65">
            <v>22.93</v>
          </cell>
          <cell r="E65">
            <v>1.028</v>
          </cell>
          <cell r="F65">
            <v>22.3054474708171</v>
          </cell>
          <cell r="G65">
            <v>2151.30474</v>
          </cell>
          <cell r="H65">
            <v>248.654</v>
          </cell>
          <cell r="I65">
            <v>8.6518002525597808</v>
          </cell>
          <cell r="K65">
            <v>12</v>
          </cell>
          <cell r="L65">
            <v>12.6630017038805</v>
          </cell>
          <cell r="M65">
            <v>-0.105950796917385</v>
          </cell>
          <cell r="AC65">
            <v>12</v>
          </cell>
          <cell r="AD65">
            <v>6.4896531626518996</v>
          </cell>
          <cell r="AE65">
            <v>-2.2744045148479701</v>
          </cell>
        </row>
        <row r="66">
          <cell r="B66" t="str">
            <v>PRXL</v>
          </cell>
          <cell r="C66">
            <v>0.17</v>
          </cell>
          <cell r="D66">
            <v>22.29</v>
          </cell>
          <cell r="E66">
            <v>1.1659999999999999</v>
          </cell>
          <cell r="F66">
            <v>19.116638078902199</v>
          </cell>
          <cell r="G66">
            <v>1486.4068400000001</v>
          </cell>
          <cell r="H66">
            <v>184.37700000000001</v>
          </cell>
          <cell r="I66">
            <v>8.0617801569610101</v>
          </cell>
          <cell r="K66">
            <v>13</v>
          </cell>
          <cell r="L66">
            <v>20.090661489571101</v>
          </cell>
          <cell r="M66">
            <v>3.5760051770955599</v>
          </cell>
          <cell r="AC66">
            <v>13</v>
          </cell>
          <cell r="AD66">
            <v>10.1906858874043</v>
          </cell>
          <cell r="AE66">
            <v>0.96312016502003095</v>
          </cell>
        </row>
        <row r="67">
          <cell r="B67" t="str">
            <v>PSSI</v>
          </cell>
          <cell r="C67">
            <v>0.16250000000000001</v>
          </cell>
          <cell r="D67">
            <v>23.45</v>
          </cell>
          <cell r="E67">
            <v>1.2949999999999999</v>
          </cell>
          <cell r="F67">
            <v>18.108108108108102</v>
          </cell>
          <cell r="G67">
            <v>1492.8957700000001</v>
          </cell>
          <cell r="H67">
            <v>160.512</v>
          </cell>
          <cell r="I67">
            <v>9.3008358876594901</v>
          </cell>
          <cell r="K67">
            <v>14</v>
          </cell>
          <cell r="L67">
            <v>10.562651695301501</v>
          </cell>
          <cell r="M67">
            <v>-0.70261486288894104</v>
          </cell>
          <cell r="AC67">
            <v>14</v>
          </cell>
          <cell r="AD67">
            <v>5.4430968663927901</v>
          </cell>
          <cell r="AE67">
            <v>0.43032996056232797</v>
          </cell>
        </row>
        <row r="68">
          <cell r="B68" t="str">
            <v>PSYS</v>
          </cell>
          <cell r="C68">
            <v>0.15</v>
          </cell>
          <cell r="D68">
            <v>30.09</v>
          </cell>
          <cell r="E68">
            <v>2.2999999999999998</v>
          </cell>
          <cell r="F68">
            <v>13.082608695652199</v>
          </cell>
          <cell r="G68">
            <v>2878.6799299999998</v>
          </cell>
          <cell r="H68">
            <v>331.91199999999998</v>
          </cell>
          <cell r="I68">
            <v>8.6730215539058495</v>
          </cell>
          <cell r="K68">
            <v>15</v>
          </cell>
          <cell r="L68">
            <v>19.102790445780698</v>
          </cell>
          <cell r="M68">
            <v>14.288997407085001</v>
          </cell>
          <cell r="AC68">
            <v>15</v>
          </cell>
          <cell r="AD68">
            <v>9.6984523755858092</v>
          </cell>
          <cell r="AE68">
            <v>3.01629184706271</v>
          </cell>
        </row>
        <row r="69">
          <cell r="B69" t="str">
            <v>QSII</v>
          </cell>
          <cell r="C69">
            <v>0.18367</v>
          </cell>
          <cell r="D69">
            <v>60.99</v>
          </cell>
          <cell r="E69">
            <v>2.1680000000000001</v>
          </cell>
          <cell r="F69">
            <v>28.131918819188201</v>
          </cell>
          <cell r="G69">
            <v>1664.4645700000001</v>
          </cell>
          <cell r="H69">
            <v>110.569</v>
          </cell>
          <cell r="I69">
            <v>15.053627779938299</v>
          </cell>
          <cell r="K69">
            <v>16</v>
          </cell>
          <cell r="L69">
            <v>11.098337293819799</v>
          </cell>
          <cell r="M69">
            <v>1.8293222806482901</v>
          </cell>
          <cell r="AC69">
            <v>16</v>
          </cell>
          <cell r="AD69">
            <v>5.7100167291084203</v>
          </cell>
          <cell r="AE69">
            <v>1.1360783810917201</v>
          </cell>
        </row>
        <row r="70">
          <cell r="B70" t="str">
            <v>RHB</v>
          </cell>
          <cell r="C70">
            <v>0.13333</v>
          </cell>
          <cell r="D70">
            <v>25.97</v>
          </cell>
          <cell r="E70">
            <v>2.5110000000000001</v>
          </cell>
          <cell r="F70">
            <v>10.3424930306651</v>
          </cell>
          <cell r="G70">
            <v>1092.4095600000001</v>
          </cell>
          <cell r="H70">
            <v>163.893</v>
          </cell>
          <cell r="I70">
            <v>6.6653826581977302</v>
          </cell>
          <cell r="K70">
            <v>17</v>
          </cell>
          <cell r="L70">
            <v>22.659896974071501</v>
          </cell>
          <cell r="M70">
            <v>-3.1319131574834702</v>
          </cell>
          <cell r="AC70">
            <v>17</v>
          </cell>
          <cell r="AD70">
            <v>11.4708770754889</v>
          </cell>
          <cell r="AE70">
            <v>-1.4137545251883601</v>
          </cell>
        </row>
        <row r="71">
          <cell r="B71" t="str">
            <v>RSCR</v>
          </cell>
          <cell r="C71">
            <v>9.1999999999999998E-2</v>
          </cell>
          <cell r="D71">
            <v>12.29</v>
          </cell>
          <cell r="E71">
            <v>1.069</v>
          </cell>
          <cell r="F71">
            <v>11.496725912067401</v>
          </cell>
          <cell r="G71">
            <v>578.89025000000004</v>
          </cell>
          <cell r="H71">
            <v>104.29600000000001</v>
          </cell>
          <cell r="I71">
            <v>5.5504549551277096</v>
          </cell>
          <cell r="K71">
            <v>18</v>
          </cell>
          <cell r="L71">
            <v>10.95574472443</v>
          </cell>
          <cell r="M71">
            <v>-3.2618353022540698</v>
          </cell>
          <cell r="AC71">
            <v>18</v>
          </cell>
          <cell r="AD71">
            <v>5.6389661181697202</v>
          </cell>
          <cell r="AE71">
            <v>-0.73252339332758398</v>
          </cell>
        </row>
        <row r="72">
          <cell r="B72" t="str">
            <v>RX</v>
          </cell>
          <cell r="C72" t="str">
            <v>NA</v>
          </cell>
          <cell r="D72">
            <v>6.3759999999999997E-2</v>
          </cell>
          <cell r="E72" t="str">
            <v>NA</v>
          </cell>
          <cell r="F72" t="str">
            <v>NA</v>
          </cell>
          <cell r="G72">
            <v>0.33937</v>
          </cell>
          <cell r="H72" t="str">
            <v>NA</v>
          </cell>
          <cell r="I72" t="str">
            <v>NA</v>
          </cell>
          <cell r="K72">
            <v>19</v>
          </cell>
          <cell r="L72">
            <v>14.095350486489499</v>
          </cell>
          <cell r="M72">
            <v>-4.80742478989505</v>
          </cell>
          <cell r="AC72">
            <v>19</v>
          </cell>
          <cell r="AD72">
            <v>7.2033597500090396</v>
          </cell>
          <cell r="AE72">
            <v>-3.0631274244162698</v>
          </cell>
        </row>
        <row r="73">
          <cell r="B73" t="str">
            <v>SKH</v>
          </cell>
          <cell r="C73">
            <v>0.11416999999999999</v>
          </cell>
          <cell r="D73">
            <v>6.15</v>
          </cell>
          <cell r="E73">
            <v>0.92100000000000004</v>
          </cell>
          <cell r="F73">
            <v>6.6775244299674297</v>
          </cell>
          <cell r="G73">
            <v>691.93829000000005</v>
          </cell>
          <cell r="H73">
            <v>110.693</v>
          </cell>
          <cell r="I73">
            <v>6.2509669988165504</v>
          </cell>
          <cell r="K73">
            <v>20</v>
          </cell>
          <cell r="L73">
            <v>15.747368903023199</v>
          </cell>
          <cell r="M73">
            <v>12.214327403406299</v>
          </cell>
          <cell r="AC73">
            <v>20</v>
          </cell>
          <cell r="AD73">
            <v>8.0265226839473893</v>
          </cell>
          <cell r="AE73">
            <v>7.3145088843542796</v>
          </cell>
        </row>
        <row r="74">
          <cell r="B74" t="str">
            <v>SUNH</v>
          </cell>
          <cell r="C74">
            <v>0.1125</v>
          </cell>
          <cell r="D74">
            <v>9.84</v>
          </cell>
          <cell r="E74">
            <v>0.95199999999999996</v>
          </cell>
          <cell r="F74">
            <v>10.336134453781501</v>
          </cell>
          <cell r="G74">
            <v>1017.96924</v>
          </cell>
          <cell r="H74">
            <v>170.99</v>
          </cell>
          <cell r="I74">
            <v>5.9533846423767498</v>
          </cell>
          <cell r="K74">
            <v>21</v>
          </cell>
          <cell r="L74">
            <v>9.5991883886138307</v>
          </cell>
          <cell r="M74">
            <v>6.2658778365517396</v>
          </cell>
          <cell r="AC74">
            <v>21</v>
          </cell>
          <cell r="AD74">
            <v>4.9630251708610897</v>
          </cell>
          <cell r="AE74">
            <v>4.56373142734006</v>
          </cell>
        </row>
        <row r="75">
          <cell r="B75" t="str">
            <v>SXCI</v>
          </cell>
          <cell r="C75" t="str">
            <v>NA</v>
          </cell>
          <cell r="D75">
            <v>68.2</v>
          </cell>
          <cell r="E75">
            <v>2.048</v>
          </cell>
          <cell r="F75">
            <v>33.30078125</v>
          </cell>
          <cell r="G75">
            <v>0</v>
          </cell>
          <cell r="H75">
            <v>108.032</v>
          </cell>
          <cell r="I75">
            <v>0</v>
          </cell>
          <cell r="K75">
            <v>22</v>
          </cell>
          <cell r="L75">
            <v>13.887242412245</v>
          </cell>
          <cell r="M75">
            <v>5.9644446474510104</v>
          </cell>
          <cell r="AC75">
            <v>22</v>
          </cell>
          <cell r="AD75">
            <v>7.0996642637741898</v>
          </cell>
          <cell r="AE75">
            <v>2.8577983588808999</v>
          </cell>
        </row>
        <row r="76">
          <cell r="B76" t="str">
            <v>UAM</v>
          </cell>
          <cell r="C76">
            <v>6.4500000000000002E-2</v>
          </cell>
          <cell r="D76">
            <v>15.51</v>
          </cell>
          <cell r="E76">
            <v>1.734</v>
          </cell>
          <cell r="F76">
            <v>8.9446366782006894</v>
          </cell>
          <cell r="G76">
            <v>730.41115000000002</v>
          </cell>
          <cell r="H76">
            <v>224.292</v>
          </cell>
          <cell r="I76">
            <v>3.2565189574304898</v>
          </cell>
          <cell r="K76">
            <v>23</v>
          </cell>
          <cell r="L76">
            <v>9.2138030659387695</v>
          </cell>
          <cell r="M76">
            <v>1.2057402160580399</v>
          </cell>
          <cell r="AC76">
            <v>23</v>
          </cell>
          <cell r="AD76">
            <v>4.7709964926484103</v>
          </cell>
          <cell r="AE76">
            <v>2.28176553565884E-3</v>
          </cell>
        </row>
        <row r="77">
          <cell r="B77" t="str">
            <v>UHS</v>
          </cell>
          <cell r="C77">
            <v>0.1</v>
          </cell>
          <cell r="D77">
            <v>36.07</v>
          </cell>
          <cell r="E77">
            <v>2.5710000000000002</v>
          </cell>
          <cell r="F77">
            <v>14.0295604823026</v>
          </cell>
          <cell r="G77">
            <v>4684.91266</v>
          </cell>
          <cell r="H77">
            <v>705.56100000000004</v>
          </cell>
          <cell r="I77">
            <v>6.6399824536786998</v>
          </cell>
          <cell r="K77">
            <v>24</v>
          </cell>
          <cell r="L77">
            <v>14.2559277042708</v>
          </cell>
          <cell r="M77">
            <v>-1.3530749671851701</v>
          </cell>
          <cell r="AC77">
            <v>24</v>
          </cell>
          <cell r="AD77">
            <v>7.28337169926432</v>
          </cell>
          <cell r="AE77">
            <v>0.17394414718020099</v>
          </cell>
        </row>
        <row r="78">
          <cell r="B78" t="str">
            <v>UNH</v>
          </cell>
          <cell r="C78">
            <v>8.0170000000000005E-2</v>
          </cell>
          <cell r="D78">
            <v>32.840000000000003</v>
          </cell>
          <cell r="E78">
            <v>3.073</v>
          </cell>
          <cell r="F78">
            <v>10.6866254474455</v>
          </cell>
          <cell r="G78">
            <v>40343.301789999998</v>
          </cell>
          <cell r="H78">
            <v>6564.2650000000003</v>
          </cell>
          <cell r="I78">
            <v>6.1458977951072997</v>
          </cell>
          <cell r="K78">
            <v>25</v>
          </cell>
          <cell r="L78">
            <v>13.3104490459746</v>
          </cell>
          <cell r="M78">
            <v>0.79692995428986502</v>
          </cell>
          <cell r="AC78">
            <v>25</v>
          </cell>
          <cell r="AD78">
            <v>6.8122613420492097</v>
          </cell>
          <cell r="AE78">
            <v>1.2142268279900199</v>
          </cell>
        </row>
        <row r="79">
          <cell r="B79" t="str">
            <v>USPH</v>
          </cell>
          <cell r="C79">
            <v>0.13750000000000001</v>
          </cell>
          <cell r="D79">
            <v>17.420000000000002</v>
          </cell>
          <cell r="E79">
            <v>1.165</v>
          </cell>
          <cell r="F79">
            <v>14.952789699570801</v>
          </cell>
          <cell r="G79">
            <v>208.44443999999999</v>
          </cell>
          <cell r="H79">
            <v>32.43</v>
          </cell>
          <cell r="I79">
            <v>6.4275189639222896</v>
          </cell>
          <cell r="K79">
            <v>26</v>
          </cell>
          <cell r="L79">
            <v>12.8826713378053</v>
          </cell>
          <cell r="M79">
            <v>1.49470629343994</v>
          </cell>
          <cell r="AC79">
            <v>26</v>
          </cell>
          <cell r="AD79">
            <v>6.5991095092331298</v>
          </cell>
          <cell r="AE79">
            <v>1.66123454144675</v>
          </cell>
        </row>
        <row r="80">
          <cell r="B80" t="str">
            <v>VRAD</v>
          </cell>
          <cell r="C80">
            <v>0.2</v>
          </cell>
          <cell r="D80">
            <v>10.62</v>
          </cell>
          <cell r="E80">
            <v>0.78700000000000003</v>
          </cell>
          <cell r="F80">
            <v>13.494282083862799</v>
          </cell>
          <cell r="G80">
            <v>121.15815000000001</v>
          </cell>
          <cell r="H80">
            <v>26.210999999999999</v>
          </cell>
          <cell r="I80">
            <v>4.6224161611537102</v>
          </cell>
          <cell r="K80">
            <v>27</v>
          </cell>
          <cell r="L80">
            <v>21.567971893158798</v>
          </cell>
          <cell r="M80">
            <v>12.946508515699801</v>
          </cell>
          <cell r="AC80">
            <v>27</v>
          </cell>
          <cell r="AD80">
            <v>10.926795820552901</v>
          </cell>
          <cell r="AE80">
            <v>5.1170887445780204</v>
          </cell>
        </row>
        <row r="81">
          <cell r="B81" t="str">
            <v>WCG</v>
          </cell>
          <cell r="C81">
            <v>0.11</v>
          </cell>
          <cell r="D81">
            <v>30.05</v>
          </cell>
          <cell r="E81">
            <v>2.1859999999999999</v>
          </cell>
          <cell r="F81">
            <v>13.746569075937799</v>
          </cell>
          <cell r="G81">
            <v>93.137420000000006</v>
          </cell>
          <cell r="H81">
            <v>178.45</v>
          </cell>
          <cell r="I81">
            <v>0.52192446063323095</v>
          </cell>
          <cell r="K81">
            <v>28</v>
          </cell>
          <cell r="L81">
            <v>17.949203713239999</v>
          </cell>
          <cell r="M81">
            <v>1.78129853257458</v>
          </cell>
          <cell r="AC81">
            <v>28</v>
          </cell>
          <cell r="AD81">
            <v>9.1236465321358509</v>
          </cell>
          <cell r="AE81">
            <v>-0.88195370263952799</v>
          </cell>
        </row>
        <row r="82">
          <cell r="B82" t="str">
            <v>WLP</v>
          </cell>
          <cell r="C82">
            <v>9.6670000000000006E-2</v>
          </cell>
          <cell r="D82">
            <v>64.19</v>
          </cell>
          <cell r="E82">
            <v>6.1340000000000003</v>
          </cell>
          <cell r="F82">
            <v>10.4646234104989</v>
          </cell>
          <cell r="G82">
            <v>31572.849549999999</v>
          </cell>
          <cell r="H82">
            <v>4647.0749999999998</v>
          </cell>
          <cell r="I82">
            <v>6.7941338476353401</v>
          </cell>
          <cell r="K82">
            <v>29</v>
          </cell>
          <cell r="L82">
            <v>16.664585970989901</v>
          </cell>
          <cell r="M82">
            <v>-7.1842310913954304</v>
          </cell>
          <cell r="AC82">
            <v>29</v>
          </cell>
          <cell r="AD82">
            <v>8.4835509380935807</v>
          </cell>
          <cell r="AE82">
            <v>-3.860598287233</v>
          </cell>
        </row>
        <row r="83">
          <cell r="B83" t="str">
            <v>WOOF</v>
          </cell>
          <cell r="C83">
            <v>0.15</v>
          </cell>
          <cell r="D83">
            <v>27.34</v>
          </cell>
          <cell r="E83">
            <v>1.6419999999999999</v>
          </cell>
          <cell r="F83">
            <v>16.650426309378801</v>
          </cell>
          <cell r="G83">
            <v>2733.1429199999998</v>
          </cell>
          <cell r="H83">
            <v>305.02</v>
          </cell>
          <cell r="I83">
            <v>8.9605367516884105</v>
          </cell>
          <cell r="K83">
            <v>30</v>
          </cell>
          <cell r="L83">
            <v>20.8524398107255</v>
          </cell>
          <cell r="M83">
            <v>1.3505655762890001</v>
          </cell>
          <cell r="AC83">
            <v>30</v>
          </cell>
          <cell r="AD83">
            <v>10.5702625746714</v>
          </cell>
          <cell r="AE83">
            <v>1.60682400594951</v>
          </cell>
        </row>
        <row r="84">
          <cell r="K84">
            <v>31</v>
          </cell>
          <cell r="L84">
            <v>16.236808262820499</v>
          </cell>
          <cell r="M84">
            <v>-4.5890809900932696</v>
          </cell>
          <cell r="AC84">
            <v>31</v>
          </cell>
          <cell r="AD84">
            <v>8.2703991052774999</v>
          </cell>
          <cell r="AE84">
            <v>-1.8920936190586399</v>
          </cell>
        </row>
        <row r="85">
          <cell r="K85">
            <v>32</v>
          </cell>
          <cell r="L85">
            <v>15.0588137931771</v>
          </cell>
          <cell r="M85">
            <v>-6.85195057423077</v>
          </cell>
          <cell r="AC85">
            <v>32</v>
          </cell>
          <cell r="AD85">
            <v>7.68343144554074</v>
          </cell>
          <cell r="AE85">
            <v>-1.62911541442967</v>
          </cell>
        </row>
        <row r="86">
          <cell r="K86">
            <v>33</v>
          </cell>
          <cell r="L86">
            <v>30.4742267001794</v>
          </cell>
          <cell r="M86">
            <v>-6.75249948976127</v>
          </cell>
          <cell r="AC86">
            <v>33</v>
          </cell>
          <cell r="AD86">
            <v>15.364578574048</v>
          </cell>
          <cell r="AE86">
            <v>-5.7126236153703003</v>
          </cell>
        </row>
        <row r="87">
          <cell r="K87">
            <v>34</v>
          </cell>
          <cell r="L87">
            <v>16.664585970989901</v>
          </cell>
          <cell r="M87">
            <v>-3.70697518100912</v>
          </cell>
          <cell r="AC87">
            <v>34</v>
          </cell>
          <cell r="AD87">
            <v>8.4835509380935807</v>
          </cell>
          <cell r="AE87">
            <v>-1.0046262069107801</v>
          </cell>
        </row>
        <row r="88">
          <cell r="K88">
            <v>35</v>
          </cell>
          <cell r="L88">
            <v>16.985740406552399</v>
          </cell>
          <cell r="M88">
            <v>-3.5728525783901102</v>
          </cell>
          <cell r="AC88">
            <v>35</v>
          </cell>
          <cell r="AD88">
            <v>8.6435748366041505</v>
          </cell>
          <cell r="AE88">
            <v>1.3026485437683299</v>
          </cell>
        </row>
        <row r="89">
          <cell r="K89">
            <v>36</v>
          </cell>
          <cell r="L89">
            <v>10.626882582414</v>
          </cell>
          <cell r="M89">
            <v>5.7099595228491804</v>
          </cell>
          <cell r="AC89">
            <v>36</v>
          </cell>
          <cell r="AD89">
            <v>5.4751016460948998</v>
          </cell>
          <cell r="AE89">
            <v>1.85530743655831</v>
          </cell>
        </row>
        <row r="90">
          <cell r="K90">
            <v>37</v>
          </cell>
          <cell r="L90">
            <v>29.544163454790201</v>
          </cell>
          <cell r="M90">
            <v>4.5246803227914203</v>
          </cell>
          <cell r="AC90">
            <v>37</v>
          </cell>
          <cell r="AD90">
            <v>14.9011493639614</v>
          </cell>
          <cell r="AE90">
            <v>-0.207059034331079</v>
          </cell>
        </row>
        <row r="91">
          <cell r="K91">
            <v>38</v>
          </cell>
          <cell r="L91">
            <v>9.2138030659387695</v>
          </cell>
          <cell r="M91">
            <v>-1.9813307412155201</v>
          </cell>
          <cell r="AC91">
            <v>38</v>
          </cell>
          <cell r="AD91">
            <v>4.7709964926484103</v>
          </cell>
          <cell r="AE91">
            <v>-0.92988108049154605</v>
          </cell>
        </row>
        <row r="92">
          <cell r="K92">
            <v>39</v>
          </cell>
          <cell r="L92">
            <v>11.140729679313999</v>
          </cell>
          <cell r="M92">
            <v>-5.1518202523269903</v>
          </cell>
          <cell r="AC92">
            <v>39</v>
          </cell>
          <cell r="AD92">
            <v>5.7311398837118102</v>
          </cell>
          <cell r="AE92">
            <v>-2.7098310464585</v>
          </cell>
        </row>
        <row r="93">
          <cell r="K93">
            <v>40</v>
          </cell>
          <cell r="L93">
            <v>14.8661211318396</v>
          </cell>
          <cell r="M93">
            <v>2.2949089643440899</v>
          </cell>
          <cell r="AC93">
            <v>40</v>
          </cell>
          <cell r="AD93">
            <v>7.5874171064344003</v>
          </cell>
          <cell r="AE93">
            <v>1.7728052180426399</v>
          </cell>
        </row>
        <row r="94">
          <cell r="K94">
            <v>41</v>
          </cell>
          <cell r="L94">
            <v>12.6270324070975</v>
          </cell>
          <cell r="M94">
            <v>-6.4654326672178204</v>
          </cell>
          <cell r="AC94">
            <v>41</v>
          </cell>
          <cell r="AD94">
            <v>6.4717304860187204</v>
          </cell>
          <cell r="AE94">
            <v>-2.75887101001139</v>
          </cell>
        </row>
        <row r="95">
          <cell r="K95">
            <v>42</v>
          </cell>
          <cell r="L95">
            <v>13.4530416153644</v>
          </cell>
          <cell r="M95">
            <v>-3.71687687919965</v>
          </cell>
          <cell r="AC95">
            <v>42</v>
          </cell>
          <cell r="AD95">
            <v>6.8833119529879001</v>
          </cell>
          <cell r="AE95">
            <v>-1.94253838848426</v>
          </cell>
        </row>
        <row r="96">
          <cell r="K96">
            <v>43</v>
          </cell>
          <cell r="L96">
            <v>7.6722617752385496</v>
          </cell>
          <cell r="M96">
            <v>2.72566210019398</v>
          </cell>
          <cell r="AC96">
            <v>43</v>
          </cell>
          <cell r="AD96">
            <v>4.0028817797976801</v>
          </cell>
          <cell r="AE96">
            <v>3.3834719897410102</v>
          </cell>
        </row>
        <row r="97">
          <cell r="K97">
            <v>44</v>
          </cell>
          <cell r="L97">
            <v>12.329001090895501</v>
          </cell>
          <cell r="M97">
            <v>-1.17379201931504</v>
          </cell>
          <cell r="AC97">
            <v>44</v>
          </cell>
          <cell r="AD97">
            <v>6.3232283082009104</v>
          </cell>
          <cell r="AE97">
            <v>-3.2821346048549902</v>
          </cell>
        </row>
        <row r="98">
          <cell r="K98">
            <v>45</v>
          </cell>
          <cell r="L98">
            <v>16.664585970989901</v>
          </cell>
          <cell r="M98">
            <v>-6.60798219740495</v>
          </cell>
          <cell r="AC98">
            <v>45</v>
          </cell>
          <cell r="AD98">
            <v>8.4835509380935807</v>
          </cell>
          <cell r="AE98">
            <v>-2.4658348526453402</v>
          </cell>
        </row>
        <row r="99">
          <cell r="K99">
            <v>46</v>
          </cell>
          <cell r="L99">
            <v>13.4530416153644</v>
          </cell>
          <cell r="M99">
            <v>0.294623875401333</v>
          </cell>
          <cell r="AC99">
            <v>46</v>
          </cell>
          <cell r="AD99">
            <v>6.8833119529879001</v>
          </cell>
          <cell r="AE99">
            <v>0.53307835892895905</v>
          </cell>
        </row>
        <row r="100">
          <cell r="K100">
            <v>47</v>
          </cell>
          <cell r="L100">
            <v>18.912667019927699</v>
          </cell>
          <cell r="M100">
            <v>-5.6786812548031298</v>
          </cell>
          <cell r="AC100">
            <v>47</v>
          </cell>
          <cell r="AD100">
            <v>9.6037182276675495</v>
          </cell>
          <cell r="AE100">
            <v>-2.7639489197437799</v>
          </cell>
        </row>
        <row r="101">
          <cell r="K101">
            <v>48</v>
          </cell>
          <cell r="L101">
            <v>17.628049277677501</v>
          </cell>
          <cell r="M101">
            <v>-1.6961958961596799</v>
          </cell>
          <cell r="AC101">
            <v>48</v>
          </cell>
          <cell r="AD101">
            <v>8.9636226336252793</v>
          </cell>
          <cell r="AE101">
            <v>-2.2188830688155599</v>
          </cell>
        </row>
        <row r="102">
          <cell r="K102">
            <v>49</v>
          </cell>
          <cell r="L102">
            <v>9.6711269821798407</v>
          </cell>
          <cell r="M102">
            <v>2.2400937329866299</v>
          </cell>
          <cell r="AC102">
            <v>49</v>
          </cell>
          <cell r="AD102">
            <v>4.99887052412745</v>
          </cell>
          <cell r="AE102">
            <v>1.3024041540211699</v>
          </cell>
        </row>
        <row r="103">
          <cell r="K103">
            <v>50</v>
          </cell>
          <cell r="L103">
            <v>12.2429317021647</v>
          </cell>
          <cell r="M103">
            <v>2.3270928678598599</v>
          </cell>
          <cell r="AC103">
            <v>50</v>
          </cell>
          <cell r="AD103">
            <v>6.28034190340008</v>
          </cell>
          <cell r="AE103">
            <v>0.65713695332220601</v>
          </cell>
        </row>
        <row r="104">
          <cell r="K104">
            <v>51</v>
          </cell>
          <cell r="L104">
            <v>15.5405454465209</v>
          </cell>
          <cell r="M104">
            <v>-0.23242219722121901</v>
          </cell>
          <cell r="AC104">
            <v>51</v>
          </cell>
          <cell r="AD104">
            <v>7.9234672933065902</v>
          </cell>
          <cell r="AE104">
            <v>1.11087369123679</v>
          </cell>
        </row>
        <row r="105">
          <cell r="K105">
            <v>52</v>
          </cell>
          <cell r="L105">
            <v>25.2997864343956</v>
          </cell>
          <cell r="M105">
            <v>2.1749610403518602</v>
          </cell>
          <cell r="AC105">
            <v>52</v>
          </cell>
          <cell r="AD105">
            <v>12.7862735212457</v>
          </cell>
          <cell r="AE105">
            <v>0.47550667414817699</v>
          </cell>
        </row>
        <row r="106">
          <cell r="K106">
            <v>53</v>
          </cell>
          <cell r="L106">
            <v>23.194297954847499</v>
          </cell>
          <cell r="M106">
            <v>7.39040969132936</v>
          </cell>
          <cell r="AC106">
            <v>53</v>
          </cell>
          <cell r="AD106">
            <v>11.7371568426104</v>
          </cell>
          <cell r="AE106">
            <v>19.206497998601201</v>
          </cell>
        </row>
        <row r="107">
          <cell r="K107">
            <v>54</v>
          </cell>
          <cell r="L107">
            <v>12.810732744239299</v>
          </cell>
          <cell r="M107">
            <v>-1.5940027062164801</v>
          </cell>
          <cell r="AC107">
            <v>54</v>
          </cell>
          <cell r="AD107">
            <v>6.5632641559667597</v>
          </cell>
          <cell r="AE107">
            <v>-2.4560005200065902</v>
          </cell>
        </row>
        <row r="108">
          <cell r="K108">
            <v>55</v>
          </cell>
          <cell r="L108">
            <v>19.779783995946602</v>
          </cell>
          <cell r="M108">
            <v>-0.29425344932276298</v>
          </cell>
          <cell r="AC108">
            <v>55</v>
          </cell>
          <cell r="AD108">
            <v>10.0357827536461</v>
          </cell>
          <cell r="AE108">
            <v>0.31990194783621101</v>
          </cell>
        </row>
        <row r="109">
          <cell r="K109">
            <v>56</v>
          </cell>
          <cell r="L109">
            <v>11.8472694375517</v>
          </cell>
          <cell r="M109">
            <v>-2.0591766020319802</v>
          </cell>
          <cell r="AC109">
            <v>56</v>
          </cell>
          <cell r="AD109">
            <v>6.0831924604350602</v>
          </cell>
          <cell r="AE109">
            <v>-4.30901823162234</v>
          </cell>
        </row>
        <row r="110">
          <cell r="K110">
            <v>57</v>
          </cell>
          <cell r="L110">
            <v>15.379968228739701</v>
          </cell>
          <cell r="M110">
            <v>-4.0540896344904702</v>
          </cell>
          <cell r="AC110">
            <v>57</v>
          </cell>
          <cell r="AD110">
            <v>7.8434553440513097</v>
          </cell>
          <cell r="AE110">
            <v>-1.2792217903843299</v>
          </cell>
        </row>
        <row r="111">
          <cell r="K111">
            <v>58</v>
          </cell>
          <cell r="L111">
            <v>14.095350486489499</v>
          </cell>
          <cell r="M111">
            <v>-5.4366678517589397</v>
          </cell>
          <cell r="AC111">
            <v>58</v>
          </cell>
          <cell r="AD111">
            <v>7.2033597500090396</v>
          </cell>
          <cell r="AE111">
            <v>-0.78435587335330803</v>
          </cell>
        </row>
        <row r="112">
          <cell r="K112">
            <v>59</v>
          </cell>
          <cell r="L112">
            <v>14.523128194658799</v>
          </cell>
          <cell r="M112">
            <v>-1.86428166484452</v>
          </cell>
          <cell r="AC112">
            <v>59</v>
          </cell>
          <cell r="AD112">
            <v>7.4165115828251098</v>
          </cell>
          <cell r="AE112">
            <v>-0.22248074416395999</v>
          </cell>
        </row>
        <row r="113">
          <cell r="K113">
            <v>60</v>
          </cell>
          <cell r="L113">
            <v>13.7741960509269</v>
          </cell>
          <cell r="M113">
            <v>3.0824147498179402</v>
          </cell>
          <cell r="AC113">
            <v>60</v>
          </cell>
          <cell r="AD113">
            <v>7.0433358514984699</v>
          </cell>
          <cell r="AE113">
            <v>2.4682249729709498</v>
          </cell>
        </row>
        <row r="114">
          <cell r="K114">
            <v>61</v>
          </cell>
          <cell r="L114">
            <v>15.8938153256397</v>
          </cell>
          <cell r="M114">
            <v>-0.40919547653934002</v>
          </cell>
          <cell r="AC114">
            <v>61</v>
          </cell>
          <cell r="AD114">
            <v>8.0994935816682201</v>
          </cell>
          <cell r="AE114">
            <v>1.3820234440913199</v>
          </cell>
        </row>
        <row r="115">
          <cell r="K115">
            <v>62</v>
          </cell>
          <cell r="L115">
            <v>23.087674682240799</v>
          </cell>
          <cell r="M115">
            <v>-9.0298169809116207</v>
          </cell>
          <cell r="AC115">
            <v>62</v>
          </cell>
          <cell r="AD115">
            <v>11.684028908304899</v>
          </cell>
          <cell r="AE115">
            <v>-4.6621039255786503</v>
          </cell>
        </row>
        <row r="116">
          <cell r="K116">
            <v>63</v>
          </cell>
          <cell r="L116">
            <v>12.4433320699557</v>
          </cell>
          <cell r="M116">
            <v>3.52043604598629</v>
          </cell>
          <cell r="AC116">
            <v>63</v>
          </cell>
          <cell r="AD116">
            <v>6.3801968160706801</v>
          </cell>
          <cell r="AE116">
            <v>0.38414527428527101</v>
          </cell>
        </row>
        <row r="117">
          <cell r="K117">
            <v>64</v>
          </cell>
          <cell r="L117">
            <v>13.7472190783397</v>
          </cell>
          <cell r="M117">
            <v>0.833786508252501</v>
          </cell>
          <cell r="AC117">
            <v>64</v>
          </cell>
          <cell r="AD117">
            <v>7.0298938440235803</v>
          </cell>
          <cell r="AE117">
            <v>-0.90355852716708496</v>
          </cell>
        </row>
        <row r="118">
          <cell r="K118">
            <v>65</v>
          </cell>
          <cell r="L118">
            <v>18.7199743585902</v>
          </cell>
          <cell r="M118">
            <v>2.39006425144846</v>
          </cell>
          <cell r="AC118">
            <v>65</v>
          </cell>
          <cell r="AD118">
            <v>9.5077038885612097</v>
          </cell>
          <cell r="AE118">
            <v>0.69255061017210395</v>
          </cell>
        </row>
        <row r="119">
          <cell r="K119">
            <v>66</v>
          </cell>
          <cell r="L119">
            <v>19.784922466915599</v>
          </cell>
          <cell r="M119">
            <v>-8.1511073114184001</v>
          </cell>
          <cell r="AC119">
            <v>66</v>
          </cell>
          <cell r="AD119">
            <v>10.0383431360223</v>
          </cell>
          <cell r="AE119">
            <v>-1.7955153832244499</v>
          </cell>
        </row>
        <row r="120">
          <cell r="K120">
            <v>67</v>
          </cell>
          <cell r="L120">
            <v>19.8761303266153</v>
          </cell>
          <cell r="M120">
            <v>14.1518808778665</v>
          </cell>
          <cell r="AC120">
            <v>67</v>
          </cell>
          <cell r="AD120">
            <v>10.0837899231993</v>
          </cell>
          <cell r="AE120">
            <v>8.5911842763095194</v>
          </cell>
        </row>
        <row r="121">
          <cell r="K121">
            <v>68</v>
          </cell>
          <cell r="L121">
            <v>16.664585970989901</v>
          </cell>
          <cell r="M121">
            <v>-4.1526242485018097</v>
          </cell>
          <cell r="AC121">
            <v>68</v>
          </cell>
          <cell r="AD121">
            <v>8.4835509380935807</v>
          </cell>
          <cell r="AE121">
            <v>-2.3002647291636298</v>
          </cell>
        </row>
        <row r="122">
          <cell r="K122">
            <v>69</v>
          </cell>
          <cell r="L122">
            <v>10.755344356639</v>
          </cell>
          <cell r="M122">
            <v>-0.44379420466331099</v>
          </cell>
          <cell r="AC122">
            <v>69</v>
          </cell>
          <cell r="AD122">
            <v>5.5391112054991298</v>
          </cell>
          <cell r="AE122">
            <v>0.31887727642560398</v>
          </cell>
        </row>
        <row r="123">
          <cell r="K123">
            <v>70</v>
          </cell>
          <cell r="L123">
            <v>9.9203428241763696</v>
          </cell>
          <cell r="M123">
            <v>-0.31593296684822803</v>
          </cell>
          <cell r="AC123">
            <v>70</v>
          </cell>
          <cell r="AD123">
            <v>5.1230490693716604</v>
          </cell>
          <cell r="AE123">
            <v>2.4016257385803699</v>
          </cell>
        </row>
        <row r="124">
          <cell r="K124">
            <v>71</v>
          </cell>
          <cell r="L124">
            <v>13.5339725331262</v>
          </cell>
          <cell r="M124">
            <v>-5.9779643864866401</v>
          </cell>
          <cell r="AC124">
            <v>71</v>
          </cell>
          <cell r="AD124">
            <v>6.9236379754125696</v>
          </cell>
          <cell r="AE124">
            <v>-0.38934481437177798</v>
          </cell>
        </row>
        <row r="125">
          <cell r="K125">
            <v>72</v>
          </cell>
          <cell r="L125">
            <v>17.3981027018147</v>
          </cell>
          <cell r="M125">
            <v>-9.0923936778736394</v>
          </cell>
          <cell r="AC125">
            <v>72</v>
          </cell>
          <cell r="AD125">
            <v>8.8490455222917106</v>
          </cell>
          <cell r="AE125">
            <v>-3.1084104526664298</v>
          </cell>
        </row>
        <row r="126">
          <cell r="K126">
            <v>73</v>
          </cell>
          <cell r="L126">
            <v>21.803056939990601</v>
          </cell>
          <cell r="M126">
            <v>11.3056088096655</v>
          </cell>
          <cell r="AC126">
            <v>73</v>
          </cell>
          <cell r="AD126">
            <v>11.0439333142627</v>
          </cell>
          <cell r="AE126">
            <v>6.4515669945699496</v>
          </cell>
        </row>
        <row r="127">
          <cell r="K127">
            <v>74</v>
          </cell>
          <cell r="L127">
            <v>6.8154217411576701</v>
          </cell>
          <cell r="M127">
            <v>-0.94749721285578703</v>
          </cell>
          <cell r="AC127">
            <v>74</v>
          </cell>
          <cell r="AD127">
            <v>3.57593801857149</v>
          </cell>
          <cell r="AE127">
            <v>0.38432225872151399</v>
          </cell>
        </row>
        <row r="128">
          <cell r="K128">
            <v>75</v>
          </cell>
          <cell r="L128">
            <v>9.6903962483135899</v>
          </cell>
          <cell r="M128">
            <v>4.0101501997738396</v>
          </cell>
          <cell r="AC128">
            <v>75</v>
          </cell>
          <cell r="AD128">
            <v>5.0084719580380899</v>
          </cell>
          <cell r="AE128">
            <v>1.31624773242019</v>
          </cell>
        </row>
        <row r="129">
          <cell r="K129">
            <v>76</v>
          </cell>
          <cell r="L129">
            <v>12.088777573094699</v>
          </cell>
          <cell r="M129">
            <v>-3.9976923017768602</v>
          </cell>
          <cell r="AC129">
            <v>76</v>
          </cell>
          <cell r="AD129">
            <v>6.2035304321150102</v>
          </cell>
          <cell r="AE129">
            <v>-1.22206175462872</v>
          </cell>
        </row>
        <row r="130">
          <cell r="K130">
            <v>77</v>
          </cell>
          <cell r="L130">
            <v>15.5944993916954</v>
          </cell>
          <cell r="M130">
            <v>0.95791996314326699</v>
          </cell>
          <cell r="AC130">
            <v>77</v>
          </cell>
          <cell r="AD130">
            <v>7.9503513082563604</v>
          </cell>
          <cell r="AE130">
            <v>-1.63597328021388</v>
          </cell>
        </row>
        <row r="131">
          <cell r="K131">
            <v>78</v>
          </cell>
          <cell r="L131">
            <v>23.087674682240799</v>
          </cell>
          <cell r="M131">
            <v>11.399504804938701</v>
          </cell>
          <cell r="AC131">
            <v>78</v>
          </cell>
          <cell r="AD131">
            <v>11.684028908304899</v>
          </cell>
          <cell r="AE131">
            <v>-3.05360708461208</v>
          </cell>
        </row>
        <row r="132">
          <cell r="K132">
            <v>79</v>
          </cell>
          <cell r="L132">
            <v>11.2049605664266</v>
          </cell>
          <cell r="M132">
            <v>-2.27504603651203</v>
          </cell>
          <cell r="AC132">
            <v>79</v>
          </cell>
          <cell r="AD132">
            <v>5.7631446634139296</v>
          </cell>
          <cell r="AE132">
            <v>-4.9545790443169002</v>
          </cell>
        </row>
        <row r="133">
          <cell r="K133">
            <v>80</v>
          </cell>
          <cell r="L133">
            <v>11.7406461649449</v>
          </cell>
          <cell r="M133">
            <v>-3.2902915550158101</v>
          </cell>
          <cell r="AC133">
            <v>80</v>
          </cell>
          <cell r="AD133">
            <v>6.03006452612955</v>
          </cell>
          <cell r="AE133">
            <v>0.35239147630392598</v>
          </cell>
        </row>
        <row r="134">
          <cell r="K134">
            <v>81</v>
          </cell>
          <cell r="L134">
            <v>16.297185296706299</v>
          </cell>
          <cell r="M134">
            <v>0.274604709618814</v>
          </cell>
          <cell r="AC134">
            <v>81</v>
          </cell>
          <cell r="AD134">
            <v>8.3004835981974896</v>
          </cell>
          <cell r="AE134">
            <v>0.90970475469588197</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1 Company Profile"/>
      <sheetName val="2 Equity.Debt Offering"/>
      <sheetName val="3 Private Equity"/>
      <sheetName val="4 Bank Bridge"/>
      <sheetName val="5 Financial Profile"/>
      <sheetName val="Competition-Industry"/>
      <sheetName val="Traffic"/>
      <sheetName val="Investment History"/>
      <sheetName val="Sources - Uses"/>
      <sheetName val="Timeline"/>
      <sheetName val="Gross Margins"/>
      <sheetName val="Bandwidth Cost Summary"/>
      <sheetName val="Summary Cap Table"/>
      <sheetName val="Advertising and Market Rates"/>
      <sheetName val="CPM Rate Card Comparison"/>
      <sheetName val="Summary Drivers"/>
      <sheetName val="Ad Format Comparison"/>
      <sheetName val="Commited Rev and Pipeline"/>
      <sheetName val="Rev Initiatives"/>
      <sheetName val="Rev Initiatives2"/>
      <sheetName val="Sheet2"/>
      <sheetName val="Impressions"/>
      <sheetName val="Bandwidth Initiatives"/>
      <sheetName val="Veoh Cap Table"/>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
          <cell r="A1" t="str">
            <v>Bandwidth Cost Summary</v>
          </cell>
        </row>
        <row r="4">
          <cell r="D4" t="str">
            <v>DO NOT USE THIS TABLE!  USE THE TABLE IN THE BSC VERSION OF THE COMPANY MODEL.</v>
          </cell>
        </row>
        <row r="5">
          <cell r="F5">
            <v>2007</v>
          </cell>
        </row>
        <row r="6">
          <cell r="F6" t="str">
            <v>October</v>
          </cell>
          <cell r="H6" t="str">
            <v>November</v>
          </cell>
          <cell r="J6" t="str">
            <v>December</v>
          </cell>
          <cell r="L6">
            <v>2008</v>
          </cell>
          <cell r="N6">
            <v>2009</v>
          </cell>
        </row>
        <row r="8">
          <cell r="D8" t="str">
            <v>Veoh</v>
          </cell>
        </row>
        <row r="9">
          <cell r="D9" t="str">
            <v>Bandwidth Costs as % of Revenue</v>
          </cell>
          <cell r="F9">
            <v>4.4810061747716476</v>
          </cell>
          <cell r="H9">
            <v>1.9942188239244236</v>
          </cell>
          <cell r="J9">
            <v>2.3693763502114793</v>
          </cell>
          <cell r="L9">
            <v>0.5654913047259803</v>
          </cell>
          <cell r="N9">
            <v>0.23992198217477292</v>
          </cell>
        </row>
        <row r="10">
          <cell r="D10" t="str">
            <v>Bandwidth Costs as % of Cost of Sales</v>
          </cell>
          <cell r="F10">
            <v>0.77438675818116776</v>
          </cell>
          <cell r="H10">
            <v>0.72640428013444358</v>
          </cell>
          <cell r="J10">
            <v>0.74913257020150659</v>
          </cell>
          <cell r="L10">
            <v>0.76953322846929129</v>
          </cell>
          <cell r="N10">
            <v>0.78891037168514822</v>
          </cell>
        </row>
        <row r="12">
          <cell r="D12" t="str">
            <v>Veoh.com</v>
          </cell>
        </row>
        <row r="13">
          <cell r="D13" t="str">
            <v>Minutes Viewed</v>
          </cell>
          <cell r="F13">
            <v>548128.75729999994</v>
          </cell>
          <cell r="H13">
            <v>986186.65287777758</v>
          </cell>
          <cell r="J13">
            <v>1217457.1240000001</v>
          </cell>
          <cell r="L13">
            <v>3573092.6738875587</v>
          </cell>
          <cell r="N13">
            <v>17489381.088404838</v>
          </cell>
        </row>
        <row r="14">
          <cell r="D14" t="str">
            <v>Share of Vidoes Hosted by Veoh</v>
          </cell>
          <cell r="F14">
            <v>1</v>
          </cell>
          <cell r="H14">
            <v>1</v>
          </cell>
          <cell r="J14">
            <v>1</v>
          </cell>
          <cell r="L14">
            <v>0.82499999999999996</v>
          </cell>
          <cell r="N14">
            <v>0.57499999999999996</v>
          </cell>
        </row>
        <row r="16">
          <cell r="D16" t="str">
            <v>VeohTV</v>
          </cell>
        </row>
        <row r="17">
          <cell r="D17" t="str">
            <v>Minutes Viewed</v>
          </cell>
          <cell r="F17">
            <v>768926.02309999999</v>
          </cell>
          <cell r="H17">
            <v>737502.13199999998</v>
          </cell>
          <cell r="J17">
            <v>794658.6</v>
          </cell>
          <cell r="L17">
            <v>1806599.0967632886</v>
          </cell>
          <cell r="N17">
            <v>8991234.020546196</v>
          </cell>
        </row>
        <row r="18">
          <cell r="D18" t="str">
            <v>CDN Cost per Mbps</v>
          </cell>
          <cell r="F18">
            <v>11.96</v>
          </cell>
          <cell r="H18">
            <v>11.98</v>
          </cell>
          <cell r="J18">
            <v>12</v>
          </cell>
          <cell r="L18">
            <v>11</v>
          </cell>
          <cell r="N18">
            <v>8</v>
          </cell>
        </row>
        <row r="24">
          <cell r="D24" t="str">
            <v>Source:  Company management.</v>
          </cell>
        </row>
        <row r="27">
          <cell r="D27" t="str">
            <v>Bandwidth Costs</v>
          </cell>
          <cell r="F27">
            <v>0.62990400000000002</v>
          </cell>
          <cell r="H27">
            <v>0.65333600000000003</v>
          </cell>
          <cell r="J27">
            <v>0.69445761564007102</v>
          </cell>
          <cell r="L27">
            <v>11.9929817570889</v>
          </cell>
          <cell r="N27">
            <v>21.1242883895296</v>
          </cell>
        </row>
        <row r="28">
          <cell r="D28" t="str">
            <v>Cost of Sales</v>
          </cell>
          <cell r="F28">
            <v>0.81342300000000001</v>
          </cell>
          <cell r="H28">
            <v>0.89941099999999996</v>
          </cell>
          <cell r="J28">
            <v>0.92701564885007104</v>
          </cell>
          <cell r="L28">
            <v>15.58474840773882</v>
          </cell>
          <cell r="N28">
            <v>26.776537801635392</v>
          </cell>
        </row>
      </sheetData>
      <sheetData sheetId="13" refreshError="1">
        <row r="3">
          <cell r="D3" t="str">
            <v>DO NOT USE THIS TABLE!  USE THE TABLE IN THE BSC VERSION OF THE COMPANY MODEL.</v>
          </cell>
        </row>
        <row r="11">
          <cell r="H11" t="str">
            <v>Transaction</v>
          </cell>
          <cell r="J11" t="str">
            <v>Pro Forma</v>
          </cell>
        </row>
        <row r="12">
          <cell r="F12">
            <v>39447</v>
          </cell>
          <cell r="H12" t="str">
            <v>Adjustment</v>
          </cell>
          <cell r="J12">
            <v>39447</v>
          </cell>
          <cell r="L12">
            <v>2008</v>
          </cell>
          <cell r="N12">
            <v>2009</v>
          </cell>
        </row>
        <row r="13">
          <cell r="D13" t="str">
            <v>Cash and Cash Equivalents</v>
          </cell>
          <cell r="F13">
            <v>13.275318542857899</v>
          </cell>
          <cell r="H13">
            <v>32.5</v>
          </cell>
          <cell r="J13">
            <v>45.775318542857903</v>
          </cell>
          <cell r="L13">
            <v>21.6509035526967</v>
          </cell>
          <cell r="N13">
            <v>28.991623236890302</v>
          </cell>
        </row>
        <row r="15">
          <cell r="D15" t="str">
            <v>Total Debt</v>
          </cell>
          <cell r="F15">
            <v>2.85337096357613</v>
          </cell>
          <cell r="H15">
            <v>0</v>
          </cell>
          <cell r="J15">
            <v>2.85337096357613</v>
          </cell>
          <cell r="L15">
            <v>4.0874555255150398</v>
          </cell>
          <cell r="N15">
            <v>2.53619064465554</v>
          </cell>
        </row>
        <row r="17">
          <cell r="D17" t="str">
            <v>Stockholders' Equity</v>
          </cell>
          <cell r="F17">
            <v>11.1166034835469</v>
          </cell>
          <cell r="H17">
            <v>32.5</v>
          </cell>
          <cell r="J17">
            <v>43.616603483546896</v>
          </cell>
          <cell r="L17">
            <v>43.616603483546896</v>
          </cell>
          <cell r="N17">
            <v>43.616603483546896</v>
          </cell>
        </row>
        <row r="18">
          <cell r="D18" t="str">
            <v>Total Capitalization</v>
          </cell>
          <cell r="F18">
            <v>27.245292989980928</v>
          </cell>
          <cell r="H18">
            <v>65</v>
          </cell>
          <cell r="J18">
            <v>92.245292989980925</v>
          </cell>
          <cell r="L18">
            <v>69.35496256175864</v>
          </cell>
          <cell r="N18">
            <v>75.144417365092735</v>
          </cell>
        </row>
        <row r="20">
          <cell r="D20" t="str">
            <v>Source:  Company management.</v>
          </cell>
        </row>
      </sheetData>
      <sheetData sheetId="14" refreshError="1"/>
      <sheetData sheetId="15" refreshError="1"/>
      <sheetData sheetId="16" refreshError="1">
        <row r="1">
          <cell r="A1" t="str">
            <v>Drivers Summary</v>
          </cell>
        </row>
        <row r="2">
          <cell r="D2" t="str">
            <v>DO NOT USE THIS TABLE!  USE THE TABLE IN THE BSC VERSION OF THE COMPANY MODEL.</v>
          </cell>
        </row>
        <row r="3">
          <cell r="F3">
            <v>2007</v>
          </cell>
          <cell r="H3">
            <v>2008</v>
          </cell>
          <cell r="J3">
            <v>2009</v>
          </cell>
        </row>
        <row r="5">
          <cell r="D5" t="str">
            <v>Impressions</v>
          </cell>
        </row>
        <row r="6">
          <cell r="D6" t="str">
            <v>Veoh.com</v>
          </cell>
        </row>
        <row r="7">
          <cell r="D7" t="str">
            <v>VeohTV</v>
          </cell>
        </row>
        <row r="8">
          <cell r="D8" t="str">
            <v>Total Impressions</v>
          </cell>
          <cell r="F8">
            <v>3031747.1828341344</v>
          </cell>
          <cell r="G8" t="str">
            <v>(1)</v>
          </cell>
          <cell r="H8">
            <v>15346104.308309913</v>
          </cell>
          <cell r="J8">
            <v>33545299.498717502</v>
          </cell>
        </row>
        <row r="10">
          <cell r="D10" t="str">
            <v>Blended CPMs</v>
          </cell>
        </row>
        <row r="11">
          <cell r="D11" t="str">
            <v>Veoh.com</v>
          </cell>
        </row>
        <row r="12">
          <cell r="D12" t="str">
            <v>VeohTV</v>
          </cell>
        </row>
        <row r="13">
          <cell r="D13" t="str">
            <v>Blended CPMs</v>
          </cell>
          <cell r="G13" t="str">
            <v>(1)</v>
          </cell>
        </row>
        <row r="15">
          <cell r="D15" t="str">
            <v>Blended Sell-Through Rates</v>
          </cell>
        </row>
        <row r="16">
          <cell r="D16" t="str">
            <v>Veoh.com</v>
          </cell>
        </row>
        <row r="17">
          <cell r="D17" t="str">
            <v>VeohTV</v>
          </cell>
        </row>
        <row r="18">
          <cell r="D18" t="str">
            <v>Blended Sell-Through Rates</v>
          </cell>
          <cell r="G18" t="str">
            <v>(1)</v>
          </cell>
        </row>
        <row r="21">
          <cell r="D21" t="str">
            <v>Source:  Company management.</v>
          </cell>
        </row>
        <row r="22">
          <cell r="D22" t="str">
            <v>(1) Represents period from September 2007—December 2007.</v>
          </cell>
        </row>
      </sheetData>
      <sheetData sheetId="17" refreshError="1"/>
      <sheetData sheetId="18" refreshError="1"/>
      <sheetData sheetId="19" refreshError="1"/>
      <sheetData sheetId="20" refreshError="1"/>
      <sheetData sheetId="21" refreshError="1"/>
      <sheetData sheetId="22" refreshError="1">
        <row r="1">
          <cell r="A1" t="str">
            <v>Impressions Summary</v>
          </cell>
        </row>
        <row r="3">
          <cell r="D3" t="str">
            <v>DO NOT USE THIS TABLE!  USE THE TABLE IN THE BSC VERSION OF THE COMPANY MODEL.</v>
          </cell>
        </row>
        <row r="6">
          <cell r="F6">
            <v>2007</v>
          </cell>
          <cell r="H6">
            <v>2008</v>
          </cell>
          <cell r="J6">
            <v>2009</v>
          </cell>
        </row>
        <row r="7">
          <cell r="D7" t="str">
            <v>Veoh</v>
          </cell>
        </row>
        <row r="8">
          <cell r="D8" t="str">
            <v>Impressions</v>
          </cell>
          <cell r="F8">
            <v>3031747.1828341344</v>
          </cell>
          <cell r="G8" t="str">
            <v>(1)</v>
          </cell>
          <cell r="H8">
            <v>15346104.308309913</v>
          </cell>
          <cell r="J8">
            <v>33545299.498717502</v>
          </cell>
        </row>
        <row r="9">
          <cell r="D9" t="str">
            <v>Total Internet Video Market</v>
          </cell>
        </row>
        <row r="10">
          <cell r="D10" t="str">
            <v>Impressions</v>
          </cell>
          <cell r="F10">
            <v>13520000000</v>
          </cell>
          <cell r="H10">
            <v>49181818181.818176</v>
          </cell>
          <cell r="J10">
            <v>100089126559.7148</v>
          </cell>
        </row>
        <row r="12">
          <cell r="D12" t="str">
            <v>Veoh Market Share %</v>
          </cell>
          <cell r="F12">
            <v>2.2424165553506912E-4</v>
          </cell>
          <cell r="H12">
            <v>3.1202799887506294E-4</v>
          </cell>
          <cell r="J12">
            <v>3.3515428350455062E-4</v>
          </cell>
        </row>
        <row r="14">
          <cell r="D14" t="str">
            <v xml:space="preserve">Source:  Company management and CIBC World Markets, Internet Video is Set to Reach Critical </v>
          </cell>
        </row>
        <row r="15">
          <cell r="D15" t="str">
            <v>Mass, November 15, 2007.</v>
          </cell>
        </row>
        <row r="16">
          <cell r="D16" t="str">
            <v>(1) September 2007—December 2007.</v>
          </cell>
        </row>
        <row r="19">
          <cell r="D19" t="str">
            <v>See page 10 of CIBC report.</v>
          </cell>
        </row>
        <row r="21">
          <cell r="D21" t="str">
            <v>RPM (revenue per thousand impressions)</v>
          </cell>
          <cell r="F21">
            <v>25</v>
          </cell>
          <cell r="H21">
            <v>22</v>
          </cell>
          <cell r="J21">
            <v>22.44</v>
          </cell>
        </row>
        <row r="22">
          <cell r="D22" t="str">
            <v>Impressions</v>
          </cell>
          <cell r="F22">
            <v>13520000000</v>
          </cell>
          <cell r="H22">
            <v>49181818181.818176</v>
          </cell>
          <cell r="J22">
            <v>100089126559.7148</v>
          </cell>
        </row>
        <row r="23">
          <cell r="D23" t="str">
            <v>Total Internet Advertising Revenue ($MM)</v>
          </cell>
          <cell r="F23">
            <v>338000000</v>
          </cell>
          <cell r="H23">
            <v>1082000000</v>
          </cell>
          <cell r="J23">
            <v>2246000000</v>
          </cell>
        </row>
      </sheetData>
      <sheetData sheetId="23" refreshError="1"/>
      <sheetData sheetId="24" refreshError="1"/>
      <sheetData sheetId="2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Comitte Tables"/>
      <sheetName val="1 Company Profile"/>
      <sheetName val="3 Private Equity"/>
      <sheetName val="5 Financial Profile"/>
      <sheetName val="Competition-Industry"/>
      <sheetName val="Sheet1"/>
      <sheetName val="Achivability_Projected Earnings"/>
      <sheetName val="Sufficiency of Near-Term Liquid"/>
      <sheetName val="Adequacy_Projected Medium-Long"/>
      <sheetName val="Investment History"/>
      <sheetName val="Seleceted Recent Sector Financi"/>
      <sheetName val="Hist and Pro Balance Sheet"/>
      <sheetName val="Internet Comps"/>
      <sheetName val="Selected Internet Video Players"/>
      <sheetName val="Company Model =&gt;&gt;"/>
      <sheetName val="Model Info"/>
      <sheetName val="Balance Sheet"/>
      <sheetName val="Veoh Cap Table"/>
      <sheetName val="Income Statement"/>
      <sheetName val="Cash Flow Statement"/>
    </sheetNames>
    <sheetDataSet>
      <sheetData sheetId="0" refreshError="1"/>
      <sheetData sheetId="1" refreshError="1">
        <row r="1">
          <cell r="A1" t="str">
            <v>Company Profile</v>
          </cell>
        </row>
        <row r="2">
          <cell r="M2">
            <v>39475</v>
          </cell>
        </row>
        <row r="3">
          <cell r="A3" t="str">
            <v>Transaction</v>
          </cell>
          <cell r="H3" t="str">
            <v>Client Relationship</v>
          </cell>
        </row>
        <row r="4">
          <cell r="A4" t="str">
            <v xml:space="preserve">Company </v>
          </cell>
          <cell r="B4" t="str">
            <v>Veoh Networks, Inc.</v>
          </cell>
          <cell r="H4" t="str">
            <v xml:space="preserve">IBARS Rating   </v>
          </cell>
          <cell r="J4" t="str">
            <v xml:space="preserve">Issuer </v>
          </cell>
          <cell r="M4" t="str">
            <v>NA</v>
          </cell>
        </row>
        <row r="5">
          <cell r="A5" t="str">
            <v>URL</v>
          </cell>
          <cell r="B5" t="str">
            <v>www.veoh.com</v>
          </cell>
          <cell r="J5" t="str">
            <v>Sponsor</v>
          </cell>
          <cell r="M5" t="str">
            <v>NA</v>
          </cell>
        </row>
        <row r="6">
          <cell r="A6" t="str">
            <v>City, State, Country</v>
          </cell>
          <cell r="B6" t="str">
            <v>San Diego, CA, USA</v>
          </cell>
          <cell r="H6" t="str">
            <v>BSC Industry Group</v>
          </cell>
          <cell r="M6" t="str">
            <v>TMT</v>
          </cell>
        </row>
        <row r="7">
          <cell r="H7" t="str">
            <v>Outstanding BSC Exposure</v>
          </cell>
          <cell r="M7" t="str">
            <v>NA</v>
          </cell>
        </row>
        <row r="8">
          <cell r="H8" t="str">
            <v>*If yes, attach BSC Global Exposure Report</v>
          </cell>
        </row>
        <row r="9">
          <cell r="A9" t="str">
            <v>Business Description</v>
          </cell>
          <cell r="H9" t="str">
            <v>Regulatory Approval</v>
          </cell>
        </row>
        <row r="10">
          <cell r="A10" t="str">
            <v xml:space="preserve">Veoh Networks, Inc. provides a system for distributing television and video content. Its software is installed on personal computers or Macs, which creates a television network.The company is able to distribute television-quality and full-screen video to </v>
          </cell>
          <cell r="H10" t="str">
            <v>Watch List (Y/N)</v>
          </cell>
          <cell r="K10" t="str">
            <v>Y</v>
          </cell>
        </row>
        <row r="11">
          <cell r="H11" t="str">
            <v>AML/CIP Submitted (Y/N/NA)</v>
          </cell>
          <cell r="K11" t="str">
            <v>N</v>
          </cell>
        </row>
        <row r="12">
          <cell r="A12" t="str">
            <v>Company</v>
          </cell>
          <cell r="H12" t="str">
            <v>Existing Outstanding Securities</v>
          </cell>
        </row>
        <row r="13">
          <cell r="H13" t="str">
            <v>Security</v>
          </cell>
          <cell r="L13" t="str">
            <v>Rating</v>
          </cell>
          <cell r="M13" t="str">
            <v>Credit Watch</v>
          </cell>
        </row>
        <row r="14">
          <cell r="A14" t="str">
            <v>Public(Y/N)</v>
          </cell>
          <cell r="D14" t="str">
            <v>N</v>
          </cell>
          <cell r="H14" t="str">
            <v>Description</v>
          </cell>
          <cell r="I14" t="str">
            <v>YTW</v>
          </cell>
          <cell r="J14" t="str">
            <v>Spread</v>
          </cell>
          <cell r="L14" t="str">
            <v>Moody's/S&amp;P</v>
          </cell>
          <cell r="M14" t="str">
            <v>Pos./Neg.</v>
          </cell>
        </row>
        <row r="15">
          <cell r="A15" t="str">
            <v>Ticker</v>
          </cell>
          <cell r="D15" t="str">
            <v>NA</v>
          </cell>
          <cell r="H15" t="str">
            <v>None Public</v>
          </cell>
        </row>
        <row r="16">
          <cell r="A16" t="str">
            <v>Exchange</v>
          </cell>
          <cell r="D16" t="str">
            <v>NA</v>
          </cell>
        </row>
        <row r="17">
          <cell r="A17" t="str">
            <v>Current Price (date)</v>
          </cell>
          <cell r="D17" t="str">
            <v>NA</v>
          </cell>
        </row>
        <row r="18">
          <cell r="A18" t="str">
            <v>52 Wk. High/Low</v>
          </cell>
          <cell r="D18" t="str">
            <v>NA</v>
          </cell>
        </row>
        <row r="19">
          <cell r="A19" t="str">
            <v>Equity Market Capitalization ($ million)</v>
          </cell>
          <cell r="D19" t="str">
            <v>NA</v>
          </cell>
        </row>
        <row r="20">
          <cell r="A20" t="str">
            <v>Average Volume last 3 months</v>
          </cell>
          <cell r="D20" t="str">
            <v>NA</v>
          </cell>
          <cell r="H20" t="str">
            <v>Expected Corporate Rating</v>
          </cell>
        </row>
        <row r="21">
          <cell r="A21" t="str">
            <v>Public Float as % of Total Ownership</v>
          </cell>
          <cell r="D21" t="str">
            <v>NA</v>
          </cell>
        </row>
        <row r="22">
          <cell r="A22" t="str">
            <v>Total Shares Outstanding (million)</v>
          </cell>
          <cell r="D22">
            <v>22.071898000000001</v>
          </cell>
          <cell r="H22" t="str">
            <v>Moody's</v>
          </cell>
          <cell r="J22" t="str">
            <v>NA</v>
          </cell>
        </row>
        <row r="23">
          <cell r="A23" t="str">
            <v>% Institutional Ownership</v>
          </cell>
          <cell r="D23">
            <v>0.64814824715119657</v>
          </cell>
          <cell r="H23" t="str">
            <v>S&amp;P</v>
          </cell>
          <cell r="J23" t="str">
            <v>NA</v>
          </cell>
        </row>
        <row r="25">
          <cell r="A25" t="str">
            <v>Analyst Coverage</v>
          </cell>
          <cell r="H25" t="str">
            <v>Existing Key Equity Ownership</v>
          </cell>
        </row>
        <row r="27">
          <cell r="A27" t="str">
            <v>Equity Research</v>
          </cell>
          <cell r="H27" t="str">
            <v>Shareholder Name</v>
          </cell>
          <cell r="J27" t="str">
            <v>% As Issued</v>
          </cell>
          <cell r="M27" t="str">
            <v>% of FD Shares Owned</v>
          </cell>
        </row>
        <row r="28">
          <cell r="B28" t="str">
            <v>Rating</v>
          </cell>
          <cell r="D28" t="str">
            <v>Price</v>
          </cell>
          <cell r="E28" t="str">
            <v>Latest Report</v>
          </cell>
          <cell r="H28" t="str">
            <v xml:space="preserve">Shelter Capital Partners </v>
          </cell>
          <cell r="J28">
            <v>0.30161385671474727</v>
          </cell>
          <cell r="M28">
            <v>0.24158062890649457</v>
          </cell>
        </row>
        <row r="29">
          <cell r="A29" t="str">
            <v xml:space="preserve">Firm </v>
          </cell>
          <cell r="B29" t="str">
            <v>Company</v>
          </cell>
          <cell r="C29" t="str">
            <v>Sector</v>
          </cell>
          <cell r="D29" t="str">
            <v>Target</v>
          </cell>
          <cell r="E29" t="str">
            <v>Date</v>
          </cell>
          <cell r="H29" t="str">
            <v>Spark Capital</v>
          </cell>
          <cell r="J29">
            <v>0.21848362552759087</v>
          </cell>
          <cell r="M29">
            <v>0.17499664052452579</v>
          </cell>
        </row>
        <row r="30">
          <cell r="A30" t="str">
            <v>NA</v>
          </cell>
          <cell r="B30" t="str">
            <v>NA</v>
          </cell>
          <cell r="C30" t="str">
            <v>NA</v>
          </cell>
          <cell r="D30" t="str">
            <v>NA</v>
          </cell>
          <cell r="E30" t="str">
            <v>NA</v>
          </cell>
          <cell r="H30" t="str">
            <v>The Tornante Company, LLC (Michael Eisner)</v>
          </cell>
          <cell r="J30">
            <v>6.8670972373714889E-2</v>
          </cell>
          <cell r="M30">
            <v>7.3676400643025802E-2</v>
          </cell>
        </row>
        <row r="32">
          <cell r="H32" t="str">
            <v>Time Warner Inc.</v>
          </cell>
          <cell r="J32">
            <v>5.8491438316161923E-2</v>
          </cell>
          <cell r="M32">
            <v>4.6849301315183674E-2</v>
          </cell>
        </row>
        <row r="33">
          <cell r="H33" t="str">
            <v>Goldman Sachs Group</v>
          </cell>
          <cell r="J33">
            <v>0.13864022974078363</v>
          </cell>
          <cell r="M33">
            <v>0.11104527576196664</v>
          </cell>
        </row>
        <row r="34">
          <cell r="J34" t="str">
            <v>NA</v>
          </cell>
          <cell r="M34" t="str">
            <v>NA</v>
          </cell>
        </row>
        <row r="35">
          <cell r="J35" t="str">
            <v>NA</v>
          </cell>
          <cell r="M35" t="str">
            <v>NA</v>
          </cell>
        </row>
        <row r="37">
          <cell r="A37" t="str">
            <v>Debt Research</v>
          </cell>
          <cell r="H37" t="str">
            <v>BSC Employee Ownership</v>
          </cell>
        </row>
        <row r="38">
          <cell r="A38" t="str">
            <v>Firm</v>
          </cell>
          <cell r="B38" t="str">
            <v>Rating</v>
          </cell>
          <cell r="D38" t="str">
            <v>Latest Report Date</v>
          </cell>
          <cell r="H38" t="str">
            <v>Name</v>
          </cell>
          <cell r="L38" t="str">
            <v># of Shares</v>
          </cell>
        </row>
        <row r="39">
          <cell r="A39" t="str">
            <v>NA</v>
          </cell>
          <cell r="B39" t="str">
            <v>NA</v>
          </cell>
          <cell r="D39" t="str">
            <v>NA</v>
          </cell>
          <cell r="H39" t="str">
            <v>None</v>
          </cell>
        </row>
      </sheetData>
      <sheetData sheetId="2" refreshError="1">
        <row r="1">
          <cell r="A1" t="str">
            <v>Private Equity and Equity-Linked Template</v>
          </cell>
        </row>
        <row r="2">
          <cell r="M2">
            <v>39475</v>
          </cell>
        </row>
        <row r="3">
          <cell r="A3" t="str">
            <v>Transaction</v>
          </cell>
        </row>
        <row r="4">
          <cell r="A4" t="str">
            <v>Issuer</v>
          </cell>
          <cell r="B4" t="str">
            <v>Veoh Networks, Inc.</v>
          </cell>
          <cell r="H4" t="str">
            <v>Private Placement (Y/N)</v>
          </cell>
          <cell r="L4" t="str">
            <v>Y</v>
          </cell>
        </row>
        <row r="5">
          <cell r="H5" t="str">
            <v>PIPE (Y/N)</v>
          </cell>
          <cell r="L5" t="str">
            <v>N</v>
          </cell>
        </row>
        <row r="6">
          <cell r="A6" t="str">
            <v>Amount ($ million)</v>
          </cell>
          <cell r="B6">
            <v>35</v>
          </cell>
          <cell r="H6" t="str">
            <v># Shares Primary/ Secondary</v>
          </cell>
          <cell r="L6" t="str">
            <v>Primary</v>
          </cell>
        </row>
        <row r="7">
          <cell r="A7" t="str">
            <v>Currency</v>
          </cell>
          <cell r="B7" t="str">
            <v>$US</v>
          </cell>
        </row>
        <row r="8">
          <cell r="A8" t="str">
            <v>Target Investors</v>
          </cell>
          <cell r="H8" t="str">
            <v>Fees ($ in '000)</v>
          </cell>
        </row>
        <row r="9">
          <cell r="C9" t="str">
            <v>(Y/N)</v>
          </cell>
          <cell r="D9" t="str">
            <v># of Investors</v>
          </cell>
        </row>
        <row r="10">
          <cell r="A10" t="str">
            <v>Venture Capital Firms</v>
          </cell>
          <cell r="C10" t="str">
            <v>Y</v>
          </cell>
          <cell r="D10" t="str">
            <v>26 (1)</v>
          </cell>
          <cell r="H10" t="str">
            <v>Gross Fees to BSC</v>
          </cell>
          <cell r="J10" t="str">
            <v>Min $1M</v>
          </cell>
          <cell r="K10" t="str">
            <v>(2)</v>
          </cell>
          <cell r="L10" t="str">
            <v>Finders Fees</v>
          </cell>
          <cell r="M10" t="str">
            <v>NA</v>
          </cell>
        </row>
        <row r="11">
          <cell r="A11" t="str">
            <v>Private Equity Firms</v>
          </cell>
          <cell r="C11" t="str">
            <v>Y</v>
          </cell>
          <cell r="D11" t="str">
            <v>9 (1)</v>
          </cell>
          <cell r="H11" t="str">
            <v>Gross Spread</v>
          </cell>
          <cell r="J11" t="str">
            <v>NA</v>
          </cell>
          <cell r="L11" t="str">
            <v>Other Fees</v>
          </cell>
          <cell r="M11" t="str">
            <v>NA</v>
          </cell>
        </row>
        <row r="12">
          <cell r="A12" t="str">
            <v>LBO Funds</v>
          </cell>
          <cell r="H12" t="str">
            <v>Expense Reimbursement</v>
          </cell>
        </row>
        <row r="13">
          <cell r="A13" t="str">
            <v>Strategic Corporate Investors</v>
          </cell>
          <cell r="C13" t="str">
            <v>Y</v>
          </cell>
          <cell r="D13">
            <v>41</v>
          </cell>
        </row>
        <row r="14">
          <cell r="A14" t="str">
            <v>Institutional Investors</v>
          </cell>
          <cell r="H14" t="str">
            <v>(Y/N)</v>
          </cell>
          <cell r="J14" t="str">
            <v>Y</v>
          </cell>
          <cell r="L14" t="str">
            <v>Cap (Y/N)</v>
          </cell>
          <cell r="M14" t="str">
            <v>Y</v>
          </cell>
        </row>
        <row r="15">
          <cell r="A15" t="str">
            <v>Other</v>
          </cell>
          <cell r="H15" t="str">
            <v>Oral/ Written</v>
          </cell>
          <cell r="J15" t="str">
            <v>Written</v>
          </cell>
          <cell r="L15" t="str">
            <v>If Yes, Amount</v>
          </cell>
          <cell r="M15" t="str">
            <v>$75k (3)</v>
          </cell>
        </row>
        <row r="16">
          <cell r="A16" t="str">
            <v>Assurance of Other Business</v>
          </cell>
          <cell r="H16" t="str">
            <v>Professionals</v>
          </cell>
        </row>
        <row r="17">
          <cell r="A17" t="str">
            <v>Lock-Up (Y/N)</v>
          </cell>
          <cell r="C17" t="str">
            <v>N</v>
          </cell>
          <cell r="L17" t="str">
            <v>10b5 Opinion</v>
          </cell>
        </row>
        <row r="18">
          <cell r="A18" t="str">
            <v>Type (All/ IPO/ Other)</v>
          </cell>
          <cell r="H18" t="str">
            <v>Placement Agent's Counsel</v>
          </cell>
          <cell r="L18" t="str">
            <v>(Y/N)</v>
          </cell>
        </row>
        <row r="19">
          <cell r="A19" t="str">
            <v>Duration</v>
          </cell>
          <cell r="H19" t="str">
            <v>TBD</v>
          </cell>
          <cell r="L19" t="str">
            <v>TBD</v>
          </cell>
        </row>
        <row r="20">
          <cell r="A20" t="str">
            <v>Executed Engment Ltr. (Date/ N)</v>
          </cell>
          <cell r="C20" t="str">
            <v>N</v>
          </cell>
          <cell r="H20" t="str">
            <v>Company Counsel</v>
          </cell>
        </row>
        <row r="21">
          <cell r="A21" t="str">
            <v>Comments on Lock-Up</v>
          </cell>
          <cell r="H21" t="str">
            <v>[Winston &amp; Strawn]</v>
          </cell>
          <cell r="L21" t="str">
            <v>TBD</v>
          </cell>
        </row>
        <row r="22">
          <cell r="H22" t="str">
            <v>Placement Agent's Special Counsel</v>
          </cell>
        </row>
        <row r="23">
          <cell r="L23" t="str">
            <v>Comfort Letter</v>
          </cell>
        </row>
        <row r="24">
          <cell r="A24" t="str">
            <v>Placement Agents</v>
          </cell>
          <cell r="H24" t="str">
            <v>Company Auditors</v>
          </cell>
          <cell r="L24" t="str">
            <v>(Y/N)</v>
          </cell>
        </row>
        <row r="25">
          <cell r="A25" t="str">
            <v>Title</v>
          </cell>
          <cell r="B25" t="str">
            <v>Name</v>
          </cell>
          <cell r="D25" t="str">
            <v>Fee Split %</v>
          </cell>
          <cell r="H25" t="str">
            <v>Ernst &amp; Young</v>
          </cell>
          <cell r="L25" t="str">
            <v>TBD</v>
          </cell>
        </row>
        <row r="26">
          <cell r="A26" t="str">
            <v>Lead Manager</v>
          </cell>
          <cell r="B26" t="str">
            <v>BSC</v>
          </cell>
          <cell r="D26">
            <v>1</v>
          </cell>
          <cell r="H26" t="str">
            <v>Preliminary Timetable</v>
          </cell>
        </row>
        <row r="27">
          <cell r="A27" t="str">
            <v>Co-Manager 1</v>
          </cell>
          <cell r="H27" t="str">
            <v>Print OM</v>
          </cell>
          <cell r="L27" t="str">
            <v>w/o 2/4</v>
          </cell>
        </row>
        <row r="28">
          <cell r="A28" t="str">
            <v>Co-Manager 2</v>
          </cell>
          <cell r="H28" t="str">
            <v>Launch Roadshow/ Marketing</v>
          </cell>
          <cell r="L28" t="str">
            <v>w/o 2/18</v>
          </cell>
        </row>
        <row r="29">
          <cell r="A29" t="str">
            <v>Co-Manager 3</v>
          </cell>
          <cell r="H29" t="str">
            <v>Closing</v>
          </cell>
          <cell r="L29" t="str">
            <v>w/o 3/31</v>
          </cell>
        </row>
        <row r="31">
          <cell r="A31" t="str">
            <v>(1)  To be supplemented by the Private Equity Group.</v>
          </cell>
        </row>
        <row r="32">
          <cell r="A32" t="str">
            <v>(2)  6.0% of aggregate amount raised if pre money valuation is less than $175 million and 6.5% of aggregate amount raised if greater than $175.</v>
          </cell>
        </row>
        <row r="33">
          <cell r="A33" t="str">
            <v>(3)  Includes legal expenses.</v>
          </cell>
        </row>
      </sheetData>
      <sheetData sheetId="3" refreshError="1">
        <row r="2">
          <cell r="A2" t="str">
            <v>Financial Profile</v>
          </cell>
        </row>
        <row r="3">
          <cell r="O3">
            <v>39475</v>
          </cell>
          <cell r="R3" t="str">
            <v>Million</v>
          </cell>
        </row>
        <row r="5">
          <cell r="B5" t="str">
            <v>Sources &amp; Uses</v>
          </cell>
          <cell r="R5">
            <v>1000000</v>
          </cell>
        </row>
        <row r="6">
          <cell r="B6" t="str">
            <v>($ in millions)</v>
          </cell>
        </row>
        <row r="7">
          <cell r="D7" t="str">
            <v>Amount</v>
          </cell>
          <cell r="F7" t="str">
            <v>Rate</v>
          </cell>
          <cell r="K7" t="str">
            <v>Amount</v>
          </cell>
          <cell r="M7" t="str">
            <v>Rate</v>
          </cell>
        </row>
        <row r="8">
          <cell r="B8" t="str">
            <v>Sources</v>
          </cell>
          <cell r="D8" t="str">
            <v>($ in mil.)</v>
          </cell>
          <cell r="F8" t="str">
            <v>(%)</v>
          </cell>
          <cell r="H8" t="str">
            <v>Uses</v>
          </cell>
          <cell r="K8" t="str">
            <v>($ in mil.)</v>
          </cell>
          <cell r="M8" t="str">
            <v>(%)</v>
          </cell>
        </row>
        <row r="10">
          <cell r="B10" t="str">
            <v>Private Placement</v>
          </cell>
          <cell r="D10">
            <v>35</v>
          </cell>
          <cell r="F10" t="str">
            <v>TBD</v>
          </cell>
          <cell r="H10" t="str">
            <v>General Corp. Purposes</v>
          </cell>
          <cell r="K10">
            <v>33.32</v>
          </cell>
          <cell r="M10" t="str">
            <v>TBD</v>
          </cell>
        </row>
        <row r="11">
          <cell r="H11" t="str">
            <v>Fees</v>
          </cell>
          <cell r="K11">
            <v>1.68</v>
          </cell>
        </row>
        <row r="12">
          <cell r="R12">
            <v>2.1</v>
          </cell>
        </row>
        <row r="15">
          <cell r="B15" t="str">
            <v>Total Sources (1)</v>
          </cell>
          <cell r="D15">
            <v>35</v>
          </cell>
          <cell r="H15" t="str">
            <v>Total Uses (1)</v>
          </cell>
          <cell r="K15">
            <v>35</v>
          </cell>
          <cell r="R15">
            <v>33.5</v>
          </cell>
        </row>
        <row r="16">
          <cell r="R16">
            <v>32.5</v>
          </cell>
        </row>
        <row r="18">
          <cell r="B18" t="str">
            <v>Earnings Forecasts</v>
          </cell>
          <cell r="I18" t="str">
            <v>Pro Forma Consolidated Capitalization Table</v>
          </cell>
        </row>
        <row r="19">
          <cell r="I19" t="str">
            <v>($ in millions)</v>
          </cell>
          <cell r="M19" t="str">
            <v>Latest Actual</v>
          </cell>
          <cell r="O19" t="str">
            <v xml:space="preserve"> Pro Forma</v>
          </cell>
        </row>
        <row r="20">
          <cell r="D20">
            <v>39447</v>
          </cell>
          <cell r="F20">
            <v>39813</v>
          </cell>
          <cell r="M20">
            <v>39447</v>
          </cell>
          <cell r="O20">
            <v>39447</v>
          </cell>
        </row>
        <row r="21">
          <cell r="B21" t="str">
            <v>Unadjusted for Current Offering</v>
          </cell>
        </row>
        <row r="22">
          <cell r="B22" t="str">
            <v>Revenue:</v>
          </cell>
        </row>
        <row r="23">
          <cell r="B23" t="str">
            <v>Company</v>
          </cell>
          <cell r="D23">
            <v>1.2865572175771429</v>
          </cell>
          <cell r="F23">
            <v>21.208074566063122</v>
          </cell>
        </row>
        <row r="24">
          <cell r="B24" t="str">
            <v>BSC Forecast-Equity</v>
          </cell>
          <cell r="D24" t="str">
            <v>NA</v>
          </cell>
          <cell r="F24" t="str">
            <v>NA</v>
          </cell>
        </row>
        <row r="25">
          <cell r="B25" t="str">
            <v>BSC Forecast-Debt</v>
          </cell>
          <cell r="D25" t="str">
            <v>NA</v>
          </cell>
          <cell r="F25" t="str">
            <v>NA</v>
          </cell>
        </row>
        <row r="26">
          <cell r="B26" t="str">
            <v>Other Analysts-Firm</v>
          </cell>
          <cell r="I26" t="str">
            <v>Total Debt</v>
          </cell>
          <cell r="M26">
            <v>2.8534840390460334</v>
          </cell>
          <cell r="O26">
            <v>2.8534840390460334</v>
          </cell>
        </row>
        <row r="28">
          <cell r="I28" t="str">
            <v>Convertible Preferred</v>
          </cell>
        </row>
        <row r="29">
          <cell r="I29" t="str">
            <v>Series A</v>
          </cell>
          <cell r="M29">
            <v>2.1816270000000002</v>
          </cell>
          <cell r="O29">
            <v>2.1816270000000002</v>
          </cell>
        </row>
        <row r="30">
          <cell r="I30" t="str">
            <v>Series B</v>
          </cell>
          <cell r="M30">
            <v>12.412157000000001</v>
          </cell>
          <cell r="O30">
            <v>12.412157000000001</v>
          </cell>
          <cell r="R30">
            <v>30</v>
          </cell>
        </row>
        <row r="31">
          <cell r="I31" t="str">
            <v>Series C</v>
          </cell>
          <cell r="M31">
            <v>24.901731000000002</v>
          </cell>
          <cell r="O31">
            <v>24.901731000000002</v>
          </cell>
          <cell r="R31">
            <v>40</v>
          </cell>
        </row>
        <row r="32">
          <cell r="I32" t="str">
            <v>Series D</v>
          </cell>
          <cell r="M32" t="str">
            <v>NA</v>
          </cell>
          <cell r="O32">
            <v>35</v>
          </cell>
        </row>
        <row r="33">
          <cell r="I33" t="str">
            <v>Total Convertible Preferred</v>
          </cell>
          <cell r="M33">
            <v>39.495515000000005</v>
          </cell>
          <cell r="O33">
            <v>74.495515000000012</v>
          </cell>
          <cell r="R33">
            <v>69.495515000000012</v>
          </cell>
        </row>
        <row r="35">
          <cell r="I35" t="str">
            <v>Common Stock</v>
          </cell>
          <cell r="M35">
            <v>4.914E-3</v>
          </cell>
          <cell r="O35">
            <v>4.914E-3</v>
          </cell>
        </row>
        <row r="36">
          <cell r="I36" t="str">
            <v>Additional paid-in capital</v>
          </cell>
          <cell r="M36">
            <v>0.427506</v>
          </cell>
          <cell r="O36">
            <v>0.427506</v>
          </cell>
          <cell r="R36">
            <v>79.495515000000012</v>
          </cell>
        </row>
        <row r="37">
          <cell r="I37" t="str">
            <v>Retained Earnings</v>
          </cell>
          <cell r="M37">
            <v>-28.824404984143197</v>
          </cell>
          <cell r="O37">
            <v>-28.824404984143197</v>
          </cell>
        </row>
        <row r="39">
          <cell r="B39" t="str">
            <v>EBITDA:</v>
          </cell>
          <cell r="I39" t="str">
            <v>Total Stockholders' Equity</v>
          </cell>
          <cell r="M39">
            <v>11.103530015856808</v>
          </cell>
          <cell r="O39">
            <v>46.103530015856819</v>
          </cell>
          <cell r="R39">
            <v>41.103530015856805</v>
          </cell>
        </row>
        <row r="40">
          <cell r="B40" t="str">
            <v>Company</v>
          </cell>
          <cell r="D40">
            <v>-20.841885662954841</v>
          </cell>
          <cell r="F40">
            <v>-18.755523632552109</v>
          </cell>
          <cell r="R40">
            <v>51.103530015856805</v>
          </cell>
        </row>
        <row r="41">
          <cell r="B41" t="str">
            <v>BSC Forecast-Equity</v>
          </cell>
          <cell r="D41" t="str">
            <v>NA</v>
          </cell>
          <cell r="F41" t="str">
            <v>NA</v>
          </cell>
          <cell r="I41" t="str">
            <v>Total Capitalization</v>
          </cell>
          <cell r="M41">
            <v>13.957014054902842</v>
          </cell>
          <cell r="O41">
            <v>48.957014054902849</v>
          </cell>
          <cell r="R41">
            <v>43.957014054902842</v>
          </cell>
        </row>
        <row r="42">
          <cell r="B42" t="str">
            <v>BSC Forecast-Debt</v>
          </cell>
          <cell r="D42" t="str">
            <v>NA</v>
          </cell>
          <cell r="F42" t="str">
            <v>NA</v>
          </cell>
          <cell r="R42">
            <v>53.957014054902842</v>
          </cell>
        </row>
        <row r="43">
          <cell r="B43" t="str">
            <v>Other Analysts-Firm</v>
          </cell>
          <cell r="I43" t="str">
            <v>Note: List all tranches of debt obligations and all classes of equity.  To the extent the</v>
          </cell>
        </row>
        <row r="44">
          <cell r="I44" t="str">
            <v xml:space="preserve">           issuer/borrower are different legal entities, indicate each obligor.</v>
          </cell>
        </row>
        <row r="46">
          <cell r="I46" t="str">
            <v>Pro Forma Credit Statistics</v>
          </cell>
        </row>
        <row r="47">
          <cell r="M47" t="str">
            <v>Actual LTM</v>
          </cell>
          <cell r="O47" t="str">
            <v xml:space="preserve"> PF LTM</v>
          </cell>
        </row>
        <row r="48">
          <cell r="B48" t="str">
            <v>Net Income:</v>
          </cell>
          <cell r="M48">
            <v>39447</v>
          </cell>
          <cell r="O48">
            <v>39447</v>
          </cell>
        </row>
        <row r="49">
          <cell r="B49" t="str">
            <v>Company</v>
          </cell>
          <cell r="D49">
            <v>-21.161661984143198</v>
          </cell>
          <cell r="F49">
            <v>-20.626785854420969</v>
          </cell>
        </row>
        <row r="50">
          <cell r="B50" t="str">
            <v>BSC Forecast-Equity</v>
          </cell>
          <cell r="D50" t="str">
            <v>NA</v>
          </cell>
          <cell r="F50" t="str">
            <v>NA</v>
          </cell>
          <cell r="I50" t="str">
            <v>EBITDA/Cash Interest Expense</v>
          </cell>
          <cell r="M50" t="str">
            <v>NA</v>
          </cell>
          <cell r="O50" t="str">
            <v>NA</v>
          </cell>
        </row>
        <row r="51">
          <cell r="B51" t="str">
            <v>BSC Forecast-Debt</v>
          </cell>
          <cell r="D51" t="str">
            <v>NA</v>
          </cell>
          <cell r="F51" t="str">
            <v>NA</v>
          </cell>
          <cell r="I51" t="str">
            <v>EBITDA/Total Interest Expense</v>
          </cell>
          <cell r="M51" t="str">
            <v>NA</v>
          </cell>
          <cell r="O51" t="str">
            <v>NA</v>
          </cell>
        </row>
        <row r="52">
          <cell r="B52" t="str">
            <v>Other Analysts-Firm</v>
          </cell>
        </row>
        <row r="53">
          <cell r="I53" t="str">
            <v>EBITDA-Total CapEx/Cash Interest Expense</v>
          </cell>
          <cell r="M53" t="str">
            <v>NA</v>
          </cell>
          <cell r="O53" t="str">
            <v>NA</v>
          </cell>
        </row>
        <row r="54">
          <cell r="I54" t="str">
            <v>EBITDA-Total CapEx/Total Interest Expense</v>
          </cell>
          <cell r="M54" t="str">
            <v>NA</v>
          </cell>
          <cell r="O54" t="str">
            <v>NA</v>
          </cell>
        </row>
        <row r="56">
          <cell r="I56" t="str">
            <v>Total Debt/EBITDA</v>
          </cell>
          <cell r="M56" t="str">
            <v>NM</v>
          </cell>
          <cell r="O56" t="str">
            <v>NM</v>
          </cell>
        </row>
        <row r="57">
          <cell r="B57" t="str">
            <v>EPS:</v>
          </cell>
          <cell r="I57" t="str">
            <v>Total Debt &amp; Rdmble Pfd./EBITDA</v>
          </cell>
          <cell r="M57" t="str">
            <v>NM</v>
          </cell>
          <cell r="O57" t="str">
            <v>NM</v>
          </cell>
        </row>
        <row r="58">
          <cell r="B58" t="str">
            <v>Company</v>
          </cell>
          <cell r="D58" t="str">
            <v>NA</v>
          </cell>
          <cell r="F58" t="str">
            <v>NA</v>
          </cell>
        </row>
        <row r="59">
          <cell r="B59" t="str">
            <v>BSC Forecast-Equity</v>
          </cell>
          <cell r="D59" t="str">
            <v>NA</v>
          </cell>
          <cell r="F59" t="str">
            <v>NA</v>
          </cell>
          <cell r="I59" t="str">
            <v>Net Debt/EBITDA</v>
          </cell>
          <cell r="M59" t="str">
            <v>NM</v>
          </cell>
          <cell r="O59" t="str">
            <v>NM</v>
          </cell>
        </row>
        <row r="60">
          <cell r="B60" t="str">
            <v>BSC Forecast-Debt</v>
          </cell>
          <cell r="D60" t="str">
            <v>NA</v>
          </cell>
          <cell r="F60" t="str">
            <v>NA</v>
          </cell>
          <cell r="I60" t="str">
            <v>Net Debt &amp; Rdmble Pfd./EBITDA</v>
          </cell>
          <cell r="M60" t="str">
            <v>NM</v>
          </cell>
          <cell r="O60" t="str">
            <v>NM</v>
          </cell>
        </row>
        <row r="61">
          <cell r="B61" t="str">
            <v>Other Analysts-Firm</v>
          </cell>
          <cell r="I61" t="str">
            <v>Note: If manditory preferred offering, include preferred dividends and interest calculations.</v>
          </cell>
        </row>
        <row r="63">
          <cell r="I63" t="str">
            <v>Pro Forma Valuation Statistics</v>
          </cell>
        </row>
        <row r="64">
          <cell r="M64" t="str">
            <v>Multiples based on I/B/E/S</v>
          </cell>
        </row>
        <row r="65">
          <cell r="M65" t="str">
            <v>Current Fiscal</v>
          </cell>
          <cell r="O65" t="str">
            <v>Next Fiscal</v>
          </cell>
        </row>
        <row r="66">
          <cell r="B66" t="str">
            <v>Pro Forma for Current Offering</v>
          </cell>
          <cell r="M66" t="str">
            <v>Year 12/31/2007</v>
          </cell>
          <cell r="O66" t="str">
            <v>Year 12/31/2008</v>
          </cell>
        </row>
        <row r="67">
          <cell r="B67" t="str">
            <v>Company Net Income</v>
          </cell>
          <cell r="D67" t="str">
            <v>NA</v>
          </cell>
          <cell r="F67" t="str">
            <v>NA</v>
          </cell>
          <cell r="I67" t="str">
            <v>Comparable Company Multiples</v>
          </cell>
        </row>
        <row r="68">
          <cell r="B68" t="str">
            <v>Company EPS</v>
          </cell>
          <cell r="D68" t="str">
            <v>NA</v>
          </cell>
          <cell r="F68" t="str">
            <v>NA</v>
          </cell>
        </row>
        <row r="69">
          <cell r="B69" t="str">
            <v>BSC- Equity (if avail.)</v>
          </cell>
          <cell r="D69" t="str">
            <v>NA</v>
          </cell>
          <cell r="F69" t="str">
            <v>NA</v>
          </cell>
        </row>
        <row r="70">
          <cell r="B70" t="str">
            <v>BSC-Debt (if avail.)</v>
          </cell>
          <cell r="D70" t="str">
            <v>NA</v>
          </cell>
          <cell r="F70" t="str">
            <v>NA</v>
          </cell>
          <cell r="I70" t="str">
            <v>NA</v>
          </cell>
          <cell r="M70" t="str">
            <v>NA</v>
          </cell>
          <cell r="O70" t="str">
            <v>NA</v>
          </cell>
        </row>
        <row r="72">
          <cell r="B72" t="str">
            <v>Pro Forma Liquidity</v>
          </cell>
        </row>
        <row r="73">
          <cell r="F73" t="str">
            <v xml:space="preserve"> Pro Forma</v>
          </cell>
        </row>
        <row r="74">
          <cell r="F74">
            <v>39447</v>
          </cell>
        </row>
        <row r="76">
          <cell r="B76" t="str">
            <v>Total Revolving Credit Facility Amount</v>
          </cell>
          <cell r="F76">
            <v>2.8534840390460334</v>
          </cell>
        </row>
        <row r="77">
          <cell r="B77" t="str">
            <v>Total Revolving Credit Facility Available(1)</v>
          </cell>
          <cell r="F77">
            <v>2.8534840390460334</v>
          </cell>
          <cell r="I77" t="str">
            <v>Harmonic Mean</v>
          </cell>
          <cell r="M77" t="str">
            <v>NA</v>
          </cell>
          <cell r="O77" t="str">
            <v>NA</v>
          </cell>
        </row>
        <row r="78">
          <cell r="B78" t="str">
            <v>Less: Open Letters of Credit</v>
          </cell>
          <cell r="F78">
            <v>0</v>
          </cell>
        </row>
        <row r="79">
          <cell r="B79" t="str">
            <v>Less: Revolving Credit Facility Amount Drawn</v>
          </cell>
          <cell r="F79">
            <v>2.8534840390460334</v>
          </cell>
        </row>
        <row r="80">
          <cell r="B80" t="str">
            <v>Net Unused and Available Revolving Credit Facility</v>
          </cell>
          <cell r="F80">
            <v>0</v>
          </cell>
        </row>
        <row r="81">
          <cell r="B81" t="str">
            <v>Plus: Cash</v>
          </cell>
          <cell r="F81">
            <v>13.125916808613113</v>
          </cell>
        </row>
        <row r="82">
          <cell r="B82" t="str">
            <v>Total Liquidity</v>
          </cell>
          <cell r="F82">
            <v>13.125916808613113</v>
          </cell>
        </row>
        <row r="83">
          <cell r="B83" t="str">
            <v>(1) Maximum revolving credit facility available in light of covenants and any</v>
          </cell>
        </row>
        <row r="84">
          <cell r="B84" t="str">
            <v xml:space="preserve">  borrowing base.</v>
          </cell>
        </row>
        <row r="88">
          <cell r="B88" t="str">
            <v>(1) Calculation of fees excludes $7.0 million of financing from existing investors.</v>
          </cell>
        </row>
      </sheetData>
      <sheetData sheetId="4" refreshError="1">
        <row r="2">
          <cell r="B2" t="str">
            <v>Selected Online Industry Players</v>
          </cell>
        </row>
        <row r="4">
          <cell r="C4" t="str">
            <v>Category</v>
          </cell>
          <cell r="K4" t="str">
            <v>Representative Companies</v>
          </cell>
        </row>
        <row r="6">
          <cell r="C6" t="str">
            <v>Pure-play video content aggregators</v>
          </cell>
          <cell r="K6" t="str">
            <v>Joost, Daily Motion, Metacafe, Bablegum</v>
          </cell>
        </row>
        <row r="7">
          <cell r="C7" t="str">
            <v>Video distributors owned by major media companies</v>
          </cell>
          <cell r="K7" t="str">
            <v>NBC/Fox JV called Hulu, Crackle.com (Sony)</v>
          </cell>
        </row>
        <row r="8">
          <cell r="C8" t="str">
            <v>Online video portals</v>
          </cell>
          <cell r="K8" t="str">
            <v>YouTube, MySpaceTV, Yahoo!, Soapbox (MSFT)</v>
          </cell>
        </row>
        <row r="12">
          <cell r="B12" t="str">
            <v>Selected Offline Industry Players</v>
          </cell>
        </row>
        <row r="14">
          <cell r="C14" t="str">
            <v>Category</v>
          </cell>
          <cell r="K14" t="str">
            <v>Representative Companies</v>
          </cell>
        </row>
        <row r="16">
          <cell r="C16" t="str">
            <v>Legacy cable and telecommunications service providers</v>
          </cell>
          <cell r="K16" t="str">
            <v>Comcast, Time Warner Cable, AT&amp;T, Verizon</v>
          </cell>
        </row>
        <row r="17">
          <cell r="C17" t="str">
            <v>Gaming manufacturers</v>
          </cell>
          <cell r="K17" t="str">
            <v>Sony, Microsoft</v>
          </cell>
        </row>
        <row r="18">
          <cell r="C18" t="str">
            <v>Set-top manufacturers</v>
          </cell>
          <cell r="K18" t="str">
            <v>Cisco, Motorola, TiVo</v>
          </cell>
        </row>
      </sheetData>
      <sheetData sheetId="5" refreshError="1"/>
      <sheetData sheetId="6" refreshError="1"/>
      <sheetData sheetId="7" refreshError="1"/>
      <sheetData sheetId="8" refreshError="1"/>
      <sheetData sheetId="9" refreshError="1">
        <row r="2">
          <cell r="B2" t="str">
            <v>Investment History</v>
          </cell>
          <cell r="V2" t="str">
            <v>($ in millions)</v>
          </cell>
        </row>
        <row r="4">
          <cell r="M4" t="str">
            <v>Post-Money</v>
          </cell>
        </row>
        <row r="5">
          <cell r="C5" t="str">
            <v>Date</v>
          </cell>
          <cell r="G5" t="str">
            <v>Financing</v>
          </cell>
          <cell r="M5" t="str">
            <v xml:space="preserve"> Valuation</v>
          </cell>
          <cell r="O5" t="str">
            <v>Comments</v>
          </cell>
        </row>
        <row r="7">
          <cell r="C7" t="str">
            <v>July 27, 2007</v>
          </cell>
          <cell r="G7" t="str">
            <v>$25.0 M Series C Preferred Stock</v>
          </cell>
          <cell r="M7">
            <v>90</v>
          </cell>
          <cell r="O7" t="str">
            <v>n New investors included entities controlled by</v>
          </cell>
        </row>
        <row r="8">
          <cell r="C8" t="str">
            <v>May 25, 2007</v>
          </cell>
          <cell r="O8" t="str">
            <v>by Goldman Sachs, Tom Freston, Jonathan</v>
          </cell>
        </row>
        <row r="9">
          <cell r="O9" t="str">
            <v>Dolgen and Kenneth Ziffren</v>
          </cell>
        </row>
        <row r="10">
          <cell r="O10" t="str">
            <v>n Existing investors included Shelter Capital,</v>
          </cell>
        </row>
        <row r="11">
          <cell r="O11" t="str">
            <v xml:space="preserve">Spark Capital, Time Warner and </v>
          </cell>
        </row>
        <row r="12">
          <cell r="O12" t="str">
            <v>The Tornate Company</v>
          </cell>
        </row>
        <row r="15">
          <cell r="C15" t="str">
            <v>April 4, 2006</v>
          </cell>
          <cell r="G15" t="str">
            <v>$12.5 M Series B Preferred Stock</v>
          </cell>
          <cell r="M15" t="str">
            <v>NA</v>
          </cell>
          <cell r="N15" t="str">
            <v>(1)</v>
          </cell>
          <cell r="O15" t="str">
            <v>n New investors included Spark Capital,</v>
          </cell>
        </row>
        <row r="16">
          <cell r="O16" t="str">
            <v>Time Warner and The Tornate Company</v>
          </cell>
        </row>
        <row r="17">
          <cell r="O17" t="str">
            <v>n Existing investor Shelter Capital invested</v>
          </cell>
        </row>
        <row r="18">
          <cell r="O18" t="str">
            <v>$2.55 M</v>
          </cell>
        </row>
        <row r="21">
          <cell r="C21" t="str">
            <v>February 26, 2006</v>
          </cell>
          <cell r="G21" t="str">
            <v>$2.25 M Series A Preferred Stock</v>
          </cell>
          <cell r="M21" t="str">
            <v>NA</v>
          </cell>
          <cell r="N21" t="str">
            <v>(1)</v>
          </cell>
          <cell r="O21" t="str">
            <v>n Initial funding by Shelter Capital</v>
          </cell>
        </row>
        <row r="22">
          <cell r="C22" t="str">
            <v>July 29, 2005</v>
          </cell>
        </row>
        <row r="25">
          <cell r="B25" t="str">
            <v>Source:  Veoh Networks, Inc.</v>
          </cell>
        </row>
        <row r="26">
          <cell r="B26" t="str">
            <v>(1)  The deal team has requested, but not yet received detail on pre-money valuation for these financing rounds.</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stment History"/>
      <sheetName val="Content (3)"/>
      <sheetName val="Sheet3"/>
      <sheetName val="Employee Table"/>
      <sheetName val="Employee detail"/>
      <sheetName val="Content (2)"/>
      <sheetName val="Content "/>
      <sheetName val="Product Initiatives"/>
      <sheetName val="AOW"/>
      <sheetName val="Sheet2"/>
      <sheetName val="Content"/>
      <sheetName val="Staffing"/>
      <sheetName val="Product Specs"/>
      <sheetName val="VSS &gt;&gt;&gt;"/>
      <sheetName val="Output"/>
      <sheetName val="Output 2"/>
      <sheetName val="Output 3"/>
      <sheetName val="Sheet1"/>
      <sheetName val="2.1"/>
      <sheetName val="2.13"/>
      <sheetName val="YouTube Comp &gt;&gt; "/>
      <sheetName val="YouTube"/>
      <sheetName val="Veoh"/>
      <sheetName val="Summary  "/>
      <sheetName val="YouTube Projections"/>
      <sheetName val="Competitors (Word)"/>
      <sheetName val="Competitors (PPT) "/>
      <sheetName val="Competitors (Portrait)"/>
      <sheetName val="IS Summary"/>
      <sheetName val="Content Partnerships"/>
      <sheetName val="Recent Performance (Data)"/>
      <sheetName val="Recent Performance (Chart) (2) "/>
      <sheetName val="Traffic Data&gt;&gt;"/>
      <sheetName val="Summary"/>
      <sheetName val="Diligence"/>
      <sheetName val="Company data"/>
      <sheetName val="CS - Trend"/>
      <sheetName val="Matrix"/>
      <sheetName val="CS - Dec  Snapshot"/>
      <sheetName val="VSS Data 3 "/>
      <sheetName val="VSS Data 2 "/>
      <sheetName val="VSS Data"/>
      <sheetName val="CIBC"/>
      <sheetName val="CIBC (Chart)"/>
      <sheetName val="Company Model =&gt;&gt;"/>
      <sheetName val="Model Info"/>
      <sheetName val="Revenue Analytics"/>
      <sheetName val="Income Statement"/>
      <sheetName val="Balance Sheet"/>
      <sheetName val="Veoh Cap Table"/>
      <sheetName val="Cash Flow Statement"/>
    </sheetNames>
    <sheetDataSet>
      <sheetData sheetId="0" refreshError="1"/>
      <sheetData sheetId="1" refreshError="1"/>
      <sheetData sheetId="2" refreshError="1"/>
      <sheetData sheetId="3" refreshError="1">
        <row r="1">
          <cell r="A1" t="str">
            <v>Emplyee Breakdown</v>
          </cell>
        </row>
        <row r="4">
          <cell r="B4" t="str">
            <v>By Location</v>
          </cell>
          <cell r="F4" t="str">
            <v>Executive vs. Non-executive</v>
          </cell>
          <cell r="L4" t="str">
            <v>Full-time vs. Part-time</v>
          </cell>
        </row>
        <row r="6">
          <cell r="B6" t="str">
            <v>San Diego</v>
          </cell>
          <cell r="D6">
            <v>64</v>
          </cell>
          <cell r="F6" t="str">
            <v>Executive</v>
          </cell>
          <cell r="J6">
            <v>7</v>
          </cell>
          <cell r="L6" t="str">
            <v>Full-time</v>
          </cell>
          <cell r="N6">
            <v>109</v>
          </cell>
        </row>
        <row r="7">
          <cell r="B7" t="str">
            <v>Los Angeles</v>
          </cell>
          <cell r="D7">
            <v>38</v>
          </cell>
          <cell r="F7" t="str">
            <v>Non-executive</v>
          </cell>
          <cell r="J7">
            <v>115</v>
          </cell>
          <cell r="L7" t="str">
            <v>Part-time</v>
          </cell>
          <cell r="N7">
            <v>13</v>
          </cell>
        </row>
        <row r="8">
          <cell r="B8" t="str">
            <v>Russia</v>
          </cell>
          <cell r="D8">
            <v>18</v>
          </cell>
          <cell r="F8" t="str">
            <v>Total</v>
          </cell>
          <cell r="J8">
            <v>122</v>
          </cell>
          <cell r="L8" t="str">
            <v>Total</v>
          </cell>
          <cell r="N8">
            <v>122</v>
          </cell>
        </row>
        <row r="9">
          <cell r="B9" t="str">
            <v>Other</v>
          </cell>
          <cell r="D9">
            <v>2</v>
          </cell>
        </row>
        <row r="10">
          <cell r="B10" t="str">
            <v>Total</v>
          </cell>
          <cell r="D10">
            <v>122</v>
          </cell>
        </row>
        <row r="16">
          <cell r="A16" t="str">
            <v>Key Open Employement Searches</v>
          </cell>
        </row>
        <row r="19">
          <cell r="B19" t="str">
            <v>Title</v>
          </cell>
          <cell r="H19" t="str">
            <v>Notes</v>
          </cell>
        </row>
        <row r="21">
          <cell r="B21" t="str">
            <v>In-House, Legal</v>
          </cell>
          <cell r="H21" t="str">
            <v>Search continuing-moving to contingency firm</v>
          </cell>
        </row>
        <row r="22">
          <cell r="B22" t="str">
            <v>Manager, Finance/Analytics</v>
          </cell>
          <cell r="H22" t="str">
            <v>Search continuing</v>
          </cell>
        </row>
        <row r="24">
          <cell r="B24" t="str">
            <v>Key Hires Since Last Meeting</v>
          </cell>
          <cell r="H24" t="str">
            <v>Notes</v>
          </cell>
        </row>
        <row r="26">
          <cell r="B26" t="str">
            <v>SVP, Sales</v>
          </cell>
          <cell r="H26" t="str">
            <v>Position filled on December 3, 2007</v>
          </cell>
        </row>
        <row r="27">
          <cell r="B27" t="str">
            <v>Technology Director</v>
          </cell>
          <cell r="H27" t="str">
            <v>Offer Accepted</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row r="1">
          <cell r="B1" t="str">
            <v>Veoh vs. Selected Competitors</v>
          </cell>
          <cell r="P1" t="str">
            <v>Font</v>
          </cell>
        </row>
        <row r="3">
          <cell r="D3" t="str">
            <v>Veoh</v>
          </cell>
          <cell r="F3" t="str">
            <v>Dailymotion</v>
          </cell>
          <cell r="H3" t="str">
            <v>Hulu</v>
          </cell>
          <cell r="J3" t="str">
            <v>Joost</v>
          </cell>
          <cell r="L3" t="str">
            <v>Metacafe</v>
          </cell>
          <cell r="N3" t="str">
            <v>YouTube</v>
          </cell>
          <cell r="P3">
            <v>16</v>
          </cell>
          <cell r="R3">
            <v>24</v>
          </cell>
        </row>
        <row r="5">
          <cell r="B5" t="str">
            <v>Content</v>
          </cell>
        </row>
        <row r="7">
          <cell r="B7" t="str">
            <v>Access to</v>
          </cell>
          <cell r="P7" t="str">
            <v></v>
          </cell>
          <cell r="R7" t="str">
            <v>¦</v>
          </cell>
          <cell r="T7" t="str">
            <v></v>
          </cell>
        </row>
        <row r="8">
          <cell r="B8" t="str">
            <v>Web Content</v>
          </cell>
        </row>
        <row r="11">
          <cell r="B11" t="str">
            <v>Professional</v>
          </cell>
        </row>
        <row r="12">
          <cell r="B12" t="str">
            <v>Content</v>
          </cell>
        </row>
        <row r="15">
          <cell r="B15" t="str">
            <v>User Generated</v>
          </cell>
        </row>
        <row r="16">
          <cell r="B16" t="str">
            <v>Content</v>
          </cell>
        </row>
        <row r="19">
          <cell r="B19" t="str">
            <v>Studio</v>
          </cell>
        </row>
        <row r="20">
          <cell r="B20" t="str">
            <v>Relationships</v>
          </cell>
        </row>
        <row r="23">
          <cell r="B23" t="str">
            <v>Technology</v>
          </cell>
        </row>
        <row r="25">
          <cell r="B25" t="str">
            <v>Personalized</v>
          </cell>
        </row>
        <row r="26">
          <cell r="B26" t="str">
            <v>Recommendations</v>
          </cell>
        </row>
        <row r="29">
          <cell r="B29" t="str">
            <v xml:space="preserve">Video </v>
          </cell>
        </row>
        <row r="30">
          <cell r="B30" t="str">
            <v>Length</v>
          </cell>
        </row>
        <row r="33">
          <cell r="B33" t="str">
            <v xml:space="preserve">View on </v>
          </cell>
        </row>
        <row r="34">
          <cell r="B34" t="str">
            <v>TV</v>
          </cell>
        </row>
        <row r="37">
          <cell r="B37" t="str">
            <v>Picture</v>
          </cell>
        </row>
        <row r="38">
          <cell r="B38" t="str">
            <v>Quality</v>
          </cell>
        </row>
        <row r="41">
          <cell r="B41" t="str">
            <v xml:space="preserve">Established </v>
          </cell>
        </row>
        <row r="42">
          <cell r="B42" t="str">
            <v>Scale / Size</v>
          </cell>
        </row>
      </sheetData>
      <sheetData sheetId="27" refreshError="1">
        <row r="1">
          <cell r="B1" t="str">
            <v>Veoh vs. Selected Competitors</v>
          </cell>
          <cell r="R1" t="str">
            <v>Font</v>
          </cell>
        </row>
        <row r="3">
          <cell r="N3" t="str">
            <v>Technology</v>
          </cell>
          <cell r="V3" t="str">
            <v>Technology</v>
          </cell>
        </row>
        <row r="8">
          <cell r="D8" t="str">
            <v>Content</v>
          </cell>
          <cell r="N8" t="str">
            <v>Technology</v>
          </cell>
          <cell r="V8" t="str">
            <v>Other</v>
          </cell>
        </row>
        <row r="9">
          <cell r="D9" t="str">
            <v>Access</v>
          </cell>
          <cell r="H9" t="str">
            <v xml:space="preserve">User  </v>
          </cell>
          <cell r="N9" t="str">
            <v>Personalized</v>
          </cell>
          <cell r="T9" t="str">
            <v xml:space="preserve">Established </v>
          </cell>
        </row>
        <row r="10">
          <cell r="D10" t="str">
            <v>to Web</v>
          </cell>
          <cell r="F10" t="str">
            <v>Professional</v>
          </cell>
          <cell r="H10" t="str">
            <v>Generated</v>
          </cell>
          <cell r="J10" t="str">
            <v>Studio Content</v>
          </cell>
          <cell r="N10" t="str">
            <v>Recom-</v>
          </cell>
          <cell r="P10" t="str">
            <v xml:space="preserve">Video </v>
          </cell>
          <cell r="R10" t="str">
            <v xml:space="preserve">View on </v>
          </cell>
          <cell r="T10" t="str">
            <v xml:space="preserve">Scale / </v>
          </cell>
          <cell r="V10" t="str">
            <v>Mone-</v>
          </cell>
          <cell r="X10" t="str">
            <v>Engage-</v>
          </cell>
        </row>
        <row r="11">
          <cell r="D11" t="str">
            <v>Content</v>
          </cell>
          <cell r="F11" t="str">
            <v>Content</v>
          </cell>
          <cell r="H11" t="str">
            <v>Content</v>
          </cell>
          <cell r="J11" t="str">
            <v>Breath</v>
          </cell>
          <cell r="L11" t="str">
            <v>Depth</v>
          </cell>
          <cell r="N11" t="str">
            <v>mendations</v>
          </cell>
          <cell r="P11" t="str">
            <v>Length</v>
          </cell>
          <cell r="R11" t="str">
            <v>TV</v>
          </cell>
          <cell r="T11" t="str">
            <v>Size</v>
          </cell>
          <cell r="V11" t="str">
            <v>tization</v>
          </cell>
          <cell r="X11" t="str">
            <v>ment</v>
          </cell>
        </row>
        <row r="13">
          <cell r="B13" t="str">
            <v>Veoh</v>
          </cell>
        </row>
        <row r="16">
          <cell r="B16" t="str">
            <v>Dailymotion</v>
          </cell>
          <cell r="P16" t="str">
            <v>x</v>
          </cell>
        </row>
        <row r="19">
          <cell r="B19" t="str">
            <v>Hulu</v>
          </cell>
          <cell r="P19" t="str">
            <v>x</v>
          </cell>
        </row>
        <row r="22">
          <cell r="B22" t="str">
            <v>Joost</v>
          </cell>
          <cell r="P22" t="str">
            <v>x</v>
          </cell>
          <cell r="AD22" t="str">
            <v>x</v>
          </cell>
        </row>
        <row r="25">
          <cell r="B25" t="str">
            <v>Metacafe</v>
          </cell>
        </row>
        <row r="28">
          <cell r="B28" t="str">
            <v>YouTube</v>
          </cell>
        </row>
        <row r="31">
          <cell r="B31" t="str">
            <v>AOL</v>
          </cell>
        </row>
        <row r="34">
          <cell r="B34" t="str">
            <v>MSN</v>
          </cell>
        </row>
        <row r="37">
          <cell r="B37" t="str">
            <v>Yahoo!</v>
          </cell>
        </row>
      </sheetData>
      <sheetData sheetId="28" refreshError="1">
        <row r="1">
          <cell r="B1" t="str">
            <v xml:space="preserve">Income Statement Summary </v>
          </cell>
          <cell r="N1" t="str">
            <v>($ in millions)</v>
          </cell>
        </row>
        <row r="3">
          <cell r="H3" t="str">
            <v>Fiscal Year Ending December,</v>
          </cell>
          <cell r="Q3" t="str">
            <v>Million</v>
          </cell>
        </row>
        <row r="4">
          <cell r="F4">
            <v>2005</v>
          </cell>
          <cell r="H4">
            <v>2006</v>
          </cell>
          <cell r="J4">
            <v>2007</v>
          </cell>
          <cell r="L4">
            <v>2008</v>
          </cell>
          <cell r="N4">
            <v>2009</v>
          </cell>
        </row>
        <row r="5">
          <cell r="R5">
            <v>1000000</v>
          </cell>
        </row>
        <row r="6">
          <cell r="B6" t="str">
            <v>Net Revenue</v>
          </cell>
          <cell r="F6">
            <v>0</v>
          </cell>
          <cell r="H6">
            <v>0</v>
          </cell>
          <cell r="J6">
            <v>1.2865572175771429</v>
          </cell>
          <cell r="L6">
            <v>21.208074566063125</v>
          </cell>
          <cell r="N6">
            <v>88.046489938306095</v>
          </cell>
        </row>
        <row r="7">
          <cell r="B7" t="str">
            <v>% Growth</v>
          </cell>
          <cell r="H7" t="str">
            <v>NA</v>
          </cell>
          <cell r="J7" t="str">
            <v>NA</v>
          </cell>
          <cell r="L7">
            <v>15.484361734025619</v>
          </cell>
          <cell r="N7">
            <v>3.1515550911536732</v>
          </cell>
        </row>
        <row r="9">
          <cell r="B9" t="str">
            <v>Gross Profit</v>
          </cell>
          <cell r="F9">
            <v>-1.193905E-2</v>
          </cell>
          <cell r="H9">
            <v>-0.69996491000000005</v>
          </cell>
          <cell r="J9">
            <v>-6.2486404739667281</v>
          </cell>
          <cell r="L9">
            <v>5.6678102625952622</v>
          </cell>
          <cell r="N9">
            <v>61.452949856791449</v>
          </cell>
        </row>
        <row r="10">
          <cell r="B10" t="str">
            <v>% Margin</v>
          </cell>
          <cell r="F10" t="str">
            <v>NA</v>
          </cell>
          <cell r="H10" t="str">
            <v>NA</v>
          </cell>
          <cell r="J10">
            <v>-4.8568694719495094</v>
          </cell>
          <cell r="L10">
            <v>0.26724775249823085</v>
          </cell>
          <cell r="N10">
            <v>0.697960246908779</v>
          </cell>
        </row>
        <row r="12">
          <cell r="B12" t="str">
            <v>Operating Expenses</v>
          </cell>
          <cell r="F12">
            <v>-0.80579172000000021</v>
          </cell>
          <cell r="H12">
            <v>-5.5709085199999979</v>
          </cell>
          <cell r="J12">
            <v>-6.1270974999999996</v>
          </cell>
          <cell r="L12">
            <v>-8.2029125000000001</v>
          </cell>
          <cell r="N12">
            <v>-9.5840356250000021</v>
          </cell>
        </row>
        <row r="13">
          <cell r="B13" t="str">
            <v>SG&amp;A</v>
          </cell>
          <cell r="F13">
            <v>1.9359420000000002E-2</v>
          </cell>
          <cell r="H13">
            <v>-0.53529257000000008</v>
          </cell>
          <cell r="J13">
            <v>-8.4661476889881158</v>
          </cell>
          <cell r="L13">
            <v>-16.220421395147365</v>
          </cell>
          <cell r="N13">
            <v>-29.500424359475762</v>
          </cell>
        </row>
        <row r="14">
          <cell r="B14" t="str">
            <v>Stock Based Compensation</v>
          </cell>
          <cell r="F14">
            <v>0</v>
          </cell>
          <cell r="H14">
            <v>-0.35601899999999997</v>
          </cell>
          <cell r="J14">
            <v>0</v>
          </cell>
          <cell r="L14">
            <v>0</v>
          </cell>
          <cell r="N14">
            <v>0</v>
          </cell>
        </row>
        <row r="15">
          <cell r="B15" t="str">
            <v>Other</v>
          </cell>
          <cell r="F15">
            <v>0</v>
          </cell>
          <cell r="H15">
            <v>0</v>
          </cell>
          <cell r="J15">
            <v>0</v>
          </cell>
          <cell r="L15">
            <v>0</v>
          </cell>
          <cell r="N15">
            <v>0</v>
          </cell>
        </row>
        <row r="16">
          <cell r="B16" t="str">
            <v>EBITDA</v>
          </cell>
          <cell r="F16">
            <v>-0.79837135000000015</v>
          </cell>
          <cell r="H16">
            <v>-7.1621849999999982</v>
          </cell>
          <cell r="J16">
            <v>-20.841885662954844</v>
          </cell>
          <cell r="L16">
            <v>-18.755523632552105</v>
          </cell>
          <cell r="N16">
            <v>22.368489872315685</v>
          </cell>
        </row>
        <row r="17">
          <cell r="B17" t="str">
            <v>% Margin</v>
          </cell>
          <cell r="F17" t="str">
            <v>NM</v>
          </cell>
          <cell r="H17" t="str">
            <v>NM</v>
          </cell>
          <cell r="J17" t="str">
            <v>NM</v>
          </cell>
          <cell r="L17" t="str">
            <v>NM</v>
          </cell>
          <cell r="N17">
            <v>0.254053169955886</v>
          </cell>
        </row>
        <row r="19">
          <cell r="B19" t="str">
            <v>Depreciation &amp; Amortization</v>
          </cell>
          <cell r="F19">
            <v>-1.91551E-3</v>
          </cell>
          <cell r="H19">
            <v>-0.16033190999999999</v>
          </cell>
          <cell r="J19">
            <v>-0.83036577777777776</v>
          </cell>
          <cell r="L19">
            <v>-1.7621440555555554</v>
          </cell>
          <cell r="N19">
            <v>-2.9539315555555556</v>
          </cell>
        </row>
        <row r="20">
          <cell r="B20" t="str">
            <v>Operating Profit</v>
          </cell>
          <cell r="F20">
            <v>-0.80028686000000016</v>
          </cell>
          <cell r="H20">
            <v>-7.3225169099999983</v>
          </cell>
          <cell r="J20">
            <v>-21.672251440732623</v>
          </cell>
          <cell r="L20">
            <v>-20.517667688107661</v>
          </cell>
          <cell r="N20">
            <v>19.414558316760129</v>
          </cell>
        </row>
        <row r="21">
          <cell r="B21" t="str">
            <v>% Margin</v>
          </cell>
          <cell r="F21" t="str">
            <v>NM</v>
          </cell>
          <cell r="H21" t="str">
            <v>NM</v>
          </cell>
          <cell r="J21" t="str">
            <v>NM</v>
          </cell>
          <cell r="L21" t="str">
            <v>NM</v>
          </cell>
          <cell r="N21">
            <v>0.22050349003536485</v>
          </cell>
        </row>
        <row r="23">
          <cell r="B23" t="str">
            <v>Interest Expense, net</v>
          </cell>
          <cell r="F23">
            <v>2.1258239999999998E-2</v>
          </cell>
          <cell r="H23">
            <v>0.39410696999999995</v>
          </cell>
          <cell r="J23">
            <v>0.51058945658942012</v>
          </cell>
          <cell r="L23">
            <v>-0.10911816631330573</v>
          </cell>
          <cell r="N23">
            <v>-0.15486064792460408</v>
          </cell>
        </row>
        <row r="24">
          <cell r="B24" t="str">
            <v>Taxes</v>
          </cell>
          <cell r="F24">
            <v>0</v>
          </cell>
          <cell r="H24">
            <v>0</v>
          </cell>
          <cell r="J24">
            <v>0</v>
          </cell>
          <cell r="L24">
            <v>0</v>
          </cell>
          <cell r="N24">
            <v>0</v>
          </cell>
        </row>
        <row r="25">
          <cell r="B25" t="str">
            <v>Net Income</v>
          </cell>
          <cell r="F25">
            <v>-0.77902862000000017</v>
          </cell>
          <cell r="H25">
            <v>-6.9284099399999981</v>
          </cell>
          <cell r="J25">
            <v>-21.161661984143201</v>
          </cell>
          <cell r="L25">
            <v>-20.626785854420966</v>
          </cell>
          <cell r="N25">
            <v>19.259697668835525</v>
          </cell>
        </row>
        <row r="28">
          <cell r="B28" t="str">
            <v>Source: Company data.</v>
          </cell>
        </row>
      </sheetData>
      <sheetData sheetId="29" refreshError="1">
        <row r="1">
          <cell r="A1" t="str">
            <v>Content Partnerships</v>
          </cell>
        </row>
        <row r="3">
          <cell r="A3" t="str">
            <v>Studio/Traditional</v>
          </cell>
          <cell r="C3" t="str">
            <v>Independent/Internet</v>
          </cell>
          <cell r="E3" t="str">
            <v>Crossover/Library</v>
          </cell>
        </row>
        <row r="4">
          <cell r="A4" t="str">
            <v>▪ CBS</v>
          </cell>
          <cell r="C4" t="str">
            <v>▪ Prom Queen</v>
          </cell>
          <cell r="E4" t="str">
            <v>▪ United Talent Agency</v>
          </cell>
          <cell r="F4" t="str">
            <v>▪ National Lampoon</v>
          </cell>
        </row>
        <row r="5">
          <cell r="A5" t="str">
            <v>▪ Veronica Mars (CW)</v>
          </cell>
          <cell r="C5" t="str">
            <v>▪ Smidgits</v>
          </cell>
          <cell r="E5" t="str">
            <v>▪ US Weekly</v>
          </cell>
          <cell r="F5" t="str">
            <v>▪ Studio 4</v>
          </cell>
        </row>
        <row r="6">
          <cell r="A6" t="str">
            <v>▪ Paramount</v>
          </cell>
          <cell r="C6" t="str">
            <v>▪ Goodnight Burbank</v>
          </cell>
          <cell r="E6" t="str">
            <v>▪ Triathlete Magazine</v>
          </cell>
          <cell r="F6" t="str">
            <v>▪ John McCain</v>
          </cell>
        </row>
        <row r="7">
          <cell r="A7" t="str">
            <v>▪ Lionsgate</v>
          </cell>
          <cell r="C7" t="str">
            <v>▪ News for Blonds</v>
          </cell>
          <cell r="E7" t="str">
            <v>▪ Ford Models</v>
          </cell>
          <cell r="F7" t="str">
            <v>▪ Martial Arts TV</v>
          </cell>
        </row>
        <row r="8">
          <cell r="A8" t="str">
            <v>▪ NCAA</v>
          </cell>
          <cell r="C8" t="str">
            <v>▪ Soma Model TV</v>
          </cell>
          <cell r="E8" t="str">
            <v>▪ TV Guide</v>
          </cell>
          <cell r="F8" t="str">
            <v>▪ Cycling TV</v>
          </cell>
        </row>
        <row r="9">
          <cell r="A9" t="str">
            <v>▪ PBS</v>
          </cell>
          <cell r="E9" t="str">
            <v>▪ Bennet (Bikini Destinations)</v>
          </cell>
          <cell r="F9" t="str">
            <v>▪ Saavan</v>
          </cell>
        </row>
      </sheetData>
      <sheetData sheetId="30" refreshError="1"/>
      <sheetData sheetId="31" refreshError="1"/>
      <sheetData sheetId="32" refreshError="1"/>
      <sheetData sheetId="33" refreshError="1">
        <row r="1">
          <cell r="B1" t="str">
            <v>Veoh vs. Competitors - Traffic and Engagement</v>
          </cell>
        </row>
        <row r="3">
          <cell r="C3" t="str">
            <v>Visits</v>
          </cell>
          <cell r="I3" t="str">
            <v>Page Views (PVs)</v>
          </cell>
          <cell r="M3" t="str">
            <v>Time Spent</v>
          </cell>
        </row>
        <row r="4">
          <cell r="C4" t="str">
            <v>Unique Visitors (000)</v>
          </cell>
          <cell r="E4" t="str">
            <v>Avg Visits / Visitor</v>
          </cell>
          <cell r="G4" t="str">
            <v>Average Minutes / Visit</v>
          </cell>
          <cell r="I4" t="str">
            <v>Total PVs (MM)</v>
          </cell>
          <cell r="K4" t="str">
            <v>Avg Pages / Visitor</v>
          </cell>
          <cell r="M4" t="str">
            <v>Total Minutes (MM)</v>
          </cell>
          <cell r="O4" t="str">
            <v>Avg Minutes / Visitor</v>
          </cell>
          <cell r="Q4" t="str">
            <v>Avg Minutes / Page</v>
          </cell>
        </row>
        <row r="5">
          <cell r="B5" t="str">
            <v>YOUTUBE.COM</v>
          </cell>
          <cell r="C5">
            <v>251854.56900000002</v>
          </cell>
          <cell r="E5">
            <v>7.6076002655326054</v>
          </cell>
          <cell r="G5">
            <v>98.264959409968057</v>
          </cell>
          <cell r="I5">
            <v>30038.037</v>
          </cell>
          <cell r="K5">
            <v>119.26738958624966</v>
          </cell>
          <cell r="M5">
            <v>24748.478999999999</v>
          </cell>
          <cell r="O5">
            <v>98.264959409968057</v>
          </cell>
          <cell r="Q5">
            <v>0.82390467126730016</v>
          </cell>
          <cell r="S5">
            <v>1916008.8859999999</v>
          </cell>
        </row>
        <row r="6">
          <cell r="B6" t="str">
            <v>DAILYMOTION.COM</v>
          </cell>
          <cell r="C6">
            <v>32381.292999999998</v>
          </cell>
          <cell r="E6">
            <v>4.0549185914225232</v>
          </cell>
          <cell r="G6">
            <v>38.833223861690762</v>
          </cell>
          <cell r="I6">
            <v>1910.164</v>
          </cell>
          <cell r="K6">
            <v>58.989738303532235</v>
          </cell>
          <cell r="M6">
            <v>1257.47</v>
          </cell>
          <cell r="O6">
            <v>38.833223861690762</v>
          </cell>
          <cell r="Q6">
            <v>0.65830473194971739</v>
          </cell>
          <cell r="S6">
            <v>131303.50700000001</v>
          </cell>
        </row>
        <row r="7">
          <cell r="B7" t="str">
            <v>METACAFE.COM</v>
          </cell>
          <cell r="C7">
            <v>28249.904999999999</v>
          </cell>
          <cell r="E7">
            <v>1.8412668644372434</v>
          </cell>
          <cell r="G7">
            <v>10.474194514990405</v>
          </cell>
          <cell r="I7">
            <v>348.25099999999998</v>
          </cell>
          <cell r="K7">
            <v>12.327510481893656</v>
          </cell>
          <cell r="M7">
            <v>295.89499999999998</v>
          </cell>
          <cell r="O7">
            <v>10.474194514990405</v>
          </cell>
          <cell r="Q7">
            <v>0.84966015890837354</v>
          </cell>
          <cell r="S7">
            <v>52015.614000000001</v>
          </cell>
        </row>
        <row r="8">
          <cell r="B8" t="str">
            <v>VEOH(13)</v>
          </cell>
          <cell r="C8">
            <v>23097</v>
          </cell>
          <cell r="E8" t="str">
            <v>NA</v>
          </cell>
          <cell r="G8" t="str">
            <v>NA</v>
          </cell>
          <cell r="I8">
            <v>288.62281199999995</v>
          </cell>
          <cell r="K8">
            <v>12.49611689829848</v>
          </cell>
          <cell r="M8">
            <v>2012.115724</v>
          </cell>
          <cell r="O8">
            <v>87.115890548556081</v>
          </cell>
          <cell r="Q8">
            <v>6.971436907765975</v>
          </cell>
          <cell r="S8">
            <v>60925.953999999998</v>
          </cell>
          <cell r="U8">
            <v>1000</v>
          </cell>
        </row>
        <row r="9">
          <cell r="B9" t="str">
            <v>NBC.COM</v>
          </cell>
          <cell r="C9">
            <v>9773.2070000000003</v>
          </cell>
          <cell r="E9">
            <v>1.9246752882651519</v>
          </cell>
          <cell r="G9">
            <v>8.7843222802914127</v>
          </cell>
          <cell r="I9">
            <v>94.594999999999999</v>
          </cell>
          <cell r="K9">
            <v>9.6790132450893545</v>
          </cell>
          <cell r="M9">
            <v>85.850999999999999</v>
          </cell>
          <cell r="O9">
            <v>8.7843222802914127</v>
          </cell>
          <cell r="Q9">
            <v>0.90756382472646546</v>
          </cell>
          <cell r="S9">
            <v>18810.25</v>
          </cell>
        </row>
        <row r="10">
          <cell r="B10" t="str">
            <v>ABC.COM</v>
          </cell>
          <cell r="C10">
            <v>8787.9969999999994</v>
          </cell>
          <cell r="E10">
            <v>2.5203705690841725</v>
          </cell>
          <cell r="G10">
            <v>10.307695826477866</v>
          </cell>
          <cell r="I10">
            <v>128.49799999999999</v>
          </cell>
          <cell r="K10">
            <v>14.621989515927234</v>
          </cell>
          <cell r="M10">
            <v>90.584000000000003</v>
          </cell>
          <cell r="O10">
            <v>10.307695826477866</v>
          </cell>
          <cell r="Q10">
            <v>0.70494482404395409</v>
          </cell>
          <cell r="S10">
            <v>22149.008999999998</v>
          </cell>
        </row>
        <row r="11">
          <cell r="B11" t="str">
            <v>TRUVEO.COM</v>
          </cell>
          <cell r="C11">
            <v>2975.9589999999998</v>
          </cell>
          <cell r="E11">
            <v>1.2924677389708663</v>
          </cell>
          <cell r="G11">
            <v>2.7154271950655233</v>
          </cell>
          <cell r="I11">
            <v>11.64</v>
          </cell>
          <cell r="K11">
            <v>3.9113442087071766</v>
          </cell>
          <cell r="M11">
            <v>8.0809999999999995</v>
          </cell>
          <cell r="O11">
            <v>2.7154271950655233</v>
          </cell>
          <cell r="Q11">
            <v>0.69424398625429551</v>
          </cell>
          <cell r="S11">
            <v>3846.3310000000001</v>
          </cell>
        </row>
        <row r="12">
          <cell r="B12" t="str">
            <v>MEEVEE.COM</v>
          </cell>
          <cell r="C12">
            <v>1207.7049999999999</v>
          </cell>
          <cell r="E12">
            <v>1.393203638305712</v>
          </cell>
          <cell r="G12">
            <v>1.6717658699765261</v>
          </cell>
          <cell r="I12">
            <v>3.2530000000000001</v>
          </cell>
          <cell r="K12">
            <v>2.6935385710914503</v>
          </cell>
          <cell r="M12">
            <v>2.0190000000000001</v>
          </cell>
          <cell r="O12">
            <v>1.6717658699765261</v>
          </cell>
          <cell r="Q12">
            <v>0.62065785428834919</v>
          </cell>
          <cell r="S12">
            <v>1682.579</v>
          </cell>
        </row>
        <row r="13">
          <cell r="B13" t="str">
            <v>BLINKX.COM</v>
          </cell>
          <cell r="C13">
            <v>489.58199999999999</v>
          </cell>
          <cell r="E13">
            <v>1.60577390508638</v>
          </cell>
          <cell r="G13">
            <v>4.4711611129494138</v>
          </cell>
          <cell r="I13">
            <v>3.5590000000000002</v>
          </cell>
          <cell r="K13">
            <v>7.2694666062069278</v>
          </cell>
          <cell r="M13">
            <v>2.1890000000000001</v>
          </cell>
          <cell r="O13">
            <v>4.4711611129494138</v>
          </cell>
          <cell r="Q13">
            <v>0.61506041022759206</v>
          </cell>
          <cell r="S13">
            <v>786.15800000000002</v>
          </cell>
        </row>
        <row r="14">
          <cell r="B14" t="str">
            <v>JOOST.COM</v>
          </cell>
          <cell r="C14">
            <v>468.30600000000004</v>
          </cell>
          <cell r="E14">
            <v>1.7425251865233413</v>
          </cell>
          <cell r="G14">
            <v>5.7974913838387714</v>
          </cell>
          <cell r="I14">
            <v>3.4170000000000003</v>
          </cell>
          <cell r="K14">
            <v>7.2965112554611729</v>
          </cell>
          <cell r="M14">
            <v>2.7149999999999999</v>
          </cell>
          <cell r="O14">
            <v>5.7974913838387714</v>
          </cell>
          <cell r="Q14">
            <v>0.79455662862159782</v>
          </cell>
          <cell r="S14">
            <v>816.03499999999997</v>
          </cell>
        </row>
        <row r="16">
          <cell r="B16" t="str">
            <v>Veoh Rank</v>
          </cell>
          <cell r="C16">
            <v>4</v>
          </cell>
          <cell r="E16" t="str">
            <v>NA</v>
          </cell>
          <cell r="G16" t="str">
            <v>NA</v>
          </cell>
          <cell r="I16">
            <v>4</v>
          </cell>
          <cell r="K16">
            <v>4</v>
          </cell>
          <cell r="M16">
            <v>2</v>
          </cell>
          <cell r="O16">
            <v>2</v>
          </cell>
          <cell r="Q16">
            <v>1</v>
          </cell>
        </row>
        <row r="19">
          <cell r="A19" t="str">
            <v>Source: comScore, December 2007.</v>
          </cell>
        </row>
        <row r="21">
          <cell r="T21" t="str">
            <v>Veoh vs. Competitors - Traffic and Engagement</v>
          </cell>
        </row>
        <row r="23">
          <cell r="V23" t="str">
            <v>Unique Visitors (000)</v>
          </cell>
          <cell r="X23" t="str">
            <v>PVs 
(MM)</v>
          </cell>
          <cell r="Z23" t="str">
            <v>Minutes (MM)</v>
          </cell>
        </row>
        <row r="24">
          <cell r="T24">
            <v>1</v>
          </cell>
          <cell r="U24" t="str">
            <v>YOUTUBE</v>
          </cell>
          <cell r="V24">
            <v>251854.56900000002</v>
          </cell>
          <cell r="X24">
            <v>30038.037</v>
          </cell>
          <cell r="Z24">
            <v>24748.478999999999</v>
          </cell>
        </row>
        <row r="25">
          <cell r="T25">
            <v>2</v>
          </cell>
          <cell r="U25" t="str">
            <v>DAILYMOTION</v>
          </cell>
          <cell r="V25">
            <v>32381.292999999998</v>
          </cell>
          <cell r="X25">
            <v>1910.164</v>
          </cell>
          <cell r="Z25">
            <v>1257.47</v>
          </cell>
        </row>
        <row r="26">
          <cell r="T26">
            <v>3</v>
          </cell>
          <cell r="U26" t="str">
            <v>METACAFE</v>
          </cell>
          <cell r="V26">
            <v>28249.904999999999</v>
          </cell>
          <cell r="X26">
            <v>348.25099999999998</v>
          </cell>
          <cell r="Z26">
            <v>295.89499999999998</v>
          </cell>
        </row>
        <row r="27">
          <cell r="T27">
            <v>4</v>
          </cell>
          <cell r="U27" t="str">
            <v>VEOH(3)</v>
          </cell>
          <cell r="V27">
            <v>23097</v>
          </cell>
          <cell r="X27">
            <v>288.62281199999995</v>
          </cell>
          <cell r="Z27">
            <v>2012.115724</v>
          </cell>
        </row>
        <row r="28">
          <cell r="T28">
            <v>5</v>
          </cell>
          <cell r="U28" t="str">
            <v>NBC</v>
          </cell>
          <cell r="V28">
            <v>9773.2070000000003</v>
          </cell>
          <cell r="X28">
            <v>94.594999999999999</v>
          </cell>
          <cell r="Z28">
            <v>85.850999999999999</v>
          </cell>
        </row>
        <row r="29">
          <cell r="T29">
            <v>6</v>
          </cell>
          <cell r="U29" t="str">
            <v>ABC</v>
          </cell>
          <cell r="V29">
            <v>8787.9969999999994</v>
          </cell>
          <cell r="X29">
            <v>128.49799999999999</v>
          </cell>
          <cell r="Z29">
            <v>90.584000000000003</v>
          </cell>
        </row>
        <row r="30">
          <cell r="T30">
            <v>7</v>
          </cell>
          <cell r="U30" t="str">
            <v>TRUVEO</v>
          </cell>
          <cell r="V30">
            <v>2975.9589999999998</v>
          </cell>
          <cell r="X30">
            <v>11.64</v>
          </cell>
          <cell r="Z30">
            <v>8.0809999999999995</v>
          </cell>
        </row>
        <row r="31">
          <cell r="T31">
            <v>8</v>
          </cell>
          <cell r="U31" t="str">
            <v>MEEVEE</v>
          </cell>
          <cell r="V31">
            <v>1207.7049999999999</v>
          </cell>
          <cell r="X31">
            <v>3.2530000000000001</v>
          </cell>
          <cell r="Z31">
            <v>2.0190000000000001</v>
          </cell>
        </row>
        <row r="32">
          <cell r="T32">
            <v>9</v>
          </cell>
          <cell r="U32" t="str">
            <v>BLINKX</v>
          </cell>
          <cell r="V32">
            <v>489.58199999999999</v>
          </cell>
          <cell r="X32">
            <v>3.5590000000000002</v>
          </cell>
          <cell r="Z32">
            <v>2.1890000000000001</v>
          </cell>
        </row>
        <row r="33">
          <cell r="T33">
            <v>10</v>
          </cell>
          <cell r="U33" t="str">
            <v>JOOST</v>
          </cell>
          <cell r="V33">
            <v>468.30600000000004</v>
          </cell>
          <cell r="X33">
            <v>3.4170000000000003</v>
          </cell>
          <cell r="Z33">
            <v>2.7149999999999999</v>
          </cell>
        </row>
        <row r="35">
          <cell r="T35" t="str">
            <v>Veoh Rank</v>
          </cell>
          <cell r="V35">
            <v>4</v>
          </cell>
          <cell r="X35">
            <v>4</v>
          </cell>
          <cell r="Z35">
            <v>2</v>
          </cell>
        </row>
        <row r="37">
          <cell r="T37" t="str">
            <v>Veoh per comScore</v>
          </cell>
          <cell r="V37">
            <v>16230.384999999998</v>
          </cell>
          <cell r="X37">
            <v>296.87</v>
          </cell>
          <cell r="Z37">
            <v>302.78899999999999</v>
          </cell>
        </row>
        <row r="38">
          <cell r="T38" t="str">
            <v>Veoh Rank</v>
          </cell>
          <cell r="V38">
            <v>4</v>
          </cell>
          <cell r="X38">
            <v>4</v>
          </cell>
          <cell r="Z38">
            <v>3</v>
          </cell>
          <cell r="IV38" t="e">
            <v>#N/A</v>
          </cell>
        </row>
        <row r="41">
          <cell r="U41" t="str">
            <v>YOUTUBE</v>
          </cell>
          <cell r="V41">
            <v>251854.56900000002</v>
          </cell>
          <cell r="X41">
            <v>30038.037</v>
          </cell>
          <cell r="Z41">
            <v>24748.478999999999</v>
          </cell>
        </row>
        <row r="42">
          <cell r="U42" t="str">
            <v>DAILYMOTION</v>
          </cell>
          <cell r="V42">
            <v>32381.292999999998</v>
          </cell>
          <cell r="X42">
            <v>1910.164</v>
          </cell>
          <cell r="Z42">
            <v>1257.47</v>
          </cell>
        </row>
        <row r="43">
          <cell r="U43" t="str">
            <v>METACAFE</v>
          </cell>
          <cell r="V43">
            <v>28249.904999999999</v>
          </cell>
          <cell r="X43">
            <v>348.25099999999998</v>
          </cell>
          <cell r="Z43">
            <v>295.89499999999998</v>
          </cell>
        </row>
        <row r="44">
          <cell r="U44" t="str">
            <v>VEOH(3)</v>
          </cell>
          <cell r="V44">
            <v>16230.384999999998</v>
          </cell>
          <cell r="X44">
            <v>296.87</v>
          </cell>
          <cell r="Z44">
            <v>302.78899999999999</v>
          </cell>
        </row>
        <row r="45">
          <cell r="U45" t="str">
            <v>NBC</v>
          </cell>
          <cell r="V45">
            <v>9773.2070000000003</v>
          </cell>
          <cell r="X45">
            <v>94.594999999999999</v>
          </cell>
          <cell r="Z45">
            <v>85.850999999999999</v>
          </cell>
        </row>
        <row r="46">
          <cell r="U46" t="str">
            <v>ABC</v>
          </cell>
          <cell r="V46">
            <v>8787.9969999999994</v>
          </cell>
          <cell r="X46">
            <v>128.49799999999999</v>
          </cell>
          <cell r="Z46">
            <v>90.584000000000003</v>
          </cell>
        </row>
        <row r="47">
          <cell r="U47" t="str">
            <v>TRUVEO</v>
          </cell>
          <cell r="V47">
            <v>2975.9589999999998</v>
          </cell>
          <cell r="X47">
            <v>11.64</v>
          </cell>
          <cell r="Z47">
            <v>8.0809999999999995</v>
          </cell>
        </row>
        <row r="48">
          <cell r="U48" t="str">
            <v>MEEVEE</v>
          </cell>
          <cell r="V48">
            <v>1207.7049999999999</v>
          </cell>
          <cell r="X48">
            <v>3.2530000000000001</v>
          </cell>
          <cell r="Z48">
            <v>2.0190000000000001</v>
          </cell>
        </row>
        <row r="49">
          <cell r="U49" t="str">
            <v>BLINKX</v>
          </cell>
          <cell r="V49">
            <v>489.58199999999999</v>
          </cell>
          <cell r="X49">
            <v>3.5590000000000002</v>
          </cell>
          <cell r="Z49">
            <v>2.1890000000000001</v>
          </cell>
        </row>
        <row r="50">
          <cell r="U50" t="str">
            <v>JOOST</v>
          </cell>
          <cell r="V50">
            <v>468.30600000000004</v>
          </cell>
          <cell r="X50">
            <v>3.4170000000000003</v>
          </cell>
          <cell r="Z50">
            <v>2.7149999999999999</v>
          </cell>
        </row>
      </sheetData>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row r="1">
          <cell r="C1" t="str">
            <v>Veoh Networks, Inc.</v>
          </cell>
        </row>
        <row r="2">
          <cell r="C2" t="str">
            <v>Capitalization Table</v>
          </cell>
        </row>
        <row r="3">
          <cell r="C3" t="str">
            <v>As of 10/29/07</v>
          </cell>
        </row>
        <row r="7">
          <cell r="C7" t="str">
            <v>Summary % Ownership Table:</v>
          </cell>
        </row>
        <row r="8">
          <cell r="E8" t="str">
            <v>As Issued</v>
          </cell>
          <cell r="G8" t="str">
            <v>Fully Diluted</v>
          </cell>
        </row>
        <row r="9">
          <cell r="C9" t="str">
            <v>Shelter Capital</v>
          </cell>
          <cell r="E9">
            <v>0.30161385671474727</v>
          </cell>
          <cell r="G9">
            <v>0.24158062890649457</v>
          </cell>
        </row>
        <row r="10">
          <cell r="C10" t="str">
            <v>Spark Capital</v>
          </cell>
          <cell r="E10">
            <v>0.21848362552759087</v>
          </cell>
          <cell r="G10">
            <v>0.17499664052452579</v>
          </cell>
        </row>
        <row r="11">
          <cell r="C11" t="str">
            <v>Goldman Sachs</v>
          </cell>
          <cell r="E11">
            <v>0.13864022974078363</v>
          </cell>
          <cell r="G11">
            <v>0.11104527576196664</v>
          </cell>
        </row>
        <row r="12">
          <cell r="C12" t="str">
            <v>Tornante/Michael Eisner</v>
          </cell>
          <cell r="E12">
            <v>6.8670972373714889E-2</v>
          </cell>
          <cell r="G12">
            <v>7.3676400643025802E-2</v>
          </cell>
        </row>
        <row r="13">
          <cell r="C13" t="str">
            <v>Time Warner</v>
          </cell>
          <cell r="E13">
            <v>5.8491438316161923E-2</v>
          </cell>
          <cell r="G13">
            <v>4.6849301315183674E-2</v>
          </cell>
        </row>
        <row r="14">
          <cell r="C14" t="str">
            <v>Dmitry Shapiro</v>
          </cell>
          <cell r="E14">
            <v>0.1458356249340782</v>
          </cell>
          <cell r="G14">
            <v>0.11689248473330205</v>
          </cell>
        </row>
        <row r="15">
          <cell r="C15" t="str">
            <v>All others</v>
          </cell>
          <cell r="E15">
            <v>6.8159396498850278E-2</v>
          </cell>
          <cell r="G15">
            <v>0.23495926811550144</v>
          </cell>
        </row>
        <row r="17">
          <cell r="C17" t="str">
            <v>Total ownership</v>
          </cell>
          <cell r="E17">
            <v>0.99989514410592695</v>
          </cell>
          <cell r="G17">
            <v>1</v>
          </cell>
        </row>
        <row r="18">
          <cell r="C18" t="str">
            <v>TOTAL Shares</v>
          </cell>
          <cell r="E18">
            <v>17691418</v>
          </cell>
          <cell r="G18">
            <v>22071898</v>
          </cell>
        </row>
        <row r="21">
          <cell r="B21" t="str">
            <v>Ownership</v>
          </cell>
        </row>
        <row r="23">
          <cell r="G23" t="str">
            <v>Ownership %</v>
          </cell>
        </row>
        <row r="24">
          <cell r="E24" t="str">
            <v>Shares</v>
          </cell>
          <cell r="G24" t="str">
            <v>As Issued</v>
          </cell>
          <cell r="I24" t="str">
            <v>Fully Diluted</v>
          </cell>
        </row>
        <row r="26">
          <cell r="C26" t="str">
            <v>Series C Preferred</v>
          </cell>
        </row>
        <row r="27">
          <cell r="C27" t="str">
            <v>Goldman Sachs Group</v>
          </cell>
          <cell r="E27">
            <v>2450980</v>
          </cell>
          <cell r="G27">
            <v>0.13864022974078363</v>
          </cell>
          <cell r="I27">
            <v>0.11104527576196664</v>
          </cell>
        </row>
        <row r="28">
          <cell r="C28" t="str">
            <v>Spark Capital</v>
          </cell>
          <cell r="E28">
            <v>1515368</v>
          </cell>
          <cell r="G28">
            <v>8.5717128520767946E-2</v>
          </cell>
          <cell r="I28">
            <v>6.8655989620829166E-2</v>
          </cell>
        </row>
        <row r="29">
          <cell r="C29" t="str">
            <v>Shelter Venture Fund</v>
          </cell>
          <cell r="E29">
            <v>1225490</v>
          </cell>
          <cell r="G29">
            <v>6.9320114870391816E-2</v>
          </cell>
          <cell r="I29">
            <v>5.5522637880983321E-2</v>
          </cell>
        </row>
        <row r="30">
          <cell r="C30" t="str">
            <v>Veoh Investment, LP (Shelter affiliate fund)</v>
          </cell>
          <cell r="E30">
            <v>61839</v>
          </cell>
          <cell r="G30">
            <v>3.4979368117815405E-3</v>
          </cell>
          <cell r="I30">
            <v>2.8017074018736403E-3</v>
          </cell>
        </row>
        <row r="31">
          <cell r="C31" t="str">
            <v>The Tornante Company, LLC</v>
          </cell>
          <cell r="E31">
            <v>245098</v>
          </cell>
          <cell r="G31">
            <v>1.3864022974078365E-2</v>
          </cell>
          <cell r="I31">
            <v>1.1104527576196664E-2</v>
          </cell>
        </row>
        <row r="32">
          <cell r="C32" t="str">
            <v>Time Warner, Inc.</v>
          </cell>
          <cell r="E32">
            <v>245098</v>
          </cell>
          <cell r="G32">
            <v>1.3864022974078365E-2</v>
          </cell>
          <cell r="I32">
            <v>1.1104527576196664E-2</v>
          </cell>
        </row>
        <row r="33">
          <cell r="C33" t="str">
            <v>Veohlaw Investment Partners (Ziffren)</v>
          </cell>
          <cell r="E33">
            <v>245098</v>
          </cell>
          <cell r="G33">
            <v>1.3864022974078365E-2</v>
          </cell>
          <cell r="I33">
            <v>1.1104527576196664E-2</v>
          </cell>
        </row>
        <row r="34">
          <cell r="C34" t="str">
            <v>Firefly 3 LLC (Tom Freston)</v>
          </cell>
          <cell r="E34">
            <v>36765</v>
          </cell>
          <cell r="G34">
            <v>2.07962041567859E-3</v>
          </cell>
          <cell r="I34">
            <v>1.6656927283734276E-3</v>
          </cell>
        </row>
        <row r="35">
          <cell r="C35" t="str">
            <v>Ted D Meisel Trust</v>
          </cell>
          <cell r="E35">
            <v>24510</v>
          </cell>
          <cell r="G35">
            <v>1.3864136104523935E-3</v>
          </cell>
          <cell r="I35">
            <v>1.1104618189156183E-3</v>
          </cell>
        </row>
        <row r="36">
          <cell r="C36" t="str">
            <v>G&amp;H Partners (Gunderson Law Firm)</v>
          </cell>
          <cell r="E36">
            <v>24510</v>
          </cell>
          <cell r="G36">
            <v>1.3864136104523935E-3</v>
          </cell>
          <cell r="I36">
            <v>1.1104618189156183E-3</v>
          </cell>
        </row>
        <row r="37">
          <cell r="C37" t="str">
            <v>Wood River Ventures, LLC (Dolgen)</v>
          </cell>
          <cell r="E37">
            <v>36765</v>
          </cell>
          <cell r="G37">
            <v>2.07962041567859E-3</v>
          </cell>
          <cell r="I37">
            <v>1.6656927283734276E-3</v>
          </cell>
        </row>
        <row r="38">
          <cell r="C38" t="str">
            <v>Joshua Metzger</v>
          </cell>
          <cell r="E38">
            <v>6127</v>
          </cell>
          <cell r="G38">
            <v>3.4657512000170601E-4</v>
          </cell>
          <cell r="I38">
            <v>2.7759280148902463E-4</v>
          </cell>
        </row>
        <row r="39">
          <cell r="C39" t="str">
            <v>Bruce Wiseman</v>
          </cell>
          <cell r="E39">
            <v>3676</v>
          </cell>
          <cell r="G39">
            <v>2.0793375895646667E-4</v>
          </cell>
          <cell r="I39">
            <v>1.665466195974628E-4</v>
          </cell>
        </row>
        <row r="40">
          <cell r="C40" t="str">
            <v>Fitzgerald Family Trust</v>
          </cell>
          <cell r="E40">
            <v>2451</v>
          </cell>
          <cell r="G40">
            <v>1.3864136104523934E-4</v>
          </cell>
          <cell r="I40">
            <v>1.1104618189156184E-4</v>
          </cell>
        </row>
        <row r="41">
          <cell r="C41" t="str">
            <v>Francis Costello</v>
          </cell>
          <cell r="E41">
            <v>3676</v>
          </cell>
          <cell r="G41">
            <v>2.0793375895646667E-4</v>
          </cell>
          <cell r="I41">
            <v>1.665466195974628E-4</v>
          </cell>
        </row>
        <row r="43">
          <cell r="C43" t="str">
            <v>Total Series C</v>
          </cell>
          <cell r="E43">
            <v>6127451</v>
          </cell>
          <cell r="G43">
            <v>0.3466006309171818</v>
          </cell>
          <cell r="I43">
            <v>0.27761323471139637</v>
          </cell>
        </row>
        <row r="45">
          <cell r="C45" t="str">
            <v>Series B Preferred</v>
          </cell>
        </row>
        <row r="46">
          <cell r="C46" t="str">
            <v>Spark Capital</v>
          </cell>
          <cell r="E46">
            <v>2347140</v>
          </cell>
          <cell r="G46">
            <v>0.13276649700682294</v>
          </cell>
          <cell r="I46">
            <v>0.10634065090369664</v>
          </cell>
        </row>
        <row r="47">
          <cell r="C47" t="str">
            <v>Time Warner</v>
          </cell>
          <cell r="E47">
            <v>788955</v>
          </cell>
          <cell r="G47">
            <v>4.462741534208356E-2</v>
          </cell>
          <cell r="I47">
            <v>3.5744773738987011E-2</v>
          </cell>
        </row>
        <row r="48">
          <cell r="C48" t="str">
            <v>Tornante/Eisner</v>
          </cell>
          <cell r="E48">
            <v>788955</v>
          </cell>
          <cell r="G48">
            <v>4.462741534208356E-2</v>
          </cell>
          <cell r="I48">
            <v>3.5744773738987011E-2</v>
          </cell>
        </row>
        <row r="49">
          <cell r="C49" t="str">
            <v>Shelter Capital</v>
          </cell>
          <cell r="E49">
            <v>1005917</v>
          </cell>
          <cell r="G49">
            <v>5.6899919207892294E-2</v>
          </cell>
          <cell r="I49">
            <v>4.5574558200658595E-2</v>
          </cell>
        </row>
        <row r="50">
          <cell r="C50" t="str">
            <v>Total Series B</v>
          </cell>
          <cell r="E50">
            <v>4930967</v>
          </cell>
          <cell r="G50">
            <v>0.27892124689888237</v>
          </cell>
          <cell r="I50">
            <v>0.22340475658232925</v>
          </cell>
        </row>
        <row r="52">
          <cell r="C52" t="str">
            <v>Series A Preferred</v>
          </cell>
        </row>
        <row r="53">
          <cell r="C53" t="str">
            <v>Shelter Capital</v>
          </cell>
          <cell r="E53">
            <v>3038897</v>
          </cell>
          <cell r="G53">
            <v>0.17189588582468163</v>
          </cell>
          <cell r="I53">
            <v>0.13768172542297902</v>
          </cell>
        </row>
        <row r="55">
          <cell r="C55" t="str">
            <v>Common Stock</v>
          </cell>
        </row>
        <row r="56">
          <cell r="C56" t="str">
            <v>Dmitry Shapiro</v>
          </cell>
          <cell r="E56">
            <v>2580039</v>
          </cell>
          <cell r="G56">
            <v>0.14594048082815106</v>
          </cell>
          <cell r="I56">
            <v>0.11689248473330205</v>
          </cell>
        </row>
        <row r="57">
          <cell r="C57" t="str">
            <v>Ted Dunning</v>
          </cell>
          <cell r="E57">
            <v>592514</v>
          </cell>
          <cell r="G57">
            <v>3.351568641303914E-2</v>
          </cell>
          <cell r="I57">
            <v>2.6844723548468737E-2</v>
          </cell>
        </row>
        <row r="58">
          <cell r="C58" t="str">
            <v>Tornante/Eisner</v>
          </cell>
          <cell r="E58">
            <v>179961</v>
          </cell>
          <cell r="G58">
            <v>1.0179534057552965E-2</v>
          </cell>
          <cell r="I58">
            <v>8.1533994040748105E-3</v>
          </cell>
        </row>
        <row r="59">
          <cell r="C59" t="str">
            <v>Peter Sealey (options exercise: 10/25/06)</v>
          </cell>
          <cell r="E59">
            <v>31510</v>
          </cell>
          <cell r="G59">
            <v>1.782370169945121E-3</v>
          </cell>
          <cell r="I59">
            <v>1.4276071772350524E-3</v>
          </cell>
        </row>
        <row r="60">
          <cell r="C60" t="str">
            <v>Richard Ramirez (options exercise: 11/17/06)</v>
          </cell>
          <cell r="E60">
            <v>12000</v>
          </cell>
          <cell r="G60">
            <v>6.7878267341610452E-4</v>
          </cell>
          <cell r="I60">
            <v>5.436777571190298E-4</v>
          </cell>
        </row>
        <row r="61">
          <cell r="C61" t="str">
            <v>Andrew Waller (options exercise: 12/5/06)</v>
          </cell>
          <cell r="E61">
            <v>2500</v>
          </cell>
          <cell r="G61">
            <v>1.4141305696168844E-4</v>
          </cell>
          <cell r="I61">
            <v>1.1326619939979788E-4</v>
          </cell>
        </row>
        <row r="62">
          <cell r="C62" t="str">
            <v>Tom Fisher (options exercise: 12/21/06)</v>
          </cell>
          <cell r="E62">
            <v>12308</v>
          </cell>
          <cell r="G62">
            <v>6.9620476203378445E-4</v>
          </cell>
          <cell r="I62">
            <v>5.5763215288508487E-4</v>
          </cell>
        </row>
        <row r="63">
          <cell r="C63" t="str">
            <v>Arvind Gidwani (options exercise: 12/21/06)</v>
          </cell>
          <cell r="E63">
            <v>12308</v>
          </cell>
          <cell r="G63">
            <v>6.9620476203378445E-4</v>
          </cell>
          <cell r="I63">
            <v>5.5763215288508487E-4</v>
          </cell>
        </row>
        <row r="64">
          <cell r="C64" t="str">
            <v>Joshua Metzger (options exercise: 12/21/06)</v>
          </cell>
          <cell r="E64">
            <v>40000</v>
          </cell>
          <cell r="G64">
            <v>2.2626089113870151E-3</v>
          </cell>
          <cell r="I64">
            <v>1.8122591903967662E-3</v>
          </cell>
        </row>
        <row r="65">
          <cell r="C65" t="str">
            <v>Tom Weedon (options exercise: 3/26/07)</v>
          </cell>
          <cell r="E65">
            <v>5000</v>
          </cell>
          <cell r="G65">
            <v>2.8282611392337688E-4</v>
          </cell>
          <cell r="I65">
            <v>2.2653239879959577E-4</v>
          </cell>
        </row>
        <row r="66">
          <cell r="C66" t="str">
            <v>Roger Corn (options exercise: 3/28/07)</v>
          </cell>
          <cell r="E66">
            <v>3000</v>
          </cell>
          <cell r="G66">
            <v>1.6969566835402613E-4</v>
          </cell>
          <cell r="I66">
            <v>1.3591943927975745E-4</v>
          </cell>
        </row>
        <row r="67">
          <cell r="C67" t="str">
            <v>Joseph Papa (options exercise: 4/10/07)</v>
          </cell>
          <cell r="E67">
            <v>42202</v>
          </cell>
          <cell r="G67">
            <v>2.3871655319588699E-3</v>
          </cell>
          <cell r="I67">
            <v>1.912024058828108E-3</v>
          </cell>
        </row>
        <row r="68">
          <cell r="C68" t="str">
            <v>Hannah Hotchkiss (options exercise: 4/16/07)</v>
          </cell>
          <cell r="E68">
            <v>19790</v>
          </cell>
          <cell r="G68">
            <v>1.1194257589087256E-3</v>
          </cell>
          <cell r="I68">
            <v>8.9661523444880002E-4</v>
          </cell>
        </row>
        <row r="69">
          <cell r="C69" t="str">
            <v>Jason Bausewein (options exercise: 5/31/07)</v>
          </cell>
          <cell r="E69">
            <v>33410</v>
          </cell>
          <cell r="G69">
            <v>1.8898440932360041E-3</v>
          </cell>
          <cell r="I69">
            <v>1.5136894887788988E-3</v>
          </cell>
        </row>
        <row r="70">
          <cell r="C70" t="str">
            <v>Peter Voutov (options exercise: 6/20/07)</v>
          </cell>
          <cell r="E70">
            <v>450</v>
          </cell>
          <cell r="G70">
            <v>2.5454350253103919E-5</v>
          </cell>
          <cell r="I70">
            <v>2.038791589196362E-5</v>
          </cell>
        </row>
        <row r="71">
          <cell r="C71" t="str">
            <v>Roger Corn (options exercise: 7/31/07)</v>
          </cell>
          <cell r="E71">
            <v>1400</v>
          </cell>
          <cell r="G71">
            <v>7.9191311898545519E-5</v>
          </cell>
          <cell r="I71">
            <v>6.3429071663886812E-5</v>
          </cell>
        </row>
        <row r="72">
          <cell r="C72" t="str">
            <v>Joshua Metzger (options exercise: 8/17/07)</v>
          </cell>
          <cell r="E72">
            <v>10000</v>
          </cell>
          <cell r="G72">
            <v>5.6565222784675376E-4</v>
          </cell>
          <cell r="I72">
            <v>4.5306479759919154E-4</v>
          </cell>
        </row>
        <row r="73">
          <cell r="C73" t="str">
            <v>Sunny Gault (options exercise: 10/29/07)</v>
          </cell>
          <cell r="E73">
            <v>3000</v>
          </cell>
          <cell r="G73">
            <v>1.6969566835402613E-4</v>
          </cell>
          <cell r="I73">
            <v>1.3591943927975745E-4</v>
          </cell>
          <cell r="J73" t="str">
            <v>(1)</v>
          </cell>
        </row>
        <row r="75">
          <cell r="C75" t="str">
            <v>Total Common Stock</v>
          </cell>
          <cell r="E75">
            <v>3581392</v>
          </cell>
          <cell r="G75">
            <v>0.2025822363592541</v>
          </cell>
          <cell r="I75">
            <v>0.1622602641603364</v>
          </cell>
        </row>
        <row r="77">
          <cell r="C77" t="str">
            <v>Warrants</v>
          </cell>
        </row>
        <row r="78">
          <cell r="C78" t="str">
            <v>Silicon Valley Bank (3/15/07) - Series B Preferred</v>
          </cell>
          <cell r="E78">
            <v>20710</v>
          </cell>
          <cell r="G78" t="str">
            <v>N/A</v>
          </cell>
          <cell r="I78">
            <v>9.3829719582792564E-4</v>
          </cell>
        </row>
        <row r="79">
          <cell r="C79" t="str">
            <v>Silicon Valley Bank (11/30/07) - Series C Preferred</v>
          </cell>
          <cell r="E79">
            <v>12711</v>
          </cell>
          <cell r="G79" t="str">
            <v>N/A</v>
          </cell>
          <cell r="I79">
            <v>5.7589066422833229E-4</v>
          </cell>
        </row>
        <row r="81">
          <cell r="C81" t="str">
            <v>Stock Options</v>
          </cell>
        </row>
        <row r="82">
          <cell r="C82" t="str">
            <v>Allocated (excl M. Eisner)</v>
          </cell>
          <cell r="E82">
            <v>3480515</v>
          </cell>
          <cell r="G82" t="str">
            <v>N/A</v>
          </cell>
          <cell r="I82">
            <v>0.15768988240159501</v>
          </cell>
        </row>
        <row r="83">
          <cell r="C83" t="str">
            <v>Michael Eisner</v>
          </cell>
          <cell r="E83">
            <v>412164</v>
          </cell>
          <cell r="G83" t="str">
            <v>N/A</v>
          </cell>
          <cell r="I83">
            <v>1.8673699923767318E-2</v>
          </cell>
        </row>
        <row r="84">
          <cell r="C84" t="str">
            <v>Unallocated</v>
          </cell>
          <cell r="E84">
            <v>467091</v>
          </cell>
          <cell r="G84" t="str">
            <v>N/A</v>
          </cell>
          <cell r="I84">
            <v>2.1162248937540398E-2</v>
          </cell>
        </row>
        <row r="85">
          <cell r="C85" t="str">
            <v>Total Option Pool</v>
          </cell>
          <cell r="E85">
            <v>4359770</v>
          </cell>
          <cell r="G85" t="str">
            <v>N/A</v>
          </cell>
          <cell r="I85">
            <v>0.19752583126290274</v>
          </cell>
        </row>
        <row r="88">
          <cell r="C88" t="str">
            <v>Total Outstanding</v>
          </cell>
          <cell r="E88">
            <v>22071898</v>
          </cell>
          <cell r="G88">
            <v>1</v>
          </cell>
          <cell r="I88">
            <v>0.99942410933577153</v>
          </cell>
        </row>
        <row r="90">
          <cell r="C90" t="str">
            <v>Options Reconciliation:</v>
          </cell>
        </row>
        <row r="92">
          <cell r="C92" t="str">
            <v>Options Pool-orig</v>
          </cell>
          <cell r="E92">
            <v>2480015</v>
          </cell>
        </row>
        <row r="93">
          <cell r="C93" t="str">
            <v>Options pool plan increase: 2/27/07</v>
          </cell>
          <cell r="E93">
            <v>744245</v>
          </cell>
        </row>
        <row r="94">
          <cell r="C94" t="str">
            <v>Options pool plan increase: 5/30/07</v>
          </cell>
          <cell r="E94">
            <v>1364388</v>
          </cell>
        </row>
        <row r="95">
          <cell r="C95" t="str">
            <v>LESS: Options Exercised</v>
          </cell>
          <cell r="E95">
            <v>-228878</v>
          </cell>
        </row>
        <row r="96">
          <cell r="C96" t="str">
            <v>LESS: Outstanding Options</v>
          </cell>
          <cell r="E96">
            <v>-3892679</v>
          </cell>
        </row>
        <row r="97">
          <cell r="C97" t="str">
            <v>LESS: Option Pool Remaining</v>
          </cell>
          <cell r="E97">
            <v>-467091</v>
          </cell>
        </row>
        <row r="99">
          <cell r="C99" t="str">
            <v>Net amount (should be zero)</v>
          </cell>
          <cell r="E99">
            <v>0</v>
          </cell>
        </row>
        <row r="101">
          <cell r="C101" t="str">
            <v>(1)  Options partially vested (812) at exercise. Remaining 2,188 vest monthly over subsequent 35 months (Nov 07 thru Sept 10)</v>
          </cell>
        </row>
      </sheetData>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98243-6C09-4B8C-9152-008C04183963}">
  <sheetPr>
    <tabColor theme="4" tint="0.79998168889431442"/>
  </sheetPr>
  <dimension ref="A1:Y71"/>
  <sheetViews>
    <sheetView topLeftCell="A13" zoomScale="85" zoomScaleNormal="85" workbookViewId="0">
      <selection activeCell="A45" sqref="A45:B49"/>
    </sheetView>
  </sheetViews>
  <sheetFormatPr defaultColWidth="8" defaultRowHeight="15" outlineLevelCol="1" x14ac:dyDescent="0.25"/>
  <cols>
    <col min="1" max="1" width="28.140625" style="129" customWidth="1"/>
    <col min="2" max="2" width="35.85546875" style="106" customWidth="1"/>
    <col min="3" max="3" width="16.5703125" style="106" customWidth="1"/>
    <col min="4" max="4" width="16.85546875" style="106" customWidth="1"/>
    <col min="5" max="5" width="17.42578125" style="106" customWidth="1"/>
    <col min="6" max="6" width="15.7109375" style="106" customWidth="1"/>
    <col min="7" max="7" width="19.5703125" style="106" customWidth="1"/>
    <col min="8" max="8" width="15.28515625" style="106" customWidth="1"/>
    <col min="9" max="9" width="17.140625" style="107" customWidth="1"/>
    <col min="10" max="13" width="8" style="107"/>
    <col min="14" max="14" width="18.140625" style="107" hidden="1" customWidth="1" outlineLevel="1"/>
    <col min="15" max="15" width="10" style="107" hidden="1" customWidth="1" outlineLevel="1"/>
    <col min="16" max="16" width="13.140625" style="107" hidden="1" customWidth="1" outlineLevel="1"/>
    <col min="17" max="17" width="8" style="107" hidden="1" customWidth="1" outlineLevel="1"/>
    <col min="18" max="18" width="8.42578125" style="107" hidden="1" customWidth="1" outlineLevel="1"/>
    <col min="19" max="20" width="8" style="107" hidden="1" customWidth="1" outlineLevel="1"/>
    <col min="21" max="21" width="17.140625" style="107" hidden="1" customWidth="1" outlineLevel="1"/>
    <col min="22" max="22" width="8" style="107" hidden="1" customWidth="1" outlineLevel="1"/>
    <col min="23" max="23" width="8.5703125" style="107" hidden="1" customWidth="1" outlineLevel="1"/>
    <col min="24" max="24" width="8" style="107" hidden="1" customWidth="1" outlineLevel="1"/>
    <col min="25" max="25" width="8" style="107" collapsed="1"/>
    <col min="26" max="16384" width="8" style="107"/>
  </cols>
  <sheetData>
    <row r="1" spans="1:16" ht="19.5" thickBot="1" x14ac:dyDescent="0.35">
      <c r="A1" s="355" t="str">
        <f>Summary!A1</f>
        <v>Fund Name</v>
      </c>
      <c r="B1" s="356"/>
      <c r="C1" s="357"/>
      <c r="D1" s="104"/>
      <c r="E1" s="105"/>
      <c r="F1" s="105"/>
      <c r="G1" s="105"/>
    </row>
    <row r="2" spans="1:16" ht="16.5" thickBot="1" x14ac:dyDescent="0.3">
      <c r="A2" s="358" t="s">
        <v>144</v>
      </c>
      <c r="B2" s="356"/>
      <c r="C2" s="357"/>
      <c r="D2" s="104"/>
      <c r="E2" s="104"/>
      <c r="F2" s="104"/>
      <c r="G2" s="104"/>
    </row>
    <row r="3" spans="1:16" ht="15.75" thickBot="1" x14ac:dyDescent="0.3">
      <c r="A3" s="233">
        <f>Summary!B3</f>
        <v>44594</v>
      </c>
      <c r="B3" s="234">
        <f>Summary!B4</f>
        <v>0</v>
      </c>
      <c r="C3" s="104"/>
      <c r="D3" s="104"/>
      <c r="E3" s="104"/>
      <c r="F3" s="104"/>
      <c r="G3" s="104"/>
    </row>
    <row r="4" spans="1:16" ht="15.75" thickBot="1" x14ac:dyDescent="0.3">
      <c r="A4" s="108" t="s">
        <v>145</v>
      </c>
      <c r="B4" s="109"/>
      <c r="C4" s="104"/>
      <c r="D4" s="104"/>
      <c r="E4" s="104"/>
      <c r="F4" s="104"/>
      <c r="G4" s="104"/>
    </row>
    <row r="5" spans="1:16" ht="15.75" thickBot="1" x14ac:dyDescent="0.3">
      <c r="A5" s="110"/>
      <c r="B5" s="111"/>
      <c r="C5" s="112"/>
      <c r="D5" s="104"/>
      <c r="E5" s="104"/>
      <c r="F5" s="104"/>
      <c r="G5" s="104"/>
    </row>
    <row r="6" spans="1:16" ht="45.75" thickBot="1" x14ac:dyDescent="0.3">
      <c r="A6" s="113" t="s">
        <v>146</v>
      </c>
      <c r="B6" s="114" t="s">
        <v>130</v>
      </c>
      <c r="C6" s="115" t="s">
        <v>367</v>
      </c>
      <c r="D6" s="116" t="s">
        <v>147</v>
      </c>
      <c r="E6" s="116" t="s">
        <v>148</v>
      </c>
      <c r="F6" s="117" t="s">
        <v>149</v>
      </c>
      <c r="G6" s="104"/>
      <c r="H6" s="104"/>
      <c r="I6" s="118"/>
      <c r="J6" s="118"/>
      <c r="K6" s="118"/>
      <c r="L6" s="118"/>
      <c r="M6" s="118"/>
      <c r="N6" s="118"/>
    </row>
    <row r="7" spans="1:16" x14ac:dyDescent="0.25">
      <c r="A7" s="119" t="s">
        <v>143</v>
      </c>
      <c r="B7" s="120" t="s">
        <v>150</v>
      </c>
      <c r="C7" s="121"/>
      <c r="D7" s="121"/>
      <c r="E7" s="104"/>
      <c r="F7" s="120"/>
      <c r="G7" s="104"/>
      <c r="H7" s="104"/>
      <c r="I7" s="118"/>
      <c r="J7" s="118"/>
      <c r="K7" s="118"/>
      <c r="L7" s="118"/>
      <c r="M7" s="118"/>
      <c r="N7" s="118"/>
      <c r="P7" s="122"/>
    </row>
    <row r="8" spans="1:16" x14ac:dyDescent="0.25">
      <c r="A8" s="119" t="s">
        <v>151</v>
      </c>
      <c r="B8" s="120" t="s">
        <v>150</v>
      </c>
      <c r="C8" s="121"/>
      <c r="D8" s="121"/>
      <c r="E8" s="104"/>
      <c r="F8" s="120"/>
      <c r="G8" s="104"/>
      <c r="H8" s="104"/>
      <c r="I8" s="118"/>
      <c r="J8" s="118"/>
      <c r="K8" s="118"/>
      <c r="L8" s="118"/>
      <c r="M8" s="118"/>
      <c r="N8" s="118"/>
      <c r="P8" s="122"/>
    </row>
    <row r="9" spans="1:16" x14ac:dyDescent="0.25">
      <c r="A9" s="123" t="s">
        <v>152</v>
      </c>
      <c r="B9" s="120" t="s">
        <v>153</v>
      </c>
      <c r="C9" s="121"/>
      <c r="D9" s="121"/>
      <c r="E9" s="104"/>
      <c r="F9" s="104"/>
      <c r="G9" s="104"/>
      <c r="H9" s="104"/>
      <c r="I9" s="118"/>
      <c r="J9" s="118"/>
      <c r="K9" s="118"/>
      <c r="L9" s="118"/>
      <c r="M9" s="118"/>
      <c r="N9" s="118"/>
    </row>
    <row r="10" spans="1:16" x14ac:dyDescent="0.25">
      <c r="A10" s="124" t="s">
        <v>154</v>
      </c>
      <c r="B10" s="120" t="s">
        <v>150</v>
      </c>
      <c r="C10" s="121"/>
      <c r="D10" s="121"/>
      <c r="E10" s="104"/>
      <c r="F10" s="120"/>
      <c r="G10" s="104"/>
      <c r="H10" s="104"/>
      <c r="I10" s="118"/>
      <c r="J10" s="118"/>
      <c r="K10" s="118"/>
      <c r="L10" s="118"/>
      <c r="M10" s="118"/>
      <c r="N10" s="118"/>
    </row>
    <row r="11" spans="1:16" x14ac:dyDescent="0.25">
      <c r="A11" s="119" t="s">
        <v>155</v>
      </c>
      <c r="B11" s="120" t="s">
        <v>150</v>
      </c>
      <c r="C11" s="121"/>
      <c r="D11" s="121"/>
      <c r="E11" s="104"/>
      <c r="F11" s="120"/>
      <c r="G11" s="104"/>
      <c r="H11" s="104"/>
      <c r="I11" s="104"/>
      <c r="J11" s="120"/>
      <c r="K11" s="118"/>
      <c r="L11" s="118"/>
      <c r="M11" s="118"/>
      <c r="N11" s="118"/>
    </row>
    <row r="12" spans="1:16" x14ac:dyDescent="0.25">
      <c r="A12" s="119" t="s">
        <v>156</v>
      </c>
      <c r="B12" s="120" t="s">
        <v>157</v>
      </c>
      <c r="C12" s="121"/>
      <c r="D12" s="121"/>
      <c r="E12" s="104"/>
      <c r="F12" s="104"/>
      <c r="G12" s="104"/>
      <c r="H12" s="104"/>
      <c r="I12" s="104"/>
      <c r="J12" s="120"/>
      <c r="K12" s="118"/>
      <c r="L12" s="118"/>
      <c r="M12" s="118"/>
      <c r="N12" s="118"/>
    </row>
    <row r="13" spans="1:16" x14ac:dyDescent="0.25">
      <c r="A13" s="123" t="s">
        <v>158</v>
      </c>
      <c r="B13" s="120" t="s">
        <v>159</v>
      </c>
      <c r="C13" s="121"/>
      <c r="D13" s="121"/>
      <c r="E13" s="104"/>
      <c r="F13" s="104"/>
      <c r="G13" s="104"/>
      <c r="H13" s="104"/>
      <c r="I13" s="104"/>
      <c r="J13" s="120"/>
      <c r="K13" s="118"/>
      <c r="L13" s="118"/>
      <c r="M13" s="118"/>
      <c r="N13" s="118"/>
    </row>
    <row r="14" spans="1:16" x14ac:dyDescent="0.25">
      <c r="A14" s="123" t="s">
        <v>160</v>
      </c>
      <c r="B14" s="120" t="s">
        <v>150</v>
      </c>
      <c r="C14" s="104" t="s">
        <v>161</v>
      </c>
      <c r="D14" s="104" t="s">
        <v>161</v>
      </c>
      <c r="E14" s="104" t="s">
        <v>161</v>
      </c>
      <c r="F14" s="104"/>
      <c r="G14" s="104"/>
      <c r="H14" s="125"/>
      <c r="I14" s="104"/>
      <c r="J14" s="120"/>
      <c r="K14" s="118"/>
      <c r="L14" s="118"/>
      <c r="M14" s="118"/>
      <c r="N14" s="118"/>
    </row>
    <row r="15" spans="1:16" x14ac:dyDescent="0.25">
      <c r="A15" s="126" t="s">
        <v>162</v>
      </c>
      <c r="B15" s="120" t="s">
        <v>150</v>
      </c>
      <c r="C15" s="104"/>
      <c r="D15" s="104"/>
      <c r="E15" s="104"/>
      <c r="F15" s="118"/>
      <c r="G15" s="104"/>
      <c r="H15" s="104"/>
      <c r="I15" s="104"/>
      <c r="J15" s="120"/>
      <c r="K15" s="118"/>
      <c r="L15" s="118"/>
      <c r="M15" s="118"/>
    </row>
    <row r="16" spans="1:16" ht="15.75" thickBot="1" x14ac:dyDescent="0.3">
      <c r="A16" s="118"/>
      <c r="B16" s="118"/>
      <c r="C16" s="104"/>
      <c r="D16" s="104"/>
      <c r="E16" s="104"/>
      <c r="F16" s="118"/>
      <c r="G16" s="104"/>
      <c r="H16" s="104"/>
      <c r="I16" s="104"/>
      <c r="J16" s="120"/>
      <c r="K16" s="118"/>
      <c r="L16" s="118"/>
      <c r="M16" s="118"/>
    </row>
    <row r="17" spans="1:24" ht="15.75" thickBot="1" x14ac:dyDescent="0.3">
      <c r="A17" s="113" t="s">
        <v>163</v>
      </c>
      <c r="B17" s="113"/>
      <c r="C17" s="104"/>
      <c r="D17" s="104"/>
      <c r="E17" s="104"/>
      <c r="F17" s="118"/>
      <c r="G17" s="104"/>
      <c r="H17" s="104"/>
      <c r="I17" s="104"/>
      <c r="J17" s="120"/>
      <c r="K17" s="118"/>
      <c r="L17" s="118"/>
      <c r="M17" s="118"/>
    </row>
    <row r="18" spans="1:24" x14ac:dyDescent="0.25">
      <c r="A18" s="127" t="s">
        <v>164</v>
      </c>
      <c r="B18" s="127"/>
      <c r="C18" s="104"/>
      <c r="D18" s="104"/>
      <c r="E18" s="104"/>
      <c r="F18" s="118"/>
      <c r="G18" s="104"/>
      <c r="H18" s="104"/>
      <c r="I18" s="104"/>
      <c r="J18" s="120"/>
      <c r="K18" s="118"/>
      <c r="L18" s="118"/>
      <c r="M18" s="118"/>
    </row>
    <row r="19" spans="1:24" x14ac:dyDescent="0.25">
      <c r="A19" s="359" t="s">
        <v>165</v>
      </c>
      <c r="B19" s="359"/>
      <c r="C19" s="104"/>
      <c r="D19" s="104"/>
      <c r="E19" s="104"/>
      <c r="F19" s="118"/>
      <c r="G19" s="104"/>
      <c r="H19" s="104"/>
      <c r="I19" s="104"/>
      <c r="J19" s="120"/>
      <c r="K19" s="118"/>
      <c r="L19" s="118"/>
      <c r="M19" s="118"/>
      <c r="N19" s="128" t="s">
        <v>166</v>
      </c>
      <c r="O19" s="128"/>
      <c r="P19" s="128"/>
      <c r="Q19" s="128"/>
      <c r="R19" s="128"/>
      <c r="S19" s="128"/>
      <c r="T19" s="128"/>
      <c r="U19" s="128"/>
      <c r="V19" s="128"/>
      <c r="W19" s="128"/>
      <c r="X19" s="128"/>
    </row>
    <row r="20" spans="1:24" x14ac:dyDescent="0.25">
      <c r="B20" s="107" t="s">
        <v>167</v>
      </c>
      <c r="C20" s="104" t="s">
        <v>161</v>
      </c>
      <c r="D20" s="104" t="s">
        <v>161</v>
      </c>
      <c r="E20" s="104" t="s">
        <v>161</v>
      </c>
      <c r="F20" s="118"/>
      <c r="G20" s="104"/>
      <c r="H20" s="104"/>
      <c r="I20" s="104"/>
      <c r="J20" s="120"/>
      <c r="K20" s="118"/>
      <c r="L20" s="118"/>
      <c r="M20" s="118"/>
      <c r="N20" s="131" t="s">
        <v>168</v>
      </c>
      <c r="O20" s="131"/>
      <c r="P20" s="131"/>
      <c r="Q20" s="131" t="s">
        <v>169</v>
      </c>
      <c r="R20" s="131"/>
      <c r="U20" s="131" t="s">
        <v>170</v>
      </c>
      <c r="W20" s="131" t="s">
        <v>169</v>
      </c>
      <c r="X20" s="131"/>
    </row>
    <row r="21" spans="1:24" x14ac:dyDescent="0.25">
      <c r="B21" s="107" t="s">
        <v>171</v>
      </c>
      <c r="C21" s="104" t="s">
        <v>161</v>
      </c>
      <c r="D21" s="104" t="s">
        <v>161</v>
      </c>
      <c r="E21" s="104" t="s">
        <v>161</v>
      </c>
      <c r="F21" s="118"/>
      <c r="G21" s="107"/>
      <c r="H21" s="104"/>
      <c r="I21" s="104"/>
      <c r="J21" s="120"/>
      <c r="K21" s="118"/>
      <c r="L21" s="118"/>
      <c r="M21" s="118"/>
      <c r="N21" s="107" t="s">
        <v>172</v>
      </c>
      <c r="Q21" s="107" t="s">
        <v>221</v>
      </c>
      <c r="R21" s="107" t="s">
        <v>173</v>
      </c>
    </row>
    <row r="22" spans="1:24" x14ac:dyDescent="0.25">
      <c r="B22" s="107" t="s">
        <v>174</v>
      </c>
      <c r="C22" s="104" t="s">
        <v>161</v>
      </c>
      <c r="D22" s="104" t="s">
        <v>161</v>
      </c>
      <c r="E22" s="104" t="s">
        <v>161</v>
      </c>
      <c r="F22" s="118"/>
      <c r="G22" s="104"/>
      <c r="H22" s="104"/>
      <c r="I22" s="104"/>
      <c r="J22" s="120"/>
      <c r="K22" s="118"/>
      <c r="L22" s="118"/>
      <c r="M22" s="118"/>
      <c r="N22" s="107" t="s">
        <v>175</v>
      </c>
      <c r="Q22" s="107" t="s">
        <v>222</v>
      </c>
      <c r="R22" s="107" t="s">
        <v>173</v>
      </c>
      <c r="U22" s="107" t="s">
        <v>176</v>
      </c>
      <c r="W22" s="106" t="s">
        <v>229</v>
      </c>
      <c r="X22" s="107" t="s">
        <v>151</v>
      </c>
    </row>
    <row r="23" spans="1:24" x14ac:dyDescent="0.25">
      <c r="B23" s="107" t="s">
        <v>177</v>
      </c>
      <c r="C23" s="104" t="s">
        <v>161</v>
      </c>
      <c r="D23" s="104" t="s">
        <v>161</v>
      </c>
      <c r="E23" s="104" t="s">
        <v>161</v>
      </c>
      <c r="F23" s="118"/>
      <c r="G23" s="104"/>
      <c r="H23" s="104"/>
      <c r="I23" s="104"/>
      <c r="J23" s="120"/>
      <c r="K23" s="118"/>
      <c r="L23" s="118"/>
      <c r="M23" s="118"/>
      <c r="N23" s="107" t="s">
        <v>178</v>
      </c>
      <c r="Q23" s="107" t="s">
        <v>223</v>
      </c>
      <c r="R23" s="107" t="s">
        <v>173</v>
      </c>
      <c r="U23" s="107" t="s">
        <v>131</v>
      </c>
      <c r="W23" s="106" t="s">
        <v>230</v>
      </c>
      <c r="X23" s="107" t="s">
        <v>151</v>
      </c>
    </row>
    <row r="24" spans="1:24" x14ac:dyDescent="0.25">
      <c r="B24" s="107" t="s">
        <v>179</v>
      </c>
      <c r="C24" s="104" t="s">
        <v>161</v>
      </c>
      <c r="D24" s="104" t="s">
        <v>161</v>
      </c>
      <c r="E24" s="104" t="s">
        <v>161</v>
      </c>
      <c r="F24" s="118"/>
      <c r="G24" s="104"/>
      <c r="H24" s="104"/>
      <c r="I24" s="104"/>
      <c r="J24" s="120"/>
      <c r="K24" s="118"/>
      <c r="L24" s="118"/>
      <c r="M24" s="118"/>
      <c r="N24" s="107" t="s">
        <v>180</v>
      </c>
      <c r="Q24" s="107" t="s">
        <v>224</v>
      </c>
      <c r="R24" s="107" t="s">
        <v>173</v>
      </c>
      <c r="U24" s="107" t="s">
        <v>181</v>
      </c>
      <c r="W24" s="106">
        <v>0</v>
      </c>
      <c r="X24" s="107" t="s">
        <v>151</v>
      </c>
    </row>
    <row r="25" spans="1:24" x14ac:dyDescent="0.25">
      <c r="B25" s="107" t="s">
        <v>182</v>
      </c>
      <c r="C25" s="104" t="s">
        <v>161</v>
      </c>
      <c r="D25" s="104" t="s">
        <v>161</v>
      </c>
      <c r="E25" s="104" t="s">
        <v>161</v>
      </c>
      <c r="F25" s="118"/>
      <c r="G25" s="104"/>
      <c r="H25" s="104"/>
      <c r="I25" s="104"/>
      <c r="J25" s="120"/>
      <c r="K25" s="118"/>
      <c r="L25" s="118"/>
      <c r="M25" s="118"/>
      <c r="N25" s="107" t="s">
        <v>183</v>
      </c>
      <c r="Q25" s="107" t="s">
        <v>225</v>
      </c>
      <c r="R25" s="107" t="s">
        <v>173</v>
      </c>
      <c r="U25" s="107" t="s">
        <v>184</v>
      </c>
      <c r="W25" s="106">
        <v>0</v>
      </c>
      <c r="X25" s="107" t="s">
        <v>151</v>
      </c>
    </row>
    <row r="26" spans="1:24" x14ac:dyDescent="0.25">
      <c r="B26" s="107" t="s">
        <v>185</v>
      </c>
      <c r="C26" s="104" t="s">
        <v>161</v>
      </c>
      <c r="D26" s="104" t="s">
        <v>161</v>
      </c>
      <c r="E26" s="104" t="s">
        <v>161</v>
      </c>
      <c r="F26" s="118"/>
      <c r="G26" s="104"/>
      <c r="H26" s="104"/>
      <c r="I26" s="104"/>
      <c r="J26" s="120"/>
      <c r="K26" s="118"/>
      <c r="L26" s="118"/>
      <c r="M26" s="118"/>
      <c r="N26" s="107" t="s">
        <v>186</v>
      </c>
      <c r="Q26" s="132" t="s">
        <v>226</v>
      </c>
      <c r="R26" s="107" t="s">
        <v>173</v>
      </c>
      <c r="U26" s="120" t="s">
        <v>187</v>
      </c>
      <c r="W26" s="106" t="s">
        <v>231</v>
      </c>
      <c r="X26" s="107" t="s">
        <v>151</v>
      </c>
    </row>
    <row r="27" spans="1:24" x14ac:dyDescent="0.25">
      <c r="B27" s="107"/>
      <c r="C27" s="104"/>
      <c r="D27" s="107"/>
      <c r="E27" s="104"/>
      <c r="F27" s="118"/>
      <c r="G27" s="104"/>
      <c r="H27" s="104"/>
      <c r="I27" s="104"/>
      <c r="J27" s="120"/>
      <c r="K27" s="118"/>
      <c r="L27" s="118"/>
      <c r="M27" s="118"/>
      <c r="N27" s="133" t="s">
        <v>188</v>
      </c>
      <c r="Q27" s="132" t="s">
        <v>227</v>
      </c>
      <c r="R27" s="107" t="s">
        <v>173</v>
      </c>
      <c r="U27" s="107" t="s">
        <v>189</v>
      </c>
      <c r="W27" s="106" t="s">
        <v>232</v>
      </c>
      <c r="X27" s="107" t="s">
        <v>151</v>
      </c>
    </row>
    <row r="28" spans="1:24" ht="30" x14ac:dyDescent="0.25">
      <c r="A28" s="134" t="s">
        <v>190</v>
      </c>
      <c r="B28" s="135" t="s">
        <v>191</v>
      </c>
      <c r="C28" s="104"/>
      <c r="D28" s="130"/>
      <c r="E28" s="104"/>
      <c r="F28" s="118"/>
      <c r="G28" s="104"/>
      <c r="H28" s="104"/>
      <c r="I28" s="104"/>
      <c r="J28" s="120"/>
      <c r="K28" s="118"/>
      <c r="L28" s="118"/>
      <c r="M28" s="118"/>
      <c r="N28" s="107" t="s">
        <v>192</v>
      </c>
      <c r="Q28" s="107" t="s">
        <v>228</v>
      </c>
      <c r="R28" s="107" t="s">
        <v>173</v>
      </c>
      <c r="U28" s="107" t="s">
        <v>193</v>
      </c>
      <c r="W28" s="106" t="s">
        <v>233</v>
      </c>
      <c r="X28" s="107" t="s">
        <v>151</v>
      </c>
    </row>
    <row r="29" spans="1:24" x14ac:dyDescent="0.25">
      <c r="A29" s="134"/>
      <c r="B29" s="107"/>
      <c r="C29" s="104"/>
      <c r="D29" s="107"/>
      <c r="E29" s="104"/>
      <c r="F29" s="118"/>
      <c r="G29" s="104"/>
      <c r="H29" s="104"/>
      <c r="I29" s="104"/>
      <c r="J29" s="120"/>
      <c r="K29" s="118"/>
      <c r="L29" s="118"/>
      <c r="M29" s="118"/>
    </row>
    <row r="30" spans="1:24" x14ac:dyDescent="0.25">
      <c r="A30" s="134" t="s">
        <v>194</v>
      </c>
      <c r="B30" s="107" t="s">
        <v>195</v>
      </c>
      <c r="C30" s="104"/>
      <c r="D30" s="130"/>
      <c r="E30" s="104"/>
      <c r="F30" s="118"/>
      <c r="G30" s="104"/>
      <c r="H30" s="104"/>
      <c r="I30" s="104"/>
      <c r="J30" s="120"/>
      <c r="K30" s="118"/>
      <c r="L30" s="118"/>
      <c r="M30" s="118"/>
    </row>
    <row r="31" spans="1:24" x14ac:dyDescent="0.25">
      <c r="A31" s="134"/>
      <c r="B31" s="107"/>
      <c r="C31" s="104"/>
      <c r="D31" s="107"/>
      <c r="E31" s="104"/>
      <c r="F31" s="118"/>
      <c r="G31" s="104"/>
      <c r="H31" s="104"/>
      <c r="I31" s="104"/>
      <c r="J31" s="120"/>
      <c r="K31" s="118"/>
      <c r="L31" s="118"/>
      <c r="M31" s="118"/>
    </row>
    <row r="32" spans="1:24" x14ac:dyDescent="0.25">
      <c r="A32" s="134" t="s">
        <v>196</v>
      </c>
      <c r="B32" s="107" t="s">
        <v>197</v>
      </c>
      <c r="C32" s="104"/>
      <c r="D32" s="130"/>
      <c r="E32" s="104"/>
      <c r="F32" s="118"/>
      <c r="G32" s="104"/>
      <c r="H32" s="104"/>
      <c r="I32" s="104"/>
      <c r="J32" s="120"/>
      <c r="K32" s="118"/>
      <c r="L32" s="118"/>
      <c r="M32" s="118"/>
    </row>
    <row r="33" spans="1:13" x14ac:dyDescent="0.25">
      <c r="A33" s="134"/>
      <c r="B33" s="107"/>
      <c r="C33" s="104"/>
      <c r="D33" s="107"/>
      <c r="E33" s="104"/>
      <c r="F33" s="118"/>
      <c r="G33" s="104"/>
      <c r="H33" s="104"/>
      <c r="I33" s="104"/>
      <c r="J33" s="120"/>
      <c r="K33" s="118"/>
      <c r="L33" s="118"/>
      <c r="M33" s="118"/>
    </row>
    <row r="34" spans="1:13" x14ac:dyDescent="0.25">
      <c r="A34" s="134" t="s">
        <v>198</v>
      </c>
      <c r="B34" s="107" t="s">
        <v>197</v>
      </c>
      <c r="C34" s="104"/>
      <c r="D34" s="130"/>
      <c r="E34" s="104"/>
      <c r="F34" s="118"/>
      <c r="G34" s="104"/>
      <c r="H34" s="104"/>
      <c r="I34" s="104"/>
      <c r="J34" s="120"/>
      <c r="K34" s="118"/>
      <c r="L34" s="118"/>
      <c r="M34" s="118"/>
    </row>
    <row r="35" spans="1:13" x14ac:dyDescent="0.25">
      <c r="A35" s="134"/>
      <c r="B35" s="129"/>
      <c r="C35" s="107"/>
      <c r="D35" s="104"/>
      <c r="E35" s="104"/>
      <c r="F35" s="118"/>
      <c r="G35" s="104"/>
      <c r="H35" s="104"/>
      <c r="I35" s="104"/>
      <c r="J35" s="120"/>
      <c r="K35" s="118"/>
      <c r="L35" s="118"/>
      <c r="M35" s="118"/>
    </row>
    <row r="36" spans="1:13" x14ac:dyDescent="0.25">
      <c r="A36" s="134" t="s">
        <v>199</v>
      </c>
      <c r="B36" s="107" t="s">
        <v>197</v>
      </c>
      <c r="C36" s="104"/>
      <c r="D36" s="130"/>
      <c r="E36" s="104"/>
      <c r="F36" s="118"/>
      <c r="G36" s="104"/>
      <c r="H36" s="104"/>
      <c r="I36" s="104"/>
      <c r="J36" s="120"/>
      <c r="K36" s="118"/>
      <c r="L36" s="118"/>
      <c r="M36" s="118"/>
    </row>
    <row r="37" spans="1:13" x14ac:dyDescent="0.25">
      <c r="A37" s="134"/>
      <c r="B37" s="129"/>
      <c r="C37" s="107"/>
      <c r="D37" s="104"/>
      <c r="E37" s="104"/>
      <c r="F37" s="118"/>
      <c r="G37" s="104"/>
      <c r="H37" s="104"/>
      <c r="I37" s="104"/>
      <c r="J37" s="120"/>
      <c r="K37" s="118"/>
      <c r="L37" s="118"/>
      <c r="M37" s="118"/>
    </row>
    <row r="38" spans="1:13" x14ac:dyDescent="0.25">
      <c r="A38" s="134" t="s">
        <v>200</v>
      </c>
      <c r="B38" s="107" t="s">
        <v>197</v>
      </c>
      <c r="C38" s="104"/>
      <c r="D38" s="130"/>
      <c r="E38" s="104"/>
      <c r="F38" s="118"/>
      <c r="G38" s="104"/>
      <c r="H38" s="104"/>
      <c r="I38" s="104"/>
      <c r="J38" s="120"/>
      <c r="K38" s="118"/>
      <c r="L38" s="118"/>
      <c r="M38" s="118"/>
    </row>
    <row r="39" spans="1:13" x14ac:dyDescent="0.25">
      <c r="A39" s="134"/>
      <c r="B39" s="107"/>
      <c r="C39" s="104"/>
      <c r="D39" s="130"/>
      <c r="E39" s="104"/>
      <c r="F39" s="118"/>
      <c r="G39" s="104"/>
      <c r="H39" s="104"/>
      <c r="I39" s="104"/>
      <c r="J39" s="120"/>
      <c r="K39" s="118"/>
      <c r="L39" s="118"/>
      <c r="M39" s="118"/>
    </row>
    <row r="40" spans="1:13" x14ac:dyDescent="0.25">
      <c r="A40" s="145" t="s">
        <v>202</v>
      </c>
      <c r="B40" s="129"/>
      <c r="C40" s="107"/>
      <c r="D40" s="104"/>
      <c r="E40" s="104"/>
      <c r="F40" s="118"/>
      <c r="G40" s="104"/>
      <c r="H40" s="104"/>
      <c r="I40" s="104"/>
      <c r="J40" s="120"/>
      <c r="K40" s="118"/>
      <c r="L40" s="118"/>
      <c r="M40" s="118"/>
    </row>
    <row r="41" spans="1:13" x14ac:dyDescent="0.25">
      <c r="A41" s="134"/>
      <c r="B41" s="129" t="s">
        <v>203</v>
      </c>
      <c r="C41" s="104"/>
      <c r="D41" s="130"/>
      <c r="E41" s="104"/>
      <c r="F41" s="118"/>
      <c r="G41" s="120"/>
      <c r="H41" s="104"/>
      <c r="I41" s="104"/>
      <c r="J41" s="120"/>
      <c r="K41" s="118"/>
      <c r="L41" s="118"/>
      <c r="M41" s="118"/>
    </row>
    <row r="42" spans="1:13" x14ac:dyDescent="0.25">
      <c r="B42" s="107" t="s">
        <v>204</v>
      </c>
      <c r="C42" s="104"/>
      <c r="D42" s="130"/>
      <c r="E42" s="104"/>
      <c r="F42" s="118"/>
      <c r="G42" s="144"/>
      <c r="H42" s="104"/>
      <c r="I42" s="104"/>
      <c r="J42" s="120"/>
      <c r="K42" s="118"/>
      <c r="L42" s="118"/>
      <c r="M42" s="118"/>
    </row>
    <row r="43" spans="1:13" x14ac:dyDescent="0.25">
      <c r="B43" s="129" t="s">
        <v>205</v>
      </c>
      <c r="C43" s="104"/>
      <c r="D43" s="130"/>
      <c r="E43" s="104"/>
      <c r="F43" s="118"/>
      <c r="G43" s="104"/>
      <c r="H43" s="104"/>
      <c r="I43" s="104"/>
      <c r="J43" s="120"/>
      <c r="K43" s="118"/>
      <c r="L43" s="118"/>
      <c r="M43" s="118"/>
    </row>
    <row r="44" spans="1:13" x14ac:dyDescent="0.25">
      <c r="B44" s="129"/>
      <c r="C44" s="104"/>
      <c r="D44" s="130"/>
      <c r="E44" s="104"/>
      <c r="F44" s="118"/>
      <c r="G44" s="104"/>
      <c r="H44" s="104"/>
      <c r="I44" s="104"/>
      <c r="J44" s="120"/>
      <c r="K44" s="118"/>
      <c r="L44" s="118"/>
      <c r="M44" s="118"/>
    </row>
    <row r="45" spans="1:13" customFormat="1" x14ac:dyDescent="0.25">
      <c r="A45" s="379" t="s">
        <v>368</v>
      </c>
      <c r="C45" s="380"/>
      <c r="D45" s="380"/>
      <c r="E45" s="380"/>
      <c r="F45" s="380"/>
    </row>
    <row r="46" spans="1:13" customFormat="1" x14ac:dyDescent="0.25">
      <c r="A46" s="381"/>
      <c r="B46" s="381" t="s">
        <v>369</v>
      </c>
      <c r="C46" s="380"/>
    </row>
    <row r="47" spans="1:13" customFormat="1" x14ac:dyDescent="0.25">
      <c r="B47" s="382" t="s">
        <v>370</v>
      </c>
      <c r="C47" s="380"/>
    </row>
    <row r="48" spans="1:13" customFormat="1" x14ac:dyDescent="0.25">
      <c r="B48" t="s">
        <v>371</v>
      </c>
      <c r="C48" s="380"/>
    </row>
    <row r="49" spans="1:13" customFormat="1" x14ac:dyDescent="0.25">
      <c r="C49" s="380"/>
    </row>
    <row r="50" spans="1:13" x14ac:dyDescent="0.25">
      <c r="A50" s="136" t="s">
        <v>201</v>
      </c>
      <c r="B50" s="137"/>
      <c r="C50" s="107"/>
      <c r="D50" s="104"/>
      <c r="E50" s="104"/>
      <c r="F50" s="118"/>
      <c r="G50" s="104"/>
      <c r="H50" s="104"/>
      <c r="I50" s="104"/>
      <c r="J50" s="120"/>
      <c r="K50" s="118"/>
      <c r="L50" s="118"/>
      <c r="M50" s="118"/>
    </row>
    <row r="51" spans="1:13" x14ac:dyDescent="0.25">
      <c r="A51" s="383" t="s">
        <v>165</v>
      </c>
      <c r="B51" s="383"/>
      <c r="C51" s="104"/>
      <c r="D51" s="104"/>
      <c r="E51" s="104"/>
      <c r="F51" s="118"/>
      <c r="G51" s="104"/>
      <c r="H51" s="104"/>
      <c r="I51" s="104"/>
      <c r="J51" s="120"/>
      <c r="K51" s="118"/>
      <c r="L51" s="118"/>
      <c r="M51" s="118"/>
    </row>
    <row r="52" spans="1:13" x14ac:dyDescent="0.25">
      <c r="B52" s="107" t="s">
        <v>167</v>
      </c>
      <c r="C52" s="104" t="s">
        <v>161</v>
      </c>
      <c r="D52" s="104" t="s">
        <v>161</v>
      </c>
      <c r="E52" s="104" t="s">
        <v>161</v>
      </c>
      <c r="F52" s="118"/>
      <c r="G52" s="104"/>
      <c r="H52" s="104"/>
      <c r="I52" s="104"/>
      <c r="J52" s="120"/>
      <c r="K52" s="118"/>
      <c r="L52" s="118"/>
      <c r="M52" s="118"/>
    </row>
    <row r="53" spans="1:13" x14ac:dyDescent="0.25">
      <c r="B53" s="107" t="s">
        <v>171</v>
      </c>
      <c r="C53" s="104" t="s">
        <v>161</v>
      </c>
      <c r="D53" s="104" t="s">
        <v>161</v>
      </c>
      <c r="E53" s="104" t="s">
        <v>161</v>
      </c>
      <c r="F53" s="118"/>
      <c r="G53" s="104"/>
      <c r="H53" s="104"/>
      <c r="I53" s="104"/>
      <c r="J53" s="120"/>
      <c r="K53" s="118"/>
      <c r="L53" s="118"/>
      <c r="M53" s="118"/>
    </row>
    <row r="54" spans="1:13" x14ac:dyDescent="0.25">
      <c r="B54" s="107" t="s">
        <v>174</v>
      </c>
      <c r="C54" s="104" t="s">
        <v>161</v>
      </c>
      <c r="D54" s="104" t="s">
        <v>161</v>
      </c>
      <c r="E54" s="104" t="s">
        <v>161</v>
      </c>
      <c r="F54" s="118"/>
      <c r="G54" s="104"/>
      <c r="H54" s="104"/>
      <c r="I54" s="104"/>
      <c r="J54" s="120"/>
      <c r="K54" s="118"/>
      <c r="L54" s="118"/>
      <c r="M54" s="118"/>
    </row>
    <row r="55" spans="1:13" x14ac:dyDescent="0.25">
      <c r="B55" s="107" t="s">
        <v>177</v>
      </c>
      <c r="C55" s="104" t="s">
        <v>161</v>
      </c>
      <c r="D55" s="104" t="s">
        <v>161</v>
      </c>
      <c r="E55" s="104" t="s">
        <v>161</v>
      </c>
      <c r="F55" s="118"/>
      <c r="G55" s="104"/>
      <c r="H55" s="104"/>
      <c r="I55" s="104"/>
      <c r="J55" s="120"/>
      <c r="K55" s="118"/>
      <c r="L55" s="118"/>
      <c r="M55" s="118"/>
    </row>
    <row r="56" spans="1:13" x14ac:dyDescent="0.25">
      <c r="B56" s="107" t="s">
        <v>179</v>
      </c>
      <c r="C56" s="104" t="s">
        <v>161</v>
      </c>
      <c r="D56" s="104" t="s">
        <v>161</v>
      </c>
      <c r="E56" s="104" t="s">
        <v>161</v>
      </c>
      <c r="F56" s="118"/>
      <c r="G56" s="104"/>
      <c r="H56" s="104"/>
      <c r="I56" s="104"/>
      <c r="J56" s="120"/>
      <c r="K56" s="118"/>
      <c r="L56" s="118"/>
      <c r="M56" s="118"/>
    </row>
    <row r="57" spans="1:13" x14ac:dyDescent="0.25">
      <c r="B57" s="107" t="s">
        <v>182</v>
      </c>
      <c r="C57" s="104" t="s">
        <v>161</v>
      </c>
      <c r="D57" s="104" t="s">
        <v>161</v>
      </c>
      <c r="E57" s="104" t="s">
        <v>161</v>
      </c>
      <c r="F57" s="118"/>
      <c r="G57" s="138"/>
      <c r="H57" s="138"/>
      <c r="I57" s="138"/>
      <c r="J57" s="120"/>
      <c r="K57" s="118"/>
      <c r="L57" s="118"/>
      <c r="M57" s="118"/>
    </row>
    <row r="58" spans="1:13" x14ac:dyDescent="0.25">
      <c r="B58" s="107" t="s">
        <v>185</v>
      </c>
      <c r="C58" s="104" t="s">
        <v>161</v>
      </c>
      <c r="D58" s="104" t="s">
        <v>161</v>
      </c>
      <c r="E58" s="104" t="s">
        <v>161</v>
      </c>
      <c r="F58" s="118"/>
      <c r="G58" s="104"/>
      <c r="H58" s="104"/>
      <c r="I58" s="104"/>
      <c r="J58" s="139"/>
      <c r="K58" s="118"/>
      <c r="L58" s="118"/>
      <c r="M58" s="118"/>
    </row>
    <row r="59" spans="1:13" x14ac:dyDescent="0.25">
      <c r="B59" s="107"/>
      <c r="C59" s="104"/>
      <c r="D59" s="107"/>
      <c r="E59" s="104"/>
      <c r="F59" s="118"/>
      <c r="G59" s="140"/>
      <c r="H59" s="104"/>
      <c r="I59" s="104"/>
      <c r="J59" s="139"/>
      <c r="K59" s="118"/>
      <c r="L59" s="118"/>
      <c r="M59" s="118"/>
    </row>
    <row r="60" spans="1:13" ht="30" x14ac:dyDescent="0.25">
      <c r="A60" s="134" t="s">
        <v>190</v>
      </c>
      <c r="B60" s="135" t="s">
        <v>191</v>
      </c>
      <c r="C60" s="104"/>
      <c r="D60" s="130"/>
      <c r="E60" s="104"/>
      <c r="F60" s="118"/>
      <c r="G60" s="140"/>
      <c r="H60" s="104"/>
      <c r="I60" s="104"/>
      <c r="J60" s="139"/>
      <c r="K60" s="118"/>
      <c r="L60" s="118"/>
      <c r="M60" s="118"/>
    </row>
    <row r="61" spans="1:13" x14ac:dyDescent="0.25">
      <c r="A61" s="134"/>
      <c r="B61" s="107"/>
      <c r="C61" s="104"/>
      <c r="D61" s="107"/>
      <c r="E61" s="104"/>
      <c r="F61" s="118"/>
      <c r="G61" s="140"/>
      <c r="H61" s="104"/>
      <c r="I61" s="104"/>
      <c r="J61" s="139"/>
      <c r="K61" s="118"/>
      <c r="L61" s="118"/>
      <c r="M61" s="118"/>
    </row>
    <row r="62" spans="1:13" x14ac:dyDescent="0.25">
      <c r="A62" s="134" t="s">
        <v>194</v>
      </c>
      <c r="B62" s="107" t="s">
        <v>195</v>
      </c>
      <c r="C62" s="104"/>
      <c r="D62" s="130"/>
      <c r="E62" s="104"/>
      <c r="F62" s="118"/>
      <c r="G62" s="140"/>
      <c r="H62" s="104"/>
      <c r="I62" s="104"/>
      <c r="J62" s="139"/>
      <c r="K62" s="118"/>
      <c r="L62" s="118"/>
      <c r="M62" s="118"/>
    </row>
    <row r="63" spans="1:13" x14ac:dyDescent="0.25">
      <c r="A63" s="134"/>
      <c r="B63" s="107"/>
      <c r="C63" s="104"/>
      <c r="D63" s="107"/>
      <c r="E63" s="104"/>
      <c r="F63" s="118"/>
      <c r="G63" s="140"/>
      <c r="H63" s="104"/>
      <c r="I63" s="104"/>
      <c r="J63" s="139"/>
      <c r="K63" s="118"/>
      <c r="L63" s="118"/>
      <c r="M63" s="118"/>
    </row>
    <row r="64" spans="1:13" x14ac:dyDescent="0.25">
      <c r="A64" s="134" t="s">
        <v>196</v>
      </c>
      <c r="B64" s="107" t="s">
        <v>197</v>
      </c>
      <c r="C64" s="104"/>
      <c r="D64" s="130"/>
      <c r="E64" s="104"/>
      <c r="F64" s="118"/>
      <c r="G64" s="140"/>
      <c r="H64" s="104"/>
      <c r="I64" s="104"/>
      <c r="J64" s="139"/>
      <c r="K64" s="118"/>
      <c r="L64" s="118"/>
      <c r="M64" s="118"/>
    </row>
    <row r="65" spans="1:13" x14ac:dyDescent="0.25">
      <c r="A65" s="134"/>
      <c r="B65" s="107"/>
      <c r="C65" s="104"/>
      <c r="D65" s="107"/>
      <c r="E65" s="104"/>
      <c r="F65" s="118"/>
      <c r="G65" s="140"/>
      <c r="H65" s="104"/>
      <c r="I65" s="104"/>
      <c r="J65" s="139"/>
      <c r="K65" s="118"/>
      <c r="L65" s="118"/>
      <c r="M65" s="118"/>
    </row>
    <row r="66" spans="1:13" x14ac:dyDescent="0.25">
      <c r="A66" s="134" t="s">
        <v>198</v>
      </c>
      <c r="B66" s="107" t="s">
        <v>197</v>
      </c>
      <c r="C66" s="104"/>
      <c r="D66" s="130"/>
      <c r="E66" s="104"/>
      <c r="F66" s="118"/>
      <c r="G66" s="104"/>
      <c r="H66" s="125"/>
      <c r="I66" s="140"/>
      <c r="J66" s="120"/>
      <c r="K66" s="118"/>
      <c r="L66" s="118"/>
      <c r="M66" s="118"/>
    </row>
    <row r="67" spans="1:13" x14ac:dyDescent="0.25">
      <c r="A67" s="134"/>
      <c r="B67" s="129"/>
      <c r="C67" s="107"/>
      <c r="D67" s="104"/>
      <c r="E67" s="104"/>
      <c r="F67" s="118"/>
      <c r="G67" s="141"/>
      <c r="H67" s="104"/>
      <c r="I67" s="104"/>
      <c r="J67" s="120"/>
      <c r="K67" s="118"/>
      <c r="L67" s="118"/>
      <c r="M67" s="118"/>
    </row>
    <row r="68" spans="1:13" x14ac:dyDescent="0.25">
      <c r="A68" s="134" t="s">
        <v>199</v>
      </c>
      <c r="B68" s="107" t="s">
        <v>197</v>
      </c>
      <c r="C68" s="104"/>
      <c r="D68" s="130"/>
      <c r="E68" s="104"/>
      <c r="F68" s="118"/>
      <c r="G68" s="104"/>
      <c r="H68" s="104"/>
      <c r="I68" s="104"/>
      <c r="J68" s="120"/>
      <c r="K68" s="118"/>
      <c r="L68" s="118"/>
      <c r="M68" s="118"/>
    </row>
    <row r="69" spans="1:13" x14ac:dyDescent="0.25">
      <c r="A69" s="134"/>
      <c r="B69" s="129"/>
      <c r="C69" s="107"/>
      <c r="D69" s="104"/>
      <c r="E69" s="104"/>
      <c r="F69" s="118"/>
      <c r="G69" s="104"/>
      <c r="H69" s="104"/>
      <c r="I69" s="104"/>
      <c r="J69" s="142"/>
      <c r="K69" s="118"/>
      <c r="L69" s="118"/>
      <c r="M69" s="118"/>
    </row>
    <row r="70" spans="1:13" x14ac:dyDescent="0.25">
      <c r="A70" s="134" t="s">
        <v>200</v>
      </c>
      <c r="B70" s="107" t="s">
        <v>197</v>
      </c>
      <c r="C70" s="104"/>
      <c r="D70" s="130"/>
      <c r="E70" s="104"/>
      <c r="F70" s="118"/>
      <c r="G70" s="104"/>
      <c r="H70" s="104"/>
      <c r="I70" s="104"/>
      <c r="J70" s="143"/>
      <c r="K70" s="118"/>
      <c r="L70" s="118"/>
      <c r="M70" s="118"/>
    </row>
    <row r="71" spans="1:13" x14ac:dyDescent="0.25">
      <c r="A71" s="134"/>
      <c r="B71" s="129"/>
      <c r="C71" s="107"/>
      <c r="D71" s="104"/>
      <c r="E71" s="104"/>
      <c r="F71" s="118"/>
      <c r="G71" s="144"/>
      <c r="H71" s="104"/>
      <c r="I71" s="104"/>
      <c r="J71" s="118"/>
      <c r="K71" s="118"/>
      <c r="L71" s="118"/>
      <c r="M71" s="118"/>
    </row>
  </sheetData>
  <mergeCells count="4">
    <mergeCell ref="A1:C1"/>
    <mergeCell ref="A2:C2"/>
    <mergeCell ref="A19:B19"/>
    <mergeCell ref="A51:B51"/>
  </mergeCells>
  <conditionalFormatting sqref="B5">
    <cfRule type="containsText" dxfId="10" priority="6" operator="containsText" text="NO">
      <formula>NOT(ISERROR(SEARCH("NO",B5)))</formula>
    </cfRule>
  </conditionalFormatting>
  <conditionalFormatting sqref="B72">
    <cfRule type="cellIs" priority="5" operator="equal">
      <formula>"""NO"""</formula>
    </cfRule>
  </conditionalFormatting>
  <conditionalFormatting sqref="B72">
    <cfRule type="containsText" dxfId="9" priority="4" operator="containsText" text="NO">
      <formula>NOT(ISERROR(SEARCH("NO",B72)))</formula>
    </cfRule>
  </conditionalFormatting>
  <conditionalFormatting sqref="B7:B13">
    <cfRule type="containsText" dxfId="8" priority="3" operator="containsText" text="No">
      <formula>NOT(ISERROR(SEARCH("No",B7)))</formula>
    </cfRule>
  </conditionalFormatting>
  <conditionalFormatting sqref="B14">
    <cfRule type="containsText" dxfId="7" priority="2" operator="containsText" text="No">
      <formula>NOT(ISERROR(SEARCH("No",B14)))</formula>
    </cfRule>
  </conditionalFormatting>
  <conditionalFormatting sqref="B15">
    <cfRule type="containsText" dxfId="6" priority="1" operator="containsText" text="No">
      <formula>NOT(ISERROR(SEARCH("No",B15)))</formula>
    </cfRule>
  </conditionalFormatting>
  <hyperlinks>
    <hyperlink ref="A7" location="Summary!A1" display="Summary" xr:uid="{39F3AB2F-2A84-48A0-BB01-9E510AC5F1F9}"/>
    <hyperlink ref="A8" location="Allocation!A1" display="Allocation" xr:uid="{2323704A-5A8E-4C2C-9154-82AED1B2BA43}"/>
    <hyperlink ref="A10" location="Expenses!A1" display="Expense" xr:uid="{DE877FAC-9FA7-496B-B104-5A39229D5E32}"/>
    <hyperlink ref="A11" location="Summary!A19" display="Mgmt Fee tab(s)" xr:uid="{66B599F6-414B-47A7-92AA-E5FF82A12E56}"/>
    <hyperlink ref="A13" location="'Cash Comp'!A1" display="Cash Comp" xr:uid="{97922D66-43B4-4A84-B5DC-950CC3FB210E}"/>
    <hyperlink ref="A12" location="'PBC Details'!A1" display="Investment tab(s)" xr:uid="{DA2EADE8-C8A6-44E1-9B01-33664D80CA44}"/>
    <hyperlink ref="A9" location="'RC Rx'!A1" display="Rc Rx" xr:uid="{71CB6E68-A55C-4D6D-8B0B-25CB61BFB439}"/>
    <hyperlink ref="A14" location="LPA!A1" display="WF tabs (if applicable)" xr:uid="{F065D929-726B-4494-92BB-740C9E9A2E8D}"/>
    <hyperlink ref="A15" location="Allocation!A143" display="GP Detail (if applicable)" xr:uid="{E9EB0192-80C9-4CEF-9D24-A06D2CC153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5067E-C000-499B-8F51-B283EF623A2B}">
  <dimension ref="A1:Q178"/>
  <sheetViews>
    <sheetView tabSelected="1" view="pageBreakPreview" zoomScale="85" zoomScaleNormal="100" zoomScaleSheetLayoutView="85" workbookViewId="0">
      <selection activeCell="F27" sqref="F27"/>
    </sheetView>
  </sheetViews>
  <sheetFormatPr defaultRowHeight="12.75" outlineLevelRow="1" outlineLevelCol="1" x14ac:dyDescent="0.2"/>
  <cols>
    <col min="1" max="1" width="24.140625" style="1" customWidth="1"/>
    <col min="2" max="2" width="9.7109375" style="1" bestFit="1" customWidth="1"/>
    <col min="3" max="3" width="11.28515625" style="1" bestFit="1" customWidth="1"/>
    <col min="4" max="6" width="15.7109375" style="52" customWidth="1"/>
    <col min="7" max="7" width="3.140625" style="1" customWidth="1"/>
    <col min="8" max="8" width="3.85546875" style="1" customWidth="1"/>
    <col min="9" max="13" width="9.140625" style="1"/>
    <col min="14" max="16" width="9.140625" style="1" hidden="1" customWidth="1" outlineLevel="1"/>
    <col min="17" max="17" width="9.140625" style="1" collapsed="1"/>
    <col min="18" max="16384" width="9.140625" style="1"/>
  </cols>
  <sheetData>
    <row r="1" spans="1:6" ht="21.75" thickBot="1" x14ac:dyDescent="0.4">
      <c r="A1" s="270" t="s">
        <v>234</v>
      </c>
      <c r="B1" s="146"/>
      <c r="D1" s="354" t="s">
        <v>365</v>
      </c>
    </row>
    <row r="2" spans="1:6" x14ac:dyDescent="0.2">
      <c r="A2" s="148" t="s">
        <v>245</v>
      </c>
      <c r="B2" s="263" t="s">
        <v>22</v>
      </c>
    </row>
    <row r="3" spans="1:6" x14ac:dyDescent="0.2">
      <c r="A3" s="264" t="s">
        <v>206</v>
      </c>
      <c r="B3" s="265">
        <v>44594</v>
      </c>
    </row>
    <row r="4" spans="1:6" x14ac:dyDescent="0.2">
      <c r="A4" s="266" t="s">
        <v>243</v>
      </c>
      <c r="B4" s="267"/>
    </row>
    <row r="5" spans="1:6" ht="13.5" thickBot="1" x14ac:dyDescent="0.25">
      <c r="A5" s="268" t="s">
        <v>244</v>
      </c>
      <c r="B5" s="269">
        <f>WORKDAY(B3,10,B4)</f>
        <v>44608</v>
      </c>
      <c r="C5" s="1" t="s">
        <v>246</v>
      </c>
    </row>
    <row r="6" spans="1:6" x14ac:dyDescent="0.2">
      <c r="A6" s="170"/>
      <c r="B6" s="171"/>
    </row>
    <row r="7" spans="1:6" ht="25.5" x14ac:dyDescent="0.2">
      <c r="A7" s="149" t="s">
        <v>112</v>
      </c>
      <c r="B7" s="62"/>
      <c r="C7" s="150" t="s">
        <v>207</v>
      </c>
      <c r="D7" s="150" t="s">
        <v>208</v>
      </c>
      <c r="E7" s="150" t="s">
        <v>209</v>
      </c>
      <c r="F7" s="150" t="s">
        <v>210</v>
      </c>
    </row>
    <row r="8" spans="1:6" x14ac:dyDescent="0.2">
      <c r="A8" s="151" t="s">
        <v>5</v>
      </c>
      <c r="C8" s="147"/>
      <c r="D8" s="147"/>
      <c r="E8" s="147"/>
      <c r="F8" s="146"/>
    </row>
    <row r="9" spans="1:6" x14ac:dyDescent="0.2">
      <c r="A9" s="146" t="s">
        <v>94</v>
      </c>
      <c r="C9" s="152">
        <v>1000000</v>
      </c>
      <c r="D9" s="153">
        <f>Allocation!L15</f>
        <v>1000000</v>
      </c>
      <c r="E9" s="153">
        <f>C9-D9</f>
        <v>0</v>
      </c>
      <c r="F9" s="146"/>
    </row>
    <row r="10" spans="1:6" x14ac:dyDescent="0.2">
      <c r="A10" s="146" t="s">
        <v>95</v>
      </c>
      <c r="C10" s="152">
        <v>0</v>
      </c>
      <c r="D10" s="153">
        <f>Allocation!M15</f>
        <v>0</v>
      </c>
      <c r="E10" s="153">
        <f>C10-D10</f>
        <v>0</v>
      </c>
      <c r="F10" s="146"/>
    </row>
    <row r="11" spans="1:6" x14ac:dyDescent="0.2">
      <c r="A11" s="149" t="s">
        <v>3</v>
      </c>
      <c r="C11" s="154">
        <f>SUM(C9:C10)</f>
        <v>1000000</v>
      </c>
      <c r="D11" s="154">
        <f>SUM(D9:D10)</f>
        <v>1000000</v>
      </c>
      <c r="E11" s="154">
        <f>SUM(E9:E10)</f>
        <v>0</v>
      </c>
      <c r="F11" s="146"/>
    </row>
    <row r="12" spans="1:6" x14ac:dyDescent="0.2">
      <c r="A12" s="146"/>
      <c r="C12" s="152"/>
      <c r="D12" s="153"/>
      <c r="E12" s="153"/>
      <c r="F12" s="146"/>
    </row>
    <row r="13" spans="1:6" x14ac:dyDescent="0.2">
      <c r="A13" s="151" t="s">
        <v>6</v>
      </c>
      <c r="C13" s="152"/>
      <c r="D13" s="153"/>
      <c r="E13" s="153"/>
      <c r="F13" s="146"/>
    </row>
    <row r="14" spans="1:6" x14ac:dyDescent="0.2">
      <c r="A14" s="146" t="s">
        <v>211</v>
      </c>
      <c r="C14" s="152">
        <f>'Mgmt Fee Calc'!C17</f>
        <v>266523</v>
      </c>
      <c r="D14" s="153">
        <f>Allocation!P15</f>
        <v>266523</v>
      </c>
      <c r="E14" s="153">
        <f>C14-D14</f>
        <v>0</v>
      </c>
    </row>
    <row r="15" spans="1:6" x14ac:dyDescent="0.2">
      <c r="A15" s="146" t="s">
        <v>360</v>
      </c>
      <c r="C15" s="152">
        <f>'Mgmt Fee Calc'!C24</f>
        <v>0</v>
      </c>
      <c r="D15" s="153">
        <f>Allocation!T15</f>
        <v>0</v>
      </c>
      <c r="E15" s="153">
        <f>C15-D15</f>
        <v>0</v>
      </c>
      <c r="F15" s="146"/>
    </row>
    <row r="16" spans="1:6" x14ac:dyDescent="0.2">
      <c r="A16" s="146" t="s">
        <v>359</v>
      </c>
      <c r="C16" s="152">
        <f>'Mgmt Fee Calc'!C21</f>
        <v>0</v>
      </c>
      <c r="D16" s="153">
        <f>Allocation!R15</f>
        <v>0</v>
      </c>
      <c r="E16" s="153">
        <f t="shared" ref="E16:E18" si="0">C16-D16</f>
        <v>0</v>
      </c>
      <c r="F16" s="146"/>
    </row>
    <row r="17" spans="1:6" x14ac:dyDescent="0.2">
      <c r="A17" s="146" t="s">
        <v>358</v>
      </c>
      <c r="C17" s="152">
        <f>'Mgmt Fee Calc'!C22</f>
        <v>0</v>
      </c>
      <c r="D17" s="153">
        <f>Allocation!S15</f>
        <v>0</v>
      </c>
      <c r="E17" s="153">
        <f t="shared" si="0"/>
        <v>0</v>
      </c>
      <c r="F17" s="146"/>
    </row>
    <row r="18" spans="1:6" x14ac:dyDescent="0.2">
      <c r="A18" s="146" t="s">
        <v>357</v>
      </c>
      <c r="C18" s="152">
        <f>'Mgmt Fee Calc'!C23</f>
        <v>0</v>
      </c>
      <c r="D18" s="153">
        <f>Allocation!T15</f>
        <v>0</v>
      </c>
      <c r="E18" s="153">
        <f t="shared" si="0"/>
        <v>0</v>
      </c>
      <c r="F18" s="146"/>
    </row>
    <row r="19" spans="1:6" ht="15" x14ac:dyDescent="0.25">
      <c r="A19" s="149" t="s">
        <v>7</v>
      </c>
      <c r="C19" s="154">
        <f>SUM(C14:C18)</f>
        <v>266523</v>
      </c>
      <c r="D19" s="154">
        <f>SUM(D14:D15)</f>
        <v>266523</v>
      </c>
      <c r="E19" s="155">
        <f>C19-D19</f>
        <v>0</v>
      </c>
      <c r="F19" s="156" t="s">
        <v>213</v>
      </c>
    </row>
    <row r="20" spans="1:6" x14ac:dyDescent="0.2">
      <c r="A20" s="146"/>
      <c r="C20" s="152"/>
      <c r="D20" s="153"/>
      <c r="E20" s="153"/>
      <c r="F20" s="146"/>
    </row>
    <row r="21" spans="1:6" x14ac:dyDescent="0.2">
      <c r="A21" s="151" t="s">
        <v>212</v>
      </c>
      <c r="C21" s="152"/>
      <c r="D21" s="152"/>
      <c r="E21" s="152"/>
      <c r="F21" s="146"/>
    </row>
    <row r="22" spans="1:6" x14ac:dyDescent="0.2">
      <c r="A22" s="146" t="s">
        <v>8</v>
      </c>
      <c r="C22" s="152">
        <f>Expenses!C25</f>
        <v>100000</v>
      </c>
      <c r="D22" s="153">
        <f>Allocation!V15</f>
        <v>100000</v>
      </c>
      <c r="E22" s="153">
        <f>C22-D22</f>
        <v>0</v>
      </c>
      <c r="F22" s="1"/>
    </row>
    <row r="23" spans="1:6" x14ac:dyDescent="0.2">
      <c r="A23" s="146" t="s">
        <v>13</v>
      </c>
      <c r="C23" s="152">
        <f>Expenses!B25</f>
        <v>100000</v>
      </c>
      <c r="D23" s="153">
        <f>Allocation!W15</f>
        <v>100000</v>
      </c>
      <c r="E23" s="153">
        <f>C23-D23</f>
        <v>0</v>
      </c>
      <c r="F23" s="146"/>
    </row>
    <row r="24" spans="1:6" x14ac:dyDescent="0.2">
      <c r="A24" s="146" t="s">
        <v>355</v>
      </c>
      <c r="C24" s="152">
        <v>0</v>
      </c>
      <c r="D24" s="153">
        <f>Allocation!X15</f>
        <v>0</v>
      </c>
      <c r="E24" s="153">
        <f>C24-D24</f>
        <v>0</v>
      </c>
      <c r="F24" s="146"/>
    </row>
    <row r="25" spans="1:6" ht="15" x14ac:dyDescent="0.25">
      <c r="A25" s="149" t="s">
        <v>214</v>
      </c>
      <c r="C25" s="154">
        <f>SUM(C22:C24)</f>
        <v>200000</v>
      </c>
      <c r="D25" s="154">
        <f t="shared" ref="D25:E25" si="1">SUM(D22:D24)</f>
        <v>200000</v>
      </c>
      <c r="E25" s="154">
        <f t="shared" si="1"/>
        <v>0</v>
      </c>
      <c r="F25" s="157" t="s">
        <v>212</v>
      </c>
    </row>
    <row r="26" spans="1:6" x14ac:dyDescent="0.2">
      <c r="A26" s="149"/>
      <c r="C26" s="224"/>
      <c r="D26" s="224"/>
      <c r="E26" s="225"/>
      <c r="F26" s="146"/>
    </row>
    <row r="27" spans="1:6" x14ac:dyDescent="0.2">
      <c r="A27" s="146"/>
      <c r="C27" s="152"/>
      <c r="D27" s="153"/>
      <c r="E27" s="153"/>
      <c r="F27" s="146"/>
    </row>
    <row r="28" spans="1:6" x14ac:dyDescent="0.2">
      <c r="A28" s="149" t="s">
        <v>215</v>
      </c>
      <c r="C28" s="152">
        <f>C11+C19+C25</f>
        <v>1466523</v>
      </c>
      <c r="D28" s="152">
        <f>D11+D19+D25</f>
        <v>1466523</v>
      </c>
      <c r="E28" s="152">
        <f>E11+E19+E25</f>
        <v>0</v>
      </c>
      <c r="F28" s="146"/>
    </row>
    <row r="29" spans="1:6" x14ac:dyDescent="0.2">
      <c r="A29" s="149"/>
      <c r="C29" s="154"/>
      <c r="D29" s="154"/>
      <c r="E29" s="154"/>
      <c r="F29" s="146"/>
    </row>
    <row r="30" spans="1:6" ht="13.5" thickBot="1" x14ac:dyDescent="0.25">
      <c r="A30" s="158" t="s">
        <v>216</v>
      </c>
      <c r="C30" s="159">
        <f>C28</f>
        <v>1466523</v>
      </c>
      <c r="D30" s="159">
        <f t="shared" ref="D30:E30" si="2">D28</f>
        <v>1466523</v>
      </c>
      <c r="E30" s="159">
        <f t="shared" si="2"/>
        <v>0</v>
      </c>
      <c r="F30" s="146"/>
    </row>
    <row r="31" spans="1:6" x14ac:dyDescent="0.2">
      <c r="A31" s="226"/>
      <c r="C31" s="227"/>
      <c r="D31" s="227"/>
      <c r="E31" s="227"/>
      <c r="F31" s="146"/>
    </row>
    <row r="32" spans="1:6" hidden="1" outlineLevel="1" x14ac:dyDescent="0.2">
      <c r="A32" s="149" t="s">
        <v>18</v>
      </c>
      <c r="C32" s="151"/>
      <c r="D32" s="146"/>
      <c r="E32" s="147"/>
      <c r="F32" s="147"/>
    </row>
    <row r="33" spans="1:16" hidden="1" outlineLevel="1" x14ac:dyDescent="0.2">
      <c r="A33" s="151" t="s">
        <v>5</v>
      </c>
      <c r="B33" s="62"/>
      <c r="C33" s="146"/>
      <c r="D33" s="146"/>
      <c r="E33" s="147"/>
      <c r="F33" s="147"/>
    </row>
    <row r="34" spans="1:16" hidden="1" outlineLevel="1" x14ac:dyDescent="0.2">
      <c r="A34" s="146" t="s">
        <v>94</v>
      </c>
      <c r="B34" s="62"/>
      <c r="C34" s="147">
        <v>0</v>
      </c>
      <c r="D34" s="146">
        <f>Allocation!AB15</f>
        <v>0</v>
      </c>
      <c r="E34" s="153">
        <f>C34-D33</f>
        <v>0</v>
      </c>
      <c r="F34" s="147"/>
    </row>
    <row r="35" spans="1:16" hidden="1" outlineLevel="1" x14ac:dyDescent="0.2">
      <c r="A35" s="146" t="s">
        <v>95</v>
      </c>
      <c r="C35" s="147">
        <v>0</v>
      </c>
      <c r="D35" s="1">
        <f>Allocation!AC15</f>
        <v>0</v>
      </c>
      <c r="E35" s="153">
        <f>C35-D34</f>
        <v>0</v>
      </c>
      <c r="F35" s="147"/>
    </row>
    <row r="36" spans="1:16" hidden="1" outlineLevel="1" x14ac:dyDescent="0.2">
      <c r="A36" s="146" t="s">
        <v>96</v>
      </c>
      <c r="C36" s="147">
        <v>0</v>
      </c>
      <c r="D36" s="146">
        <f>Allocation!AD15</f>
        <v>0</v>
      </c>
      <c r="E36" s="153">
        <f>C36-D36</f>
        <v>0</v>
      </c>
      <c r="F36" s="147"/>
    </row>
    <row r="37" spans="1:16" hidden="1" outlineLevel="1" x14ac:dyDescent="0.2">
      <c r="A37" s="149" t="s">
        <v>3</v>
      </c>
      <c r="C37" s="160">
        <f>SUM(C34:C36)</f>
        <v>0</v>
      </c>
      <c r="D37" s="160">
        <f>SUM(D34:D36)</f>
        <v>0</v>
      </c>
      <c r="E37" s="154">
        <f>SUM(E35:E36)</f>
        <v>0</v>
      </c>
      <c r="F37" s="147"/>
    </row>
    <row r="38" spans="1:16" hidden="1" outlineLevel="1" x14ac:dyDescent="0.2">
      <c r="A38" s="146"/>
      <c r="B38" s="60"/>
      <c r="C38" s="147"/>
      <c r="D38" s="146"/>
      <c r="E38" s="146"/>
      <c r="F38" s="147"/>
    </row>
    <row r="39" spans="1:16" hidden="1" outlineLevel="1" x14ac:dyDescent="0.2">
      <c r="A39" s="146" t="s">
        <v>82</v>
      </c>
      <c r="C39" s="146">
        <v>0</v>
      </c>
      <c r="D39" s="146">
        <v>0</v>
      </c>
      <c r="E39" s="153">
        <f>C39-D38</f>
        <v>0</v>
      </c>
      <c r="F39" s="147"/>
    </row>
    <row r="40" spans="1:16" hidden="1" outlineLevel="1" x14ac:dyDescent="0.2">
      <c r="A40" s="146"/>
      <c r="C40" s="147"/>
      <c r="D40" s="146"/>
      <c r="E40" s="146"/>
      <c r="F40" s="147"/>
    </row>
    <row r="41" spans="1:16" hidden="1" outlineLevel="1" x14ac:dyDescent="0.2">
      <c r="A41" s="149" t="s">
        <v>113</v>
      </c>
      <c r="C41" s="160">
        <f>C37+C39</f>
        <v>0</v>
      </c>
      <c r="D41" s="160">
        <f>D37+D39</f>
        <v>0</v>
      </c>
      <c r="E41" s="154">
        <f>SUM(E39:E40)</f>
        <v>0</v>
      </c>
      <c r="F41" s="147"/>
    </row>
    <row r="42" spans="1:16" hidden="1" outlineLevel="1" x14ac:dyDescent="0.2">
      <c r="A42" s="146"/>
      <c r="C42" s="146"/>
      <c r="D42" s="146"/>
      <c r="E42" s="147"/>
      <c r="F42" s="147"/>
    </row>
    <row r="43" spans="1:16" ht="13.5" hidden="1" outlineLevel="1" collapsed="1" thickBot="1" x14ac:dyDescent="0.25">
      <c r="A43" s="158" t="s">
        <v>331</v>
      </c>
      <c r="C43" s="159">
        <f>C30-C41</f>
        <v>1466523</v>
      </c>
      <c r="D43" s="159">
        <f t="shared" ref="D43:E43" si="3">D30-D41</f>
        <v>1466523</v>
      </c>
      <c r="E43" s="159">
        <f t="shared" si="3"/>
        <v>0</v>
      </c>
    </row>
    <row r="44" spans="1:16" collapsed="1" x14ac:dyDescent="0.2"/>
    <row r="45" spans="1:16" x14ac:dyDescent="0.2">
      <c r="A45" s="60" t="s">
        <v>132</v>
      </c>
    </row>
    <row r="46" spans="1:16" ht="26.25" x14ac:dyDescent="0.25">
      <c r="C46" s="262" t="s">
        <v>242</v>
      </c>
      <c r="D46" s="210" t="s">
        <v>9</v>
      </c>
      <c r="E46" s="210" t="s">
        <v>10</v>
      </c>
      <c r="F46" s="1"/>
      <c r="N46" s="360" t="s">
        <v>293</v>
      </c>
      <c r="O46" s="361"/>
      <c r="P46" s="361"/>
    </row>
    <row r="47" spans="1:16" ht="15" x14ac:dyDescent="0.25">
      <c r="A47" s="161" t="s">
        <v>11</v>
      </c>
      <c r="B47" s="162"/>
      <c r="C47" s="162">
        <f ca="1">ABS((INDEX(INDIRECT("'"&amp;$P$47&amp;"'!"&amp;O47&amp;":"&amp;O47),MATCH("Grand total",'Power Report'!A:A,0))))</f>
        <v>54304635</v>
      </c>
      <c r="D47" s="162">
        <v>0</v>
      </c>
      <c r="E47" s="162">
        <f ca="1">SUM(C47:D47)</f>
        <v>54304635</v>
      </c>
      <c r="F47" s="1"/>
      <c r="N47" t="s">
        <v>253</v>
      </c>
      <c r="O47" s="1" t="str">
        <f>SUBSTITUTE(ADDRESS(1,COLUMN(INDEX(Allocation!$3:$3,MATCH(N47,'Power Report'!$8:$8,0))),4),"1","")</f>
        <v>E</v>
      </c>
      <c r="P47" t="s">
        <v>294</v>
      </c>
    </row>
    <row r="48" spans="1:16" x14ac:dyDescent="0.2">
      <c r="A48" s="146"/>
      <c r="C48" s="147"/>
      <c r="D48" s="147"/>
      <c r="E48" s="147"/>
    </row>
    <row r="49" spans="1:15" ht="15" x14ac:dyDescent="0.25">
      <c r="A49" s="163" t="s">
        <v>5</v>
      </c>
      <c r="C49" s="278">
        <f ca="1">ABS((INDEX(INDIRECT("'"&amp;$P$47&amp;"'!"&amp;O49&amp;":"&amp;O49),MATCH("Grand total",'Power Report'!A:A,0))))</f>
        <v>0</v>
      </c>
      <c r="D49" s="165">
        <f>D11</f>
        <v>1000000</v>
      </c>
      <c r="E49" s="147">
        <f ca="1">SUM(C49:D49)</f>
        <v>1000000</v>
      </c>
      <c r="F49" s="1"/>
      <c r="N49" t="s">
        <v>261</v>
      </c>
      <c r="O49" s="1" t="str">
        <f>SUBSTITUTE(ADDRESS(1,COLUMN(INDEX(Allocation!$3:$3,MATCH(N49,'Power Report'!$8:$8,0))),4),"1","")</f>
        <v>M</v>
      </c>
    </row>
    <row r="50" spans="1:15" x14ac:dyDescent="0.2">
      <c r="A50" s="166"/>
      <c r="C50" s="164"/>
      <c r="D50" s="165"/>
      <c r="E50" s="147">
        <f>SUM(C50:D50)</f>
        <v>0</v>
      </c>
      <c r="F50" s="1"/>
    </row>
    <row r="51" spans="1:15" ht="15" x14ac:dyDescent="0.25">
      <c r="A51" s="163" t="s">
        <v>211</v>
      </c>
      <c r="C51" s="278">
        <f ca="1">ABS((INDEX(INDIRECT("'"&amp;$P$47&amp;"'!"&amp;O51&amp;":"&amp;O51),MATCH("Grand total",'Power Report'!A:A,0))))</f>
        <v>0</v>
      </c>
      <c r="D51" s="165">
        <f>D14</f>
        <v>266523</v>
      </c>
      <c r="E51" s="165">
        <f ca="1">SUM(C51:D51)</f>
        <v>266523</v>
      </c>
      <c r="F51" s="1"/>
      <c r="N51" t="s">
        <v>262</v>
      </c>
      <c r="O51" s="1" t="str">
        <f>SUBSTITUTE(ADDRESS(1,COLUMN(INDEX(Allocation!$3:$3,MATCH(N51,'Power Report'!$8:$8,0))),4),"1","")</f>
        <v>N</v>
      </c>
    </row>
    <row r="52" spans="1:15" ht="15" x14ac:dyDescent="0.25">
      <c r="A52" s="163" t="str">
        <f>A15</f>
        <v>Management Fee - Offsets</v>
      </c>
      <c r="C52" s="279">
        <f ca="1">ABS((INDEX(INDIRECT("'"&amp;$P$47&amp;"'!"&amp;O52&amp;":"&amp;O52),MATCH("Grand total",'Power Report'!A:A,0))))</f>
        <v>0</v>
      </c>
      <c r="D52" s="240">
        <v>0</v>
      </c>
      <c r="E52" s="240">
        <f ca="1">SUM(C52:D52)</f>
        <v>0</v>
      </c>
      <c r="F52" s="1"/>
      <c r="N52" t="s">
        <v>263</v>
      </c>
      <c r="O52" s="1" t="str">
        <f>SUBSTITUTE(ADDRESS(1,COLUMN(INDEX(Allocation!$3:$3,MATCH(N52,'Power Report'!$8:$8,0))),4),"1","")</f>
        <v>O</v>
      </c>
    </row>
    <row r="53" spans="1:15" x14ac:dyDescent="0.2">
      <c r="A53" s="163" t="s">
        <v>12</v>
      </c>
      <c r="C53" s="206">
        <f ca="1">SUM(C51:C52)</f>
        <v>0</v>
      </c>
      <c r="D53" s="164">
        <f>SUM(D51:D52)</f>
        <v>266523</v>
      </c>
      <c r="E53" s="147">
        <f ca="1">SUM(E51:E52)</f>
        <v>266523</v>
      </c>
      <c r="F53" s="1"/>
    </row>
    <row r="54" spans="1:15" x14ac:dyDescent="0.2">
      <c r="A54" s="166"/>
      <c r="C54" s="164"/>
      <c r="D54" s="165"/>
      <c r="E54" s="147"/>
      <c r="F54" s="1"/>
    </row>
    <row r="55" spans="1:15" ht="15" x14ac:dyDescent="0.25">
      <c r="A55" s="163" t="s">
        <v>8</v>
      </c>
      <c r="B55" s="207"/>
      <c r="C55" s="278">
        <f ca="1">ABS((INDEX(INDIRECT("'"&amp;$P$47&amp;"'!"&amp;O55&amp;":"&amp;O55),MATCH("Grand total",'Power Report'!A:A,0))))</f>
        <v>0</v>
      </c>
      <c r="D55" s="165">
        <f>D22</f>
        <v>100000</v>
      </c>
      <c r="E55" s="147">
        <f ca="1">SUM(C55:D55)</f>
        <v>100000</v>
      </c>
      <c r="F55" s="1"/>
      <c r="N55" s="277" t="s">
        <v>265</v>
      </c>
      <c r="O55" s="1" t="str">
        <f>SUBSTITUTE(ADDRESS(1,COLUMN(INDEX(Allocation!$3:$3,MATCH(N55,'Power Report'!$8:$8,0))),4),"1","")</f>
        <v>Q</v>
      </c>
    </row>
    <row r="56" spans="1:15" x14ac:dyDescent="0.2">
      <c r="A56" s="163"/>
      <c r="B56" s="207"/>
      <c r="C56" s="164"/>
      <c r="D56" s="165"/>
      <c r="E56" s="147"/>
      <c r="F56" s="1"/>
    </row>
    <row r="57" spans="1:15" ht="15" x14ac:dyDescent="0.25">
      <c r="A57" s="163" t="s">
        <v>13</v>
      </c>
      <c r="B57" s="207"/>
      <c r="C57" s="278">
        <f ca="1">ABS((INDEX(INDIRECT("'"&amp;$P$47&amp;"'!"&amp;O57&amp;":"&amp;O57),MATCH("Grand total",'Power Report'!A:A,0))))</f>
        <v>0</v>
      </c>
      <c r="D57" s="165">
        <f>D23</f>
        <v>100000</v>
      </c>
      <c r="E57" s="147">
        <f ca="1">SUM(C57:D57)</f>
        <v>100000</v>
      </c>
      <c r="F57" s="1"/>
      <c r="G57" s="52"/>
      <c r="H57" s="52"/>
      <c r="N57" s="277" t="s">
        <v>266</v>
      </c>
      <c r="O57" s="1" t="str">
        <f>SUBSTITUTE(ADDRESS(1,COLUMN(INDEX(Allocation!$3:$3,MATCH(N57,'Power Report'!$8:$8,0))),4),"1","")</f>
        <v>R</v>
      </c>
    </row>
    <row r="58" spans="1:15" ht="15" x14ac:dyDescent="0.25">
      <c r="A58" s="163"/>
      <c r="B58" s="207"/>
      <c r="C58" s="352"/>
      <c r="D58" s="165"/>
      <c r="E58" s="147"/>
      <c r="F58" s="1"/>
      <c r="G58" s="52"/>
      <c r="H58" s="52"/>
      <c r="N58" s="277"/>
    </row>
    <row r="59" spans="1:15" ht="15" x14ac:dyDescent="0.25">
      <c r="A59" s="163" t="s">
        <v>355</v>
      </c>
      <c r="B59" s="207"/>
      <c r="C59" s="278">
        <f ca="1">ABS((INDEX(INDIRECT("'"&amp;$P$47&amp;"'!"&amp;O59&amp;":"&amp;O59),MATCH("Grand total",'Power Report'!A:A,0))))</f>
        <v>0</v>
      </c>
      <c r="D59" s="165">
        <f>D24</f>
        <v>0</v>
      </c>
      <c r="E59" s="147">
        <f ca="1">SUM(C59:D59)</f>
        <v>0</v>
      </c>
      <c r="F59" s="1"/>
      <c r="G59" s="52"/>
      <c r="H59" s="52"/>
      <c r="N59" s="277" t="s">
        <v>267</v>
      </c>
      <c r="O59" s="1" t="str">
        <f>SUBSTITUTE(ADDRESS(1,COLUMN(INDEX(Allocation!$3:$3,MATCH(N59,'Power Report'!$8:$8,0))),4),"1","")</f>
        <v>S</v>
      </c>
    </row>
    <row r="60" spans="1:15" x14ac:dyDescent="0.2">
      <c r="A60" s="166"/>
      <c r="B60" s="207"/>
      <c r="C60" s="164"/>
      <c r="D60" s="147"/>
      <c r="E60" s="147"/>
      <c r="F60" s="1"/>
    </row>
    <row r="61" spans="1:15" ht="13.5" thickBot="1" x14ac:dyDescent="0.25">
      <c r="A61" s="167" t="s">
        <v>217</v>
      </c>
      <c r="B61" s="208"/>
      <c r="C61" s="168">
        <f ca="1">SUM(C53:C60)+SUM(C49:C49)</f>
        <v>0</v>
      </c>
      <c r="D61" s="168">
        <f>SUM(D53:D60)+SUM(D49:D49)</f>
        <v>1466523</v>
      </c>
      <c r="E61" s="168">
        <f ca="1">SUM(E53:E60)+SUM(E49:E49)</f>
        <v>1466523</v>
      </c>
      <c r="F61" s="1"/>
      <c r="G61" s="52"/>
    </row>
    <row r="62" spans="1:15" ht="13.5" thickTop="1" x14ac:dyDescent="0.2">
      <c r="A62" s="63"/>
      <c r="B62" s="207"/>
      <c r="C62" s="205"/>
      <c r="F62" s="1"/>
    </row>
    <row r="63" spans="1:15" ht="15" x14ac:dyDescent="0.25">
      <c r="A63" s="60" t="s">
        <v>14</v>
      </c>
      <c r="B63" s="207"/>
      <c r="C63" s="278">
        <f ca="1">ABS((INDEX(INDIRECT("'"&amp;$P$47&amp;"'!"&amp;O63&amp;":"&amp;O63),MATCH("Grand total",'Power Report'!A:A,0))))</f>
        <v>0</v>
      </c>
      <c r="D63" s="52">
        <v>0</v>
      </c>
      <c r="E63" s="52">
        <f ca="1">SUM(C63:D63)</f>
        <v>0</v>
      </c>
      <c r="F63" s="1"/>
      <c r="N63" s="277" t="s">
        <v>276</v>
      </c>
      <c r="O63" s="1" t="str">
        <f>SUBSTITUTE(ADDRESS(1,COLUMN(INDEX(Allocation!$3:$3,MATCH(N63,'Power Report'!$8:$8,0))),4),"1","")</f>
        <v>AB</v>
      </c>
    </row>
    <row r="64" spans="1:15" x14ac:dyDescent="0.2">
      <c r="A64" s="60"/>
      <c r="B64" s="207"/>
      <c r="C64" s="52"/>
      <c r="F64" s="1"/>
    </row>
    <row r="65" spans="1:6" ht="13.5" thickBot="1" x14ac:dyDescent="0.25">
      <c r="A65" s="161" t="s">
        <v>218</v>
      </c>
      <c r="B65" s="209"/>
      <c r="C65" s="169">
        <f ca="1">C47-C61</f>
        <v>54304635</v>
      </c>
      <c r="D65" s="169"/>
      <c r="E65" s="169">
        <f ca="1">E47-E61</f>
        <v>52838112</v>
      </c>
      <c r="F65" s="1"/>
    </row>
    <row r="66" spans="1:6" ht="13.5" thickTop="1" x14ac:dyDescent="0.2">
      <c r="A66" s="353" t="s">
        <v>364</v>
      </c>
      <c r="C66" s="52">
        <f ca="1">C65-Allocation!AZ15</f>
        <v>0</v>
      </c>
      <c r="E66" s="52">
        <f ca="1">E65-Allocation!BA15</f>
        <v>0</v>
      </c>
      <c r="F66" s="1"/>
    </row>
    <row r="67" spans="1:6" x14ac:dyDescent="0.2">
      <c r="C67" s="52"/>
      <c r="D67" s="41"/>
      <c r="E67" s="41"/>
      <c r="F67" s="1"/>
    </row>
    <row r="68" spans="1:6" ht="15" x14ac:dyDescent="0.35">
      <c r="A68" s="103" t="s">
        <v>136</v>
      </c>
    </row>
    <row r="111" spans="1:2" hidden="1" x14ac:dyDescent="0.2">
      <c r="A111" s="61" t="s">
        <v>21</v>
      </c>
      <c r="B111" s="61" t="s">
        <v>22</v>
      </c>
    </row>
    <row r="112" spans="1:2" hidden="1" x14ac:dyDescent="0.2">
      <c r="A112" s="61" t="s">
        <v>23</v>
      </c>
      <c r="B112" s="61" t="s">
        <v>24</v>
      </c>
    </row>
    <row r="113" spans="1:2" hidden="1" x14ac:dyDescent="0.2">
      <c r="A113" s="61" t="s">
        <v>19</v>
      </c>
      <c r="B113" s="61" t="s">
        <v>25</v>
      </c>
    </row>
    <row r="114" spans="1:2" hidden="1" x14ac:dyDescent="0.2">
      <c r="A114" s="61" t="s">
        <v>26</v>
      </c>
      <c r="B114" s="61" t="s">
        <v>27</v>
      </c>
    </row>
    <row r="115" spans="1:2" hidden="1" x14ac:dyDescent="0.2">
      <c r="A115" s="61"/>
      <c r="B115" s="61" t="s">
        <v>28</v>
      </c>
    </row>
    <row r="116" spans="1:2" hidden="1" x14ac:dyDescent="0.2">
      <c r="A116" s="61"/>
      <c r="B116" s="61" t="s">
        <v>29</v>
      </c>
    </row>
    <row r="117" spans="1:2" hidden="1" x14ac:dyDescent="0.2">
      <c r="A117" s="61"/>
      <c r="B117" s="61" t="s">
        <v>30</v>
      </c>
    </row>
    <row r="118" spans="1:2" hidden="1" x14ac:dyDescent="0.2">
      <c r="A118" s="61"/>
      <c r="B118" s="61" t="s">
        <v>31</v>
      </c>
    </row>
    <row r="119" spans="1:2" hidden="1" x14ac:dyDescent="0.2">
      <c r="A119" s="61"/>
      <c r="B119" s="61" t="s">
        <v>32</v>
      </c>
    </row>
    <row r="120" spans="1:2" hidden="1" x14ac:dyDescent="0.2">
      <c r="A120" s="61"/>
      <c r="B120" s="61" t="s">
        <v>20</v>
      </c>
    </row>
    <row r="121" spans="1:2" hidden="1" x14ac:dyDescent="0.2">
      <c r="A121" s="61"/>
      <c r="B121" s="61" t="s">
        <v>33</v>
      </c>
    </row>
    <row r="122" spans="1:2" hidden="1" x14ac:dyDescent="0.2">
      <c r="A122" s="61"/>
      <c r="B122" s="61" t="s">
        <v>34</v>
      </c>
    </row>
    <row r="123" spans="1:2" hidden="1" x14ac:dyDescent="0.2">
      <c r="A123" s="61"/>
      <c r="B123" s="61" t="s">
        <v>35</v>
      </c>
    </row>
    <row r="124" spans="1:2" hidden="1" x14ac:dyDescent="0.2">
      <c r="A124" s="61"/>
      <c r="B124" s="61" t="s">
        <v>36</v>
      </c>
    </row>
    <row r="125" spans="1:2" hidden="1" x14ac:dyDescent="0.2">
      <c r="A125" s="61"/>
      <c r="B125" s="61" t="s">
        <v>37</v>
      </c>
    </row>
    <row r="126" spans="1:2" hidden="1" x14ac:dyDescent="0.2">
      <c r="A126" s="61"/>
      <c r="B126" s="61" t="s">
        <v>38</v>
      </c>
    </row>
    <row r="127" spans="1:2" hidden="1" x14ac:dyDescent="0.2">
      <c r="A127" s="61"/>
      <c r="B127" s="61" t="s">
        <v>39</v>
      </c>
    </row>
    <row r="128" spans="1:2" hidden="1" x14ac:dyDescent="0.2">
      <c r="A128" s="61"/>
      <c r="B128" s="61" t="s">
        <v>40</v>
      </c>
    </row>
    <row r="129" spans="1:2" hidden="1" x14ac:dyDescent="0.2">
      <c r="A129" s="61"/>
      <c r="B129" s="61" t="s">
        <v>41</v>
      </c>
    </row>
    <row r="130" spans="1:2" hidden="1" x14ac:dyDescent="0.2">
      <c r="A130" s="61"/>
      <c r="B130" s="61" t="s">
        <v>42</v>
      </c>
    </row>
    <row r="131" spans="1:2" hidden="1" x14ac:dyDescent="0.2">
      <c r="A131" s="61"/>
      <c r="B131" s="61" t="s">
        <v>43</v>
      </c>
    </row>
    <row r="132" spans="1:2" hidden="1" x14ac:dyDescent="0.2">
      <c r="A132" s="61"/>
      <c r="B132" s="61" t="s">
        <v>44</v>
      </c>
    </row>
    <row r="133" spans="1:2" hidden="1" x14ac:dyDescent="0.2">
      <c r="A133" s="61"/>
      <c r="B133" s="61" t="s">
        <v>45</v>
      </c>
    </row>
    <row r="134" spans="1:2" hidden="1" x14ac:dyDescent="0.2">
      <c r="A134" s="61"/>
      <c r="B134" s="61" t="s">
        <v>46</v>
      </c>
    </row>
    <row r="135" spans="1:2" hidden="1" x14ac:dyDescent="0.2">
      <c r="A135" s="61"/>
      <c r="B135" s="61" t="s">
        <v>47</v>
      </c>
    </row>
    <row r="136" spans="1:2" hidden="1" x14ac:dyDescent="0.2">
      <c r="A136" s="61"/>
      <c r="B136" s="61" t="s">
        <v>48</v>
      </c>
    </row>
    <row r="137" spans="1:2" hidden="1" x14ac:dyDescent="0.2">
      <c r="A137" s="61"/>
      <c r="B137" s="61" t="s">
        <v>49</v>
      </c>
    </row>
    <row r="138" spans="1:2" hidden="1" x14ac:dyDescent="0.2">
      <c r="A138" s="61"/>
      <c r="B138" s="61" t="s">
        <v>50</v>
      </c>
    </row>
    <row r="139" spans="1:2" hidden="1" x14ac:dyDescent="0.2">
      <c r="A139" s="61"/>
      <c r="B139" s="61" t="s">
        <v>51</v>
      </c>
    </row>
    <row r="140" spans="1:2" hidden="1" x14ac:dyDescent="0.2">
      <c r="A140" s="61"/>
      <c r="B140" s="61" t="s">
        <v>52</v>
      </c>
    </row>
    <row r="141" spans="1:2" hidden="1" x14ac:dyDescent="0.2">
      <c r="A141" s="61"/>
      <c r="B141" s="61" t="s">
        <v>53</v>
      </c>
    </row>
    <row r="142" spans="1:2" hidden="1" x14ac:dyDescent="0.2">
      <c r="A142" s="61"/>
      <c r="B142" s="61" t="s">
        <v>54</v>
      </c>
    </row>
    <row r="143" spans="1:2" hidden="1" x14ac:dyDescent="0.2">
      <c r="A143" s="61"/>
      <c r="B143" s="61" t="s">
        <v>55</v>
      </c>
    </row>
    <row r="144" spans="1:2" hidden="1" x14ac:dyDescent="0.2">
      <c r="A144" s="61"/>
      <c r="B144" s="61" t="s">
        <v>114</v>
      </c>
    </row>
    <row r="145" spans="1:2" hidden="1" x14ac:dyDescent="0.2">
      <c r="A145" s="61"/>
      <c r="B145" s="61" t="s">
        <v>56</v>
      </c>
    </row>
    <row r="146" spans="1:2" hidden="1" x14ac:dyDescent="0.2">
      <c r="A146" s="61"/>
      <c r="B146" s="61" t="s">
        <v>57</v>
      </c>
    </row>
    <row r="147" spans="1:2" hidden="1" x14ac:dyDescent="0.2">
      <c r="A147" s="61"/>
      <c r="B147" s="61" t="s">
        <v>58</v>
      </c>
    </row>
    <row r="148" spans="1:2" hidden="1" x14ac:dyDescent="0.2">
      <c r="A148" s="61"/>
      <c r="B148" s="61" t="s">
        <v>59</v>
      </c>
    </row>
    <row r="149" spans="1:2" hidden="1" x14ac:dyDescent="0.2">
      <c r="A149" s="61"/>
      <c r="B149" s="61" t="s">
        <v>60</v>
      </c>
    </row>
    <row r="150" spans="1:2" hidden="1" x14ac:dyDescent="0.2">
      <c r="A150" s="61"/>
      <c r="B150" s="61" t="s">
        <v>61</v>
      </c>
    </row>
    <row r="151" spans="1:2" hidden="1" x14ac:dyDescent="0.2">
      <c r="A151" s="61"/>
      <c r="B151" s="61" t="s">
        <v>62</v>
      </c>
    </row>
    <row r="152" spans="1:2" hidden="1" x14ac:dyDescent="0.2">
      <c r="A152" s="61"/>
      <c r="B152" s="61" t="s">
        <v>63</v>
      </c>
    </row>
    <row r="153" spans="1:2" hidden="1" x14ac:dyDescent="0.2">
      <c r="A153" s="61"/>
      <c r="B153" s="61" t="s">
        <v>64</v>
      </c>
    </row>
    <row r="154" spans="1:2" hidden="1" x14ac:dyDescent="0.2">
      <c r="A154" s="61"/>
      <c r="B154" s="61" t="s">
        <v>65</v>
      </c>
    </row>
    <row r="155" spans="1:2" hidden="1" x14ac:dyDescent="0.2">
      <c r="A155" s="61"/>
      <c r="B155" s="61" t="s">
        <v>66</v>
      </c>
    </row>
    <row r="156" spans="1:2" hidden="1" x14ac:dyDescent="0.2">
      <c r="A156" s="61"/>
      <c r="B156" s="61" t="s">
        <v>67</v>
      </c>
    </row>
    <row r="157" spans="1:2" hidden="1" x14ac:dyDescent="0.2">
      <c r="A157" s="61"/>
      <c r="B157" s="61" t="s">
        <v>68</v>
      </c>
    </row>
    <row r="158" spans="1:2" hidden="1" x14ac:dyDescent="0.2">
      <c r="A158" s="61"/>
      <c r="B158" s="61" t="s">
        <v>69</v>
      </c>
    </row>
    <row r="159" spans="1:2" hidden="1" x14ac:dyDescent="0.2">
      <c r="A159" s="61"/>
      <c r="B159" s="61" t="s">
        <v>70</v>
      </c>
    </row>
    <row r="160" spans="1:2" hidden="1" x14ac:dyDescent="0.2">
      <c r="A160" s="61"/>
      <c r="B160" s="61" t="s">
        <v>71</v>
      </c>
    </row>
    <row r="161" spans="1:2" hidden="1" x14ac:dyDescent="0.2">
      <c r="A161" s="61"/>
      <c r="B161" s="61" t="s">
        <v>72</v>
      </c>
    </row>
    <row r="162" spans="1:2" hidden="1" x14ac:dyDescent="0.2">
      <c r="A162" s="61"/>
      <c r="B162" s="61" t="s">
        <v>73</v>
      </c>
    </row>
    <row r="163" spans="1:2" hidden="1" x14ac:dyDescent="0.2">
      <c r="A163" s="61"/>
      <c r="B163" s="61" t="s">
        <v>74</v>
      </c>
    </row>
    <row r="164" spans="1:2" hidden="1" x14ac:dyDescent="0.2">
      <c r="A164" s="61"/>
      <c r="B164" s="61" t="s">
        <v>115</v>
      </c>
    </row>
    <row r="165" spans="1:2" hidden="1" x14ac:dyDescent="0.2">
      <c r="A165" s="61"/>
      <c r="B165" s="61" t="s">
        <v>116</v>
      </c>
    </row>
    <row r="166" spans="1:2" hidden="1" x14ac:dyDescent="0.2">
      <c r="A166" s="61"/>
      <c r="B166" s="61" t="s">
        <v>117</v>
      </c>
    </row>
    <row r="167" spans="1:2" hidden="1" x14ac:dyDescent="0.2">
      <c r="A167" s="61"/>
      <c r="B167" s="61" t="s">
        <v>118</v>
      </c>
    </row>
    <row r="168" spans="1:2" hidden="1" x14ac:dyDescent="0.2">
      <c r="A168" s="61"/>
      <c r="B168" s="61" t="s">
        <v>119</v>
      </c>
    </row>
    <row r="169" spans="1:2" hidden="1" x14ac:dyDescent="0.2">
      <c r="A169" s="61"/>
      <c r="B169" s="61" t="s">
        <v>120</v>
      </c>
    </row>
    <row r="170" spans="1:2" hidden="1" x14ac:dyDescent="0.2">
      <c r="A170" s="61"/>
      <c r="B170" s="61" t="s">
        <v>121</v>
      </c>
    </row>
    <row r="171" spans="1:2" hidden="1" x14ac:dyDescent="0.2">
      <c r="A171" s="61"/>
      <c r="B171" s="61" t="s">
        <v>122</v>
      </c>
    </row>
    <row r="172" spans="1:2" hidden="1" x14ac:dyDescent="0.2">
      <c r="A172" s="61"/>
      <c r="B172" s="61" t="s">
        <v>123</v>
      </c>
    </row>
    <row r="173" spans="1:2" hidden="1" x14ac:dyDescent="0.2">
      <c r="A173" s="61"/>
      <c r="B173" s="61" t="s">
        <v>124</v>
      </c>
    </row>
    <row r="174" spans="1:2" hidden="1" x14ac:dyDescent="0.2">
      <c r="A174" s="61"/>
      <c r="B174" s="61" t="s">
        <v>125</v>
      </c>
    </row>
    <row r="175" spans="1:2" hidden="1" x14ac:dyDescent="0.2">
      <c r="A175" s="61"/>
      <c r="B175" s="61" t="s">
        <v>126</v>
      </c>
    </row>
    <row r="176" spans="1:2" hidden="1" x14ac:dyDescent="0.2">
      <c r="A176" s="61"/>
      <c r="B176" s="61" t="s">
        <v>127</v>
      </c>
    </row>
    <row r="177" spans="1:2" hidden="1" x14ac:dyDescent="0.2">
      <c r="A177" s="61"/>
      <c r="B177" s="61" t="s">
        <v>128</v>
      </c>
    </row>
    <row r="178" spans="1:2" hidden="1" x14ac:dyDescent="0.2">
      <c r="A178" s="61"/>
      <c r="B178" s="61" t="s">
        <v>129</v>
      </c>
    </row>
  </sheetData>
  <dataConsolidate link="1"/>
  <mergeCells count="1">
    <mergeCell ref="N46:P46"/>
  </mergeCells>
  <conditionalFormatting sqref="G57:G59">
    <cfRule type="cellIs" dxfId="5" priority="14" operator="notEqual">
      <formula>0</formula>
    </cfRule>
  </conditionalFormatting>
  <conditionalFormatting sqref="H57:H59">
    <cfRule type="cellIs" dxfId="4" priority="13" operator="notEqual">
      <formula>0</formula>
    </cfRule>
  </conditionalFormatting>
  <conditionalFormatting sqref="G61">
    <cfRule type="cellIs" dxfId="3" priority="12" operator="notEqual">
      <formula>0</formula>
    </cfRule>
  </conditionalFormatting>
  <conditionalFormatting sqref="C66">
    <cfRule type="cellIs" dxfId="2" priority="11" operator="notEqual">
      <formula>0</formula>
    </cfRule>
  </conditionalFormatting>
  <conditionalFormatting sqref="D66">
    <cfRule type="cellIs" dxfId="1" priority="10" operator="notEqual">
      <formula>0</formula>
    </cfRule>
  </conditionalFormatting>
  <conditionalFormatting sqref="E66">
    <cfRule type="cellIs" dxfId="0" priority="9" operator="notEqual">
      <formula>0</formula>
    </cfRule>
  </conditionalFormatting>
  <hyperlinks>
    <hyperlink ref="F25" location="Expenses!A1" display="Expenses!A1" xr:uid="{3256A598-8E96-4132-B0EC-1611712D938E}"/>
    <hyperlink ref="F19" location="'Mgmt Fee Calc'!A1" display="Mgmt Fee" xr:uid="{2AFB3F3F-4A8D-4974-8267-9ADB80F1C1C8}"/>
  </hyperlinks>
  <pageMargins left="0.7" right="0.7" top="0.75" bottom="0.75" header="0.3" footer="0.3"/>
  <pageSetup scale="7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24327-E023-4001-B6EF-7EA163367873}">
  <sheetPr>
    <pageSetUpPr fitToPage="1"/>
  </sheetPr>
  <dimension ref="A1:BF69"/>
  <sheetViews>
    <sheetView zoomScale="85" zoomScaleNormal="85" zoomScaleSheetLayoutView="70" workbookViewId="0">
      <pane xSplit="6" ySplit="3" topLeftCell="K4" activePane="bottomRight" state="frozen"/>
      <selection activeCell="B1" sqref="B1"/>
      <selection pane="topRight" activeCell="E1" sqref="E1"/>
      <selection pane="bottomLeft" activeCell="B4" sqref="B4"/>
      <selection pane="bottomRight" activeCell="AI2" sqref="AI2"/>
    </sheetView>
  </sheetViews>
  <sheetFormatPr defaultColWidth="9.140625" defaultRowHeight="12.75" outlineLevelRow="1" outlineLevelCol="1" x14ac:dyDescent="0.2"/>
  <cols>
    <col min="1" max="1" width="11" style="219" customWidth="1" outlineLevel="1"/>
    <col min="2" max="2" width="15.5703125" style="219" customWidth="1" outlineLevel="1"/>
    <col min="3" max="3" width="41.5703125" style="100" bestFit="1" customWidth="1"/>
    <col min="4" max="4" width="15.7109375" style="6" bestFit="1" customWidth="1"/>
    <col min="5" max="5" width="19.7109375" style="6" customWidth="1" outlineLevel="1"/>
    <col min="6" max="6" width="5.7109375" style="6" customWidth="1"/>
    <col min="7" max="7" width="2.28515625" style="6" customWidth="1"/>
    <col min="8" max="8" width="13.42578125" style="6" customWidth="1"/>
    <col min="9" max="9" width="11.5703125" style="6" customWidth="1"/>
    <col min="10" max="10" width="10.28515625" style="6" customWidth="1"/>
    <col min="11" max="11" width="2.28515625" style="6" customWidth="1"/>
    <col min="12" max="13" width="12.5703125" style="6" customWidth="1" outlineLevel="1"/>
    <col min="14" max="14" width="14.85546875" style="6" customWidth="1" outlineLevel="1"/>
    <col min="15" max="15" width="2.28515625" style="6" customWidth="1" outlineLevel="1"/>
    <col min="16" max="16" width="15.42578125" style="5" customWidth="1"/>
    <col min="17" max="19" width="15.42578125" style="5" hidden="1" customWidth="1" outlineLevel="1"/>
    <col min="20" max="20" width="14.42578125" style="5" hidden="1" customWidth="1" outlineLevel="1"/>
    <col min="21" max="21" width="13.7109375" style="5" customWidth="1" collapsed="1"/>
    <col min="22" max="22" width="12.7109375" style="40" customWidth="1"/>
    <col min="23" max="25" width="13.85546875" style="40" customWidth="1"/>
    <col min="26" max="26" width="13.85546875" style="6" customWidth="1"/>
    <col min="27" max="27" width="2.28515625" style="7" hidden="1" customWidth="1" outlineLevel="1"/>
    <col min="28" max="31" width="16.42578125" style="6" hidden="1" customWidth="1" outlineLevel="1"/>
    <col min="32" max="32" width="17.28515625" style="6" hidden="1" customWidth="1" outlineLevel="1"/>
    <col min="33" max="33" width="2.28515625" style="7" customWidth="1" collapsed="1"/>
    <col min="34" max="34" width="12.28515625" style="6" customWidth="1"/>
    <col min="35" max="35" width="11.85546875" style="6" customWidth="1"/>
    <col min="36" max="36" width="14.42578125" style="6" customWidth="1"/>
    <col min="37" max="37" width="2.28515625" style="8" customWidth="1"/>
    <col min="38" max="38" width="14.140625" style="6" customWidth="1"/>
    <col min="39" max="40" width="13.85546875" style="6" customWidth="1"/>
    <col min="41" max="41" width="17.42578125" style="6" customWidth="1"/>
    <col min="42" max="42" width="14.140625" style="6" customWidth="1"/>
    <col min="43" max="43" width="3.7109375" style="6" hidden="1" customWidth="1" outlineLevel="1"/>
    <col min="44" max="44" width="19.5703125" style="6" hidden="1" customWidth="1" outlineLevel="1"/>
    <col min="45" max="45" width="16.42578125" style="6" hidden="1" customWidth="1" outlineLevel="1"/>
    <col min="46" max="46" width="17.28515625" style="6" hidden="1" customWidth="1" outlineLevel="1"/>
    <col min="47" max="47" width="2.28515625" style="8" hidden="1" customWidth="1" outlineLevel="1"/>
    <col min="48" max="48" width="19.5703125" style="6" hidden="1" customWidth="1" outlineLevel="1"/>
    <col min="49" max="49" width="16.42578125" style="6" hidden="1" customWidth="1" outlineLevel="1"/>
    <col min="50" max="50" width="17.28515625" style="6" hidden="1" customWidth="1" outlineLevel="1"/>
    <col min="51" max="51" width="2.28515625" style="8" customWidth="1" collapsed="1"/>
    <col min="52" max="52" width="15.42578125" style="7" customWidth="1"/>
    <col min="53" max="53" width="14.85546875" style="7" customWidth="1"/>
    <col min="54" max="54" width="15.42578125" style="7" customWidth="1"/>
    <col min="55" max="55" width="2.28515625" style="6" customWidth="1"/>
    <col min="56" max="56" width="9.140625" style="6"/>
    <col min="57" max="58" width="9.140625" style="8"/>
    <col min="59" max="16384" width="9.140625" style="6"/>
  </cols>
  <sheetData>
    <row r="1" spans="1:58" s="7" customFormat="1" ht="45.75" customHeight="1" thickBot="1" x14ac:dyDescent="0.25">
      <c r="A1" s="211"/>
      <c r="B1" s="211"/>
      <c r="C1" s="187" t="str">
        <f>CONCATENATE(Summary!A1," ",Summary!B2," Summary")</f>
        <v>Fund Name #1 Summary</v>
      </c>
      <c r="D1" s="188"/>
      <c r="E1" s="73"/>
      <c r="H1" s="365" t="s">
        <v>75</v>
      </c>
      <c r="I1" s="366"/>
      <c r="J1" s="367"/>
      <c r="L1" s="368" t="s">
        <v>93</v>
      </c>
      <c r="M1" s="369"/>
      <c r="N1" s="370"/>
      <c r="P1" s="368" t="s">
        <v>219</v>
      </c>
      <c r="Q1" s="369"/>
      <c r="R1" s="369"/>
      <c r="S1" s="369"/>
      <c r="T1" s="369"/>
      <c r="U1" s="370"/>
      <c r="V1" s="374" t="s">
        <v>97</v>
      </c>
      <c r="W1" s="375"/>
      <c r="X1" s="375"/>
      <c r="Y1" s="235"/>
      <c r="Z1" s="74"/>
      <c r="AB1" s="371" t="s">
        <v>18</v>
      </c>
      <c r="AC1" s="372"/>
      <c r="AD1" s="372"/>
      <c r="AE1" s="372"/>
      <c r="AF1" s="373"/>
      <c r="AH1" s="365" t="s">
        <v>135</v>
      </c>
      <c r="AI1" s="366"/>
      <c r="AJ1" s="367"/>
      <c r="AK1" s="35"/>
      <c r="AL1" s="365" t="s">
        <v>103</v>
      </c>
      <c r="AM1" s="366"/>
      <c r="AN1" s="366"/>
      <c r="AO1" s="366"/>
      <c r="AP1" s="367"/>
      <c r="AR1" s="362" t="s">
        <v>107</v>
      </c>
      <c r="AS1" s="363"/>
      <c r="AT1" s="364"/>
      <c r="AU1" s="35"/>
      <c r="AV1" s="362" t="s">
        <v>99</v>
      </c>
      <c r="AW1" s="363"/>
      <c r="AX1" s="364"/>
      <c r="AY1" s="35"/>
      <c r="AZ1" s="365" t="s">
        <v>76</v>
      </c>
      <c r="BA1" s="366"/>
      <c r="BB1" s="367"/>
      <c r="BE1" s="35"/>
      <c r="BF1" s="35"/>
    </row>
    <row r="2" spans="1:58" s="175" customFormat="1" ht="49.5" customHeight="1" thickBot="1" x14ac:dyDescent="0.3">
      <c r="A2" s="213" t="s">
        <v>139</v>
      </c>
      <c r="B2" s="212" t="s">
        <v>138</v>
      </c>
      <c r="C2" s="189" t="s">
        <v>77</v>
      </c>
      <c r="D2" s="190" t="s">
        <v>0</v>
      </c>
      <c r="E2" s="83" t="s">
        <v>137</v>
      </c>
      <c r="F2" s="84" t="s">
        <v>81</v>
      </c>
      <c r="G2" s="85" t="s">
        <v>78</v>
      </c>
      <c r="H2" s="86" t="s">
        <v>79</v>
      </c>
      <c r="I2" s="186" t="s">
        <v>80</v>
      </c>
      <c r="J2" s="87" t="s">
        <v>92</v>
      </c>
      <c r="K2" s="84"/>
      <c r="L2" s="184" t="str">
        <f>Summary!A9</f>
        <v>Investment #1</v>
      </c>
      <c r="M2" s="185" t="str">
        <f>Summary!A10</f>
        <v>Investment #2</v>
      </c>
      <c r="N2" s="183" t="s">
        <v>3</v>
      </c>
      <c r="O2" s="84"/>
      <c r="P2" s="177" t="s">
        <v>351</v>
      </c>
      <c r="Q2" s="186" t="s">
        <v>352</v>
      </c>
      <c r="R2" s="186" t="s">
        <v>356</v>
      </c>
      <c r="S2" s="186" t="s">
        <v>353</v>
      </c>
      <c r="T2" s="186" t="s">
        <v>354</v>
      </c>
      <c r="U2" s="180" t="s">
        <v>361</v>
      </c>
      <c r="V2" s="181" t="s">
        <v>362</v>
      </c>
      <c r="W2" s="182" t="s">
        <v>363</v>
      </c>
      <c r="X2" s="182" t="s">
        <v>355</v>
      </c>
      <c r="Y2" s="182" t="s">
        <v>214</v>
      </c>
      <c r="Z2" s="93" t="s">
        <v>4</v>
      </c>
      <c r="AA2" s="88"/>
      <c r="AB2" s="89" t="s">
        <v>94</v>
      </c>
      <c r="AC2" s="89" t="s">
        <v>95</v>
      </c>
      <c r="AD2" s="90" t="s">
        <v>96</v>
      </c>
      <c r="AE2" s="91" t="s">
        <v>82</v>
      </c>
      <c r="AF2" s="92" t="s">
        <v>98</v>
      </c>
      <c r="AG2" s="88"/>
      <c r="AH2" s="181" t="s">
        <v>83</v>
      </c>
      <c r="AI2" s="182" t="s">
        <v>84</v>
      </c>
      <c r="AJ2" s="183" t="s">
        <v>85</v>
      </c>
      <c r="AK2" s="174" t="s">
        <v>86</v>
      </c>
      <c r="AL2" s="177" t="s">
        <v>104</v>
      </c>
      <c r="AM2" s="178" t="s">
        <v>105</v>
      </c>
      <c r="AN2" s="180" t="s">
        <v>235</v>
      </c>
      <c r="AO2" s="180" t="s">
        <v>236</v>
      </c>
      <c r="AP2" s="179" t="s">
        <v>106</v>
      </c>
      <c r="AQ2" s="94"/>
      <c r="AR2" s="95" t="s">
        <v>108</v>
      </c>
      <c r="AS2" s="96" t="s">
        <v>109</v>
      </c>
      <c r="AT2" s="95" t="s">
        <v>110</v>
      </c>
      <c r="AU2" s="174"/>
      <c r="AV2" s="95" t="s">
        <v>100</v>
      </c>
      <c r="AW2" s="96" t="s">
        <v>101</v>
      </c>
      <c r="AX2" s="97" t="s">
        <v>102</v>
      </c>
      <c r="AY2" s="174" t="s">
        <v>86</v>
      </c>
      <c r="AZ2" s="86" t="s">
        <v>87</v>
      </c>
      <c r="BA2" s="180" t="s">
        <v>111</v>
      </c>
      <c r="BB2" s="179" t="s">
        <v>133</v>
      </c>
      <c r="BC2" s="174" t="s">
        <v>88</v>
      </c>
    </row>
    <row r="3" spans="1:58" s="10" customFormat="1" ht="6" customHeight="1" x14ac:dyDescent="0.2">
      <c r="A3" s="214"/>
      <c r="B3" s="214"/>
      <c r="C3" s="98"/>
      <c r="D3" s="12"/>
      <c r="E3" s="12"/>
      <c r="V3" s="11"/>
      <c r="W3" s="11"/>
      <c r="X3" s="11"/>
      <c r="Y3" s="11"/>
      <c r="Z3" s="12"/>
      <c r="AA3" s="13"/>
      <c r="AB3" s="12"/>
      <c r="AC3" s="12"/>
      <c r="AD3" s="12"/>
      <c r="AE3" s="12"/>
      <c r="AF3" s="12"/>
      <c r="AG3" s="13"/>
      <c r="AH3" s="12"/>
      <c r="AI3" s="12"/>
      <c r="AJ3" s="12"/>
      <c r="AZ3" s="12"/>
      <c r="BA3" s="12"/>
      <c r="BB3" s="12"/>
    </row>
    <row r="4" spans="1:58" s="14" customFormat="1" x14ac:dyDescent="0.2">
      <c r="A4" s="215"/>
      <c r="B4" s="215"/>
      <c r="D4" s="15"/>
      <c r="E4" s="15"/>
      <c r="F4" s="15"/>
      <c r="G4" s="15"/>
      <c r="H4" s="16"/>
      <c r="I4" s="16"/>
      <c r="J4" s="16"/>
      <c r="K4" s="15"/>
      <c r="L4" s="43">
        <f>INDEX(Summary!$C:$C,MATCH(Allocation!L2,Summary!$A:$A,0))</f>
        <v>1000000</v>
      </c>
      <c r="M4" s="43">
        <f>INDEX(Summary!$C:$C,MATCH(Allocation!M2,Summary!$A:$A,0))</f>
        <v>0</v>
      </c>
      <c r="N4" s="43">
        <f>SUM(L4:M4)</f>
        <v>1000000</v>
      </c>
      <c r="O4" s="15"/>
      <c r="P4" s="43">
        <f>Summary!C14</f>
        <v>266523</v>
      </c>
      <c r="Q4" s="43">
        <f>Summary!C15</f>
        <v>0</v>
      </c>
      <c r="R4" s="43">
        <f>Summary!C16</f>
        <v>0</v>
      </c>
      <c r="S4" s="43">
        <f>Summary!C17</f>
        <v>0</v>
      </c>
      <c r="T4" s="43">
        <f>Summary!C18</f>
        <v>0</v>
      </c>
      <c r="U4" s="43">
        <f>SUM(P4:T4)</f>
        <v>266523</v>
      </c>
      <c r="V4" s="43">
        <f>Summary!C22</f>
        <v>100000</v>
      </c>
      <c r="W4" s="43">
        <f>Summary!C23</f>
        <v>100000</v>
      </c>
      <c r="X4" s="43">
        <f>Summary!C24</f>
        <v>0</v>
      </c>
      <c r="Y4" s="43">
        <f>SUM(V4:X4)</f>
        <v>200000</v>
      </c>
      <c r="Z4" s="43">
        <f>SUM(Y4,U4,N4)</f>
        <v>1466523</v>
      </c>
      <c r="AA4" s="18"/>
      <c r="AB4" s="17">
        <v>0</v>
      </c>
      <c r="AC4" s="17">
        <v>0</v>
      </c>
      <c r="AD4" s="17">
        <v>0</v>
      </c>
      <c r="AE4" s="17">
        <v>0</v>
      </c>
      <c r="AF4" s="17">
        <f>SUM(AB4:AE4)</f>
        <v>0</v>
      </c>
      <c r="AG4" s="18"/>
      <c r="AH4" s="75">
        <f>SUM(AF4,Z4)</f>
        <v>1466523</v>
      </c>
      <c r="AI4" s="17">
        <v>0</v>
      </c>
      <c r="AJ4" s="43">
        <f>SUM(AH4:AI4)</f>
        <v>1466523</v>
      </c>
      <c r="AK4" s="18"/>
      <c r="AL4" s="18"/>
      <c r="AM4" s="18"/>
      <c r="AN4" s="18"/>
      <c r="AO4" s="18"/>
      <c r="AP4" s="18"/>
      <c r="AQ4" s="18"/>
      <c r="AR4" s="18"/>
      <c r="AS4" s="18"/>
      <c r="AT4" s="18"/>
      <c r="AU4" s="18"/>
      <c r="AV4" s="18"/>
      <c r="AW4" s="18"/>
      <c r="AX4" s="18"/>
      <c r="AY4" s="18"/>
      <c r="AZ4" s="18"/>
      <c r="BA4" s="18"/>
      <c r="BB4" s="18"/>
    </row>
    <row r="5" spans="1:58" s="14" customFormat="1" x14ac:dyDescent="0.2">
      <c r="A5" s="215"/>
      <c r="B5" s="215"/>
      <c r="C5" s="223" t="s">
        <v>237</v>
      </c>
      <c r="D5" s="15"/>
      <c r="E5" s="15"/>
      <c r="F5" s="15"/>
      <c r="G5" s="15"/>
      <c r="H5" s="16"/>
      <c r="I5" s="16"/>
      <c r="J5" s="16"/>
      <c r="K5" s="15"/>
      <c r="L5" s="44"/>
      <c r="M5" s="44"/>
      <c r="N5" s="44"/>
      <c r="O5" s="15"/>
      <c r="P5" s="49"/>
      <c r="Q5" s="49"/>
      <c r="R5" s="49"/>
      <c r="S5" s="49"/>
      <c r="T5" s="49"/>
      <c r="U5" s="49"/>
      <c r="V5" s="50"/>
      <c r="W5" s="50"/>
      <c r="X5" s="50"/>
      <c r="Y5" s="50"/>
      <c r="Z5" s="51"/>
      <c r="AA5" s="18"/>
      <c r="AB5" s="20"/>
      <c r="AC5" s="20"/>
      <c r="AD5" s="20"/>
      <c r="AE5" s="20"/>
      <c r="AF5" s="20"/>
      <c r="AG5" s="18"/>
      <c r="AH5" s="76"/>
      <c r="AI5" s="77"/>
      <c r="AJ5" s="51"/>
      <c r="AK5" s="18"/>
      <c r="AL5" s="18"/>
      <c r="AM5" s="18"/>
      <c r="AN5" s="18"/>
      <c r="AO5" s="18"/>
      <c r="AP5" s="18"/>
      <c r="AQ5" s="18"/>
      <c r="AR5" s="18"/>
      <c r="AS5" s="18"/>
      <c r="AT5" s="18"/>
      <c r="AU5" s="18"/>
      <c r="AV5" s="18"/>
      <c r="AW5" s="18"/>
      <c r="AX5" s="18"/>
      <c r="AY5" s="18"/>
      <c r="AZ5" s="18"/>
      <c r="BA5" s="18"/>
      <c r="BB5" s="18"/>
    </row>
    <row r="6" spans="1:58" s="21" customFormat="1" x14ac:dyDescent="0.2">
      <c r="A6" s="211" t="s">
        <v>296</v>
      </c>
      <c r="B6" s="211" t="str">
        <f>INDEX('Power Report'!C:C,MATCH(Allocation!A6,'Power Report'!A:A,0))</f>
        <v>Uploader Code #1</v>
      </c>
      <c r="C6" s="24" t="str">
        <f>INDEX('Power Report'!B:B,MATCH(Allocation!A6,'Power Report'!A:A,0))</f>
        <v>General Partner</v>
      </c>
      <c r="D6" s="22">
        <f>INDEX('Power Report'!E:E,MATCH(Allocation!A6,'Power Report'!A:A,0))</f>
        <v>1000000</v>
      </c>
      <c r="E6" s="22">
        <v>0</v>
      </c>
      <c r="F6" s="23" t="s">
        <v>1</v>
      </c>
      <c r="G6" s="22"/>
      <c r="H6" s="16">
        <f>+D6/$D$15</f>
        <v>1.8414634404595481E-2</v>
      </c>
      <c r="I6" s="16">
        <f ca="1">BA6/$BA$15</f>
        <v>1.8507531079081704E-2</v>
      </c>
      <c r="J6" s="222">
        <v>0</v>
      </c>
      <c r="K6" s="23"/>
      <c r="L6" s="44">
        <f>IFERROR(ROUND($H6*L$4,0),0)</f>
        <v>18415</v>
      </c>
      <c r="M6" s="44">
        <f>IFERROR(ROUND($H6*M$4,0),0)</f>
        <v>0</v>
      </c>
      <c r="N6" s="44">
        <f>SUM(L6:M6)</f>
        <v>18415</v>
      </c>
      <c r="O6" s="23"/>
      <c r="P6" s="222">
        <v>0</v>
      </c>
      <c r="Q6" s="222"/>
      <c r="R6" s="222"/>
      <c r="S6" s="222"/>
      <c r="T6" s="222">
        <v>0</v>
      </c>
      <c r="U6" s="221">
        <f>SUM(P6:T6)</f>
        <v>0</v>
      </c>
      <c r="V6" s="44">
        <f>ROUND($V$4*H6,)</f>
        <v>1841</v>
      </c>
      <c r="W6" s="44">
        <f>ROUND($W$4*H6,)</f>
        <v>1841</v>
      </c>
      <c r="X6" s="44">
        <f>ROUND($X$4*H6,)</f>
        <v>0</v>
      </c>
      <c r="Y6" s="44">
        <f>SUM(V6:X6)</f>
        <v>3682</v>
      </c>
      <c r="Z6" s="44">
        <f>SUM(N6,U6,Y6)</f>
        <v>22097</v>
      </c>
      <c r="AA6" s="18"/>
      <c r="AB6" s="220"/>
      <c r="AC6" s="220"/>
      <c r="AD6" s="220"/>
      <c r="AE6" s="220"/>
      <c r="AF6" s="18">
        <f>SUM(AB6:AE6)</f>
        <v>0</v>
      </c>
      <c r="AG6" s="18"/>
      <c r="AH6" s="75">
        <f>SUM(AF6,Z6)</f>
        <v>22097</v>
      </c>
      <c r="AI6" s="75">
        <v>0</v>
      </c>
      <c r="AJ6" s="44">
        <f t="shared" ref="AJ6" si="0">SUM(AH6:AI6)</f>
        <v>22097</v>
      </c>
      <c r="AK6" s="18"/>
      <c r="AL6" s="222">
        <f ca="1">ABS((INDEX(INDIRECT("'"&amp;$AJ$18&amp;"'!"&amp;AL$19&amp;":"&amp;AL$19),MATCH($A6,'Power Report'!$A:$A,0))))</f>
        <v>0</v>
      </c>
      <c r="AM6" s="50">
        <f>Z6</f>
        <v>22097</v>
      </c>
      <c r="AN6" s="50">
        <v>0</v>
      </c>
      <c r="AO6" s="50">
        <f>SUM(AM6:AN6)</f>
        <v>22097</v>
      </c>
      <c r="AP6" s="50">
        <f ca="1">SUM(AL6:AN6)</f>
        <v>22097</v>
      </c>
      <c r="AQ6" s="19"/>
      <c r="AR6" s="222">
        <f ca="1">ABS((INDEX(INDIRECT("'"&amp;$AJ$18&amp;"'!"&amp;AR$19&amp;":"&amp;AR$19),MATCH($A6,'Power Report'!$A:$A,0))))</f>
        <v>0</v>
      </c>
      <c r="AS6" s="50">
        <f>AF6</f>
        <v>0</v>
      </c>
      <c r="AT6" s="50">
        <f ca="1">SUM(AR6:AS6)</f>
        <v>0</v>
      </c>
      <c r="AU6" s="44"/>
      <c r="AV6" s="222">
        <v>0</v>
      </c>
      <c r="AW6" s="50">
        <f>ABS(AE6)</f>
        <v>0</v>
      </c>
      <c r="AX6" s="50">
        <f>SUM(AV6:AW6)</f>
        <v>0</v>
      </c>
      <c r="AY6" s="44"/>
      <c r="AZ6" s="50">
        <f ca="1">ABS((INDEX(INDIRECT("'"&amp;$AJ$18&amp;"'!"&amp;AZ$19&amp;":"&amp;AZ$19),MATCH($A6,'Power Report'!$A:$A,0))))</f>
        <v>1000000</v>
      </c>
      <c r="BA6" s="44">
        <f ca="1">AZ6-AM6-AN6</f>
        <v>977903</v>
      </c>
      <c r="BB6" s="72">
        <f ca="1">BA6/D6</f>
        <v>0.97790299999999997</v>
      </c>
      <c r="BE6" s="14"/>
      <c r="BF6" s="14"/>
    </row>
    <row r="7" spans="1:58" s="21" customFormat="1" x14ac:dyDescent="0.2">
      <c r="A7" s="211"/>
      <c r="D7" s="22"/>
      <c r="E7" s="22"/>
      <c r="F7" s="23"/>
      <c r="G7" s="22"/>
      <c r="H7" s="16"/>
      <c r="I7" s="16"/>
      <c r="J7" s="50"/>
      <c r="K7" s="23"/>
      <c r="L7" s="44"/>
      <c r="M7" s="44"/>
      <c r="N7" s="44"/>
      <c r="O7" s="23"/>
      <c r="P7" s="50"/>
      <c r="Q7" s="50"/>
      <c r="R7" s="50"/>
      <c r="S7" s="50"/>
      <c r="T7" s="50"/>
      <c r="U7" s="176"/>
      <c r="V7" s="44"/>
      <c r="W7" s="44"/>
      <c r="X7" s="44"/>
      <c r="Y7" s="44"/>
      <c r="Z7" s="44"/>
      <c r="AA7" s="18"/>
      <c r="AB7" s="18"/>
      <c r="AC7" s="18"/>
      <c r="AD7" s="18"/>
      <c r="AE7" s="18"/>
      <c r="AF7" s="18"/>
      <c r="AG7" s="18"/>
      <c r="AH7" s="75"/>
      <c r="AI7" s="75"/>
      <c r="AJ7" s="44"/>
      <c r="AK7" s="18"/>
      <c r="AL7" s="50"/>
      <c r="AM7" s="50"/>
      <c r="AN7" s="50"/>
      <c r="AO7" s="50"/>
      <c r="AP7" s="50"/>
      <c r="AQ7" s="19"/>
      <c r="AR7" s="50"/>
      <c r="AS7" s="50"/>
      <c r="AT7" s="50"/>
      <c r="AU7" s="44"/>
      <c r="AV7" s="50"/>
      <c r="AW7" s="50"/>
      <c r="AX7" s="50"/>
      <c r="AY7" s="44"/>
      <c r="AZ7" s="44"/>
      <c r="BA7" s="44"/>
      <c r="BB7" s="72"/>
      <c r="BE7" s="14"/>
      <c r="BF7" s="14"/>
    </row>
    <row r="8" spans="1:58" s="397" customFormat="1" x14ac:dyDescent="0.2">
      <c r="A8" s="384" t="s">
        <v>281</v>
      </c>
      <c r="B8" s="384" t="str">
        <f>INDEX('Power Report'!C:C,MATCH(Allocation!A8,'Power Report'!A:A,0))</f>
        <v>Uploader Code #2</v>
      </c>
      <c r="C8" s="385" t="str">
        <f>INDEX('Power Report'!B:B,MATCH(Allocation!A8,'Power Report'!A:A,0))</f>
        <v>Investor #1</v>
      </c>
      <c r="D8" s="386">
        <f>INDEX('Power Report'!E:E,MATCH(Allocation!A8,'Power Report'!A:A,0))</f>
        <v>25000000</v>
      </c>
      <c r="E8" s="387">
        <v>15000000</v>
      </c>
      <c r="F8" s="388" t="s">
        <v>2</v>
      </c>
      <c r="G8" s="387"/>
      <c r="H8" s="389">
        <f>+D8/$D$15</f>
        <v>0.46036586011488706</v>
      </c>
      <c r="I8" s="389">
        <f t="shared" ref="I8:I11" ca="1" si="1">BA8/$BA$15</f>
        <v>0.46032227646589641</v>
      </c>
      <c r="J8" s="389">
        <f>D8/$D$13</f>
        <v>0.4690023672425484</v>
      </c>
      <c r="K8" s="388"/>
      <c r="L8" s="390">
        <f>IFERROR(ROUND($H8*L$4,0),0)</f>
        <v>460366</v>
      </c>
      <c r="M8" s="390">
        <f t="shared" ref="M8:M11" si="2">IFERROR(ROUND($H8*M$4,0),0)</f>
        <v>0</v>
      </c>
      <c r="N8" s="390">
        <f>SUM(L8:M8)</f>
        <v>460366</v>
      </c>
      <c r="O8" s="388"/>
      <c r="P8" s="391">
        <f>ROUND(P$4*$J8,)</f>
        <v>125000</v>
      </c>
      <c r="Q8" s="391">
        <f t="shared" ref="Q8:T11" si="3">ROUND(Q$4*$J8,)</f>
        <v>0</v>
      </c>
      <c r="R8" s="391">
        <f t="shared" si="3"/>
        <v>0</v>
      </c>
      <c r="S8" s="391">
        <f t="shared" si="3"/>
        <v>0</v>
      </c>
      <c r="T8" s="391">
        <f t="shared" si="3"/>
        <v>0</v>
      </c>
      <c r="U8" s="392">
        <f>SUM(P8:T8)</f>
        <v>125000</v>
      </c>
      <c r="V8" s="390">
        <f t="shared" ref="V8:V11" si="4">ROUND($V$4*H8,)</f>
        <v>46037</v>
      </c>
      <c r="W8" s="390">
        <f t="shared" ref="W8:W11" si="5">ROUND($W$4*H8,)</f>
        <v>46037</v>
      </c>
      <c r="X8" s="390">
        <f t="shared" ref="X8:X11" si="6">ROUND($X$4*H8,)</f>
        <v>0</v>
      </c>
      <c r="Y8" s="390">
        <f t="shared" ref="Y8:Y11" si="7">SUM(V8:X8)</f>
        <v>92074</v>
      </c>
      <c r="Z8" s="390">
        <f t="shared" ref="Z8:Z11" si="8">SUM(N8,U8,Y8)</f>
        <v>677440</v>
      </c>
      <c r="AA8" s="393"/>
      <c r="AB8" s="393"/>
      <c r="AC8" s="393"/>
      <c r="AD8" s="393"/>
      <c r="AE8" s="393"/>
      <c r="AF8" s="393">
        <f t="shared" ref="AF8:AF11" si="9">SUM(AB8:AE8)</f>
        <v>0</v>
      </c>
      <c r="AG8" s="393"/>
      <c r="AH8" s="394">
        <f t="shared" ref="AH8:AH11" si="10">SUM(AF8,Z8)</f>
        <v>677440</v>
      </c>
      <c r="AI8" s="394">
        <v>0</v>
      </c>
      <c r="AJ8" s="390">
        <f t="shared" ref="AJ8:AJ11" si="11">SUM(AH8:AI8)</f>
        <v>677440</v>
      </c>
      <c r="AK8" s="393"/>
      <c r="AL8" s="391">
        <f ca="1">ABS((INDEX(INDIRECT("'"&amp;$AJ$18&amp;"'!"&amp;AL$19&amp;":"&amp;AL$19),MATCH($A8,'Power Report'!$A:$A,0))))</f>
        <v>0</v>
      </c>
      <c r="AM8" s="391">
        <f t="shared" ref="AM8:AM11" si="12">Z8</f>
        <v>677440</v>
      </c>
      <c r="AN8" s="391">
        <v>0</v>
      </c>
      <c r="AO8" s="391">
        <f>SUM(AM8:AN8)</f>
        <v>677440</v>
      </c>
      <c r="AP8" s="391">
        <f ca="1">SUM(AL8:AN8)</f>
        <v>677440</v>
      </c>
      <c r="AQ8" s="395"/>
      <c r="AR8" s="391">
        <f ca="1">ABS((INDEX(INDIRECT("'"&amp;$AJ$18&amp;"'!"&amp;AR$19&amp;":"&amp;AR$19),MATCH($A8,'Power Report'!$A:$A,0))))</f>
        <v>0</v>
      </c>
      <c r="AS8" s="391">
        <f t="shared" ref="AS8:AS11" si="13">AF8</f>
        <v>0</v>
      </c>
      <c r="AT8" s="391">
        <f t="shared" ref="AT8:AT11" ca="1" si="14">SUM(AR8:AS8)</f>
        <v>0</v>
      </c>
      <c r="AU8" s="390"/>
      <c r="AV8" s="391">
        <v>0</v>
      </c>
      <c r="AW8" s="391">
        <f t="shared" ref="AW8:AW11" si="15">ABS(AE8)</f>
        <v>0</v>
      </c>
      <c r="AX8" s="391">
        <f t="shared" ref="AX8:AX11" si="16">SUM(AV8:AW8)</f>
        <v>0</v>
      </c>
      <c r="AY8" s="390"/>
      <c r="AZ8" s="391">
        <f ca="1">ABS((INDEX(INDIRECT("'"&amp;$AJ$18&amp;"'!"&amp;AZ$19&amp;":"&amp;AZ$19),MATCH($A8,'Power Report'!$A:$A,0))))</f>
        <v>25000000</v>
      </c>
      <c r="BA8" s="390">
        <f t="shared" ref="BA8:BA11" ca="1" si="17">AZ8-AM8-AN8</f>
        <v>24322560</v>
      </c>
      <c r="BB8" s="396">
        <f t="shared" ref="BB8:BB11" ca="1" si="18">BA8/D8</f>
        <v>0.97290239999999995</v>
      </c>
      <c r="BE8" s="398"/>
      <c r="BF8" s="398"/>
    </row>
    <row r="9" spans="1:58" s="26" customFormat="1" x14ac:dyDescent="0.2">
      <c r="A9" s="211" t="s">
        <v>282</v>
      </c>
      <c r="B9" s="211" t="str">
        <f>INDEX('Power Report'!C:C,MATCH(Allocation!A9,'Power Report'!A:A,0))</f>
        <v>Uploader Code #3</v>
      </c>
      <c r="C9" s="24" t="str">
        <f>INDEX('Power Report'!B:B,MATCH(Allocation!A9,'Power Report'!A:A,0))</f>
        <v>Investor #2</v>
      </c>
      <c r="D9" s="22">
        <f>INDEX('Power Report'!E:E,MATCH(Allocation!A9,'Power Report'!A:A,0))</f>
        <v>13304635</v>
      </c>
      <c r="E9" s="23">
        <v>6250000</v>
      </c>
      <c r="F9" s="23" t="s">
        <v>2</v>
      </c>
      <c r="G9" s="23"/>
      <c r="H9" s="16">
        <f>+D9/$D$15</f>
        <v>0.24499998941158521</v>
      </c>
      <c r="I9" s="16">
        <f t="shared" ca="1" si="1"/>
        <v>0.24497680764975099</v>
      </c>
      <c r="J9" s="16">
        <f>D9/$D$13</f>
        <v>0.24959621241192254</v>
      </c>
      <c r="K9" s="23"/>
      <c r="L9" s="44">
        <f t="shared" ref="L8:L11" si="19">IFERROR(ROUND($H9*L$4,0),0)</f>
        <v>245000</v>
      </c>
      <c r="M9" s="44">
        <f t="shared" si="2"/>
        <v>0</v>
      </c>
      <c r="N9" s="44">
        <f>SUM(L9:M9)</f>
        <v>245000</v>
      </c>
      <c r="O9" s="23"/>
      <c r="P9" s="50">
        <f t="shared" ref="P9:P11" si="20">ROUND(P$4*$J9,)</f>
        <v>66523</v>
      </c>
      <c r="Q9" s="50">
        <f t="shared" si="3"/>
        <v>0</v>
      </c>
      <c r="R9" s="50">
        <f t="shared" si="3"/>
        <v>0</v>
      </c>
      <c r="S9" s="50">
        <f t="shared" si="3"/>
        <v>0</v>
      </c>
      <c r="T9" s="50">
        <f t="shared" si="3"/>
        <v>0</v>
      </c>
      <c r="U9" s="49">
        <f>SUM(P9:T9)</f>
        <v>66523</v>
      </c>
      <c r="V9" s="44">
        <f t="shared" si="4"/>
        <v>24500</v>
      </c>
      <c r="W9" s="44">
        <f t="shared" si="5"/>
        <v>24500</v>
      </c>
      <c r="X9" s="44">
        <f t="shared" si="6"/>
        <v>0</v>
      </c>
      <c r="Y9" s="44">
        <f t="shared" si="7"/>
        <v>49000</v>
      </c>
      <c r="Z9" s="44">
        <f t="shared" si="8"/>
        <v>360523</v>
      </c>
      <c r="AA9" s="18"/>
      <c r="AB9" s="220"/>
      <c r="AC9" s="220"/>
      <c r="AD9" s="220"/>
      <c r="AE9" s="220"/>
      <c r="AF9" s="18">
        <f t="shared" si="9"/>
        <v>0</v>
      </c>
      <c r="AG9" s="229"/>
      <c r="AH9" s="75">
        <f t="shared" si="10"/>
        <v>360523</v>
      </c>
      <c r="AI9" s="75">
        <v>0</v>
      </c>
      <c r="AJ9" s="44">
        <f t="shared" si="11"/>
        <v>360523</v>
      </c>
      <c r="AK9" s="18"/>
      <c r="AL9" s="222">
        <f ca="1">ABS((INDEX(INDIRECT("'"&amp;$AJ$18&amp;"'!"&amp;AL$19&amp;":"&amp;AL$19),MATCH($A9,'Power Report'!$A:$A,0))))</f>
        <v>0</v>
      </c>
      <c r="AM9" s="50">
        <f t="shared" si="12"/>
        <v>360523</v>
      </c>
      <c r="AN9" s="50">
        <v>0</v>
      </c>
      <c r="AO9" s="50">
        <f>SUM(AM9:AN9)</f>
        <v>360523</v>
      </c>
      <c r="AP9" s="50">
        <f ca="1">SUM(AL9:AN9)</f>
        <v>360523</v>
      </c>
      <c r="AQ9" s="19"/>
      <c r="AR9" s="222">
        <f ca="1">ABS((INDEX(INDIRECT("'"&amp;$AJ$18&amp;"'!"&amp;AR$19&amp;":"&amp;AR$19),MATCH($A9,'Power Report'!$A:$A,0))))</f>
        <v>0</v>
      </c>
      <c r="AS9" s="50">
        <f t="shared" si="13"/>
        <v>0</v>
      </c>
      <c r="AT9" s="50">
        <f t="shared" ca="1" si="14"/>
        <v>0</v>
      </c>
      <c r="AU9" s="44"/>
      <c r="AV9" s="222">
        <v>0</v>
      </c>
      <c r="AW9" s="50">
        <f t="shared" si="15"/>
        <v>0</v>
      </c>
      <c r="AX9" s="50">
        <f t="shared" si="16"/>
        <v>0</v>
      </c>
      <c r="AY9" s="44"/>
      <c r="AZ9" s="50">
        <f ca="1">ABS((INDEX(INDIRECT("'"&amp;$AJ$18&amp;"'!"&amp;AZ$19&amp;":"&amp;AZ$19),MATCH($A9,'Power Report'!$A:$A,0))))</f>
        <v>13304635</v>
      </c>
      <c r="BA9" s="44">
        <f t="shared" ca="1" si="17"/>
        <v>12944112</v>
      </c>
      <c r="BB9" s="72">
        <f t="shared" ca="1" si="18"/>
        <v>0.97290245091278338</v>
      </c>
      <c r="BC9" s="21"/>
      <c r="BE9" s="232"/>
      <c r="BF9" s="232"/>
    </row>
    <row r="10" spans="1:58" s="21" customFormat="1" x14ac:dyDescent="0.2">
      <c r="A10" s="211" t="s">
        <v>283</v>
      </c>
      <c r="B10" s="211" t="str">
        <f>INDEX('Power Report'!C:C,MATCH(Allocation!A10,'Power Report'!A:A,0))</f>
        <v>Uploader Code #4</v>
      </c>
      <c r="C10" s="24" t="str">
        <f>INDEX('Power Report'!B:B,MATCH(Allocation!A10,'Power Report'!A:A,0))</f>
        <v>Investor #3</v>
      </c>
      <c r="D10" s="22">
        <f>INDEX('Power Report'!E:E,MATCH(Allocation!A10,'Power Report'!A:A,0))</f>
        <v>10000000</v>
      </c>
      <c r="E10" s="22">
        <v>10000000</v>
      </c>
      <c r="F10" s="23" t="s">
        <v>2</v>
      </c>
      <c r="G10" s="22"/>
      <c r="H10" s="16">
        <f>+D10/$D$15</f>
        <v>0.18414634404595481</v>
      </c>
      <c r="I10" s="16">
        <f t="shared" ca="1" si="1"/>
        <v>0.18412891058635858</v>
      </c>
      <c r="J10" s="16">
        <f>D10/$D$13</f>
        <v>0.18760094689701937</v>
      </c>
      <c r="K10" s="23"/>
      <c r="L10" s="44">
        <f t="shared" si="19"/>
        <v>184146</v>
      </c>
      <c r="M10" s="44">
        <f t="shared" si="2"/>
        <v>0</v>
      </c>
      <c r="N10" s="44">
        <f>SUM(L10:M10)</f>
        <v>184146</v>
      </c>
      <c r="O10" s="23"/>
      <c r="P10" s="50">
        <f t="shared" si="20"/>
        <v>50000</v>
      </c>
      <c r="Q10" s="50">
        <f t="shared" si="3"/>
        <v>0</v>
      </c>
      <c r="R10" s="50">
        <f t="shared" si="3"/>
        <v>0</v>
      </c>
      <c r="S10" s="50">
        <f t="shared" si="3"/>
        <v>0</v>
      </c>
      <c r="T10" s="50">
        <f t="shared" si="3"/>
        <v>0</v>
      </c>
      <c r="U10" s="49">
        <f>SUM(P10:T10)</f>
        <v>50000</v>
      </c>
      <c r="V10" s="44">
        <f t="shared" si="4"/>
        <v>18415</v>
      </c>
      <c r="W10" s="44">
        <f t="shared" si="5"/>
        <v>18415</v>
      </c>
      <c r="X10" s="44">
        <f t="shared" si="6"/>
        <v>0</v>
      </c>
      <c r="Y10" s="44">
        <f t="shared" si="7"/>
        <v>36830</v>
      </c>
      <c r="Z10" s="44">
        <f t="shared" si="8"/>
        <v>270976</v>
      </c>
      <c r="AA10" s="18"/>
      <c r="AB10" s="220"/>
      <c r="AC10" s="220"/>
      <c r="AD10" s="220"/>
      <c r="AE10" s="220"/>
      <c r="AF10" s="18">
        <f t="shared" si="9"/>
        <v>0</v>
      </c>
      <c r="AG10" s="229"/>
      <c r="AH10" s="75">
        <f t="shared" si="10"/>
        <v>270976</v>
      </c>
      <c r="AI10" s="75">
        <v>0</v>
      </c>
      <c r="AJ10" s="44">
        <f t="shared" si="11"/>
        <v>270976</v>
      </c>
      <c r="AK10" s="18"/>
      <c r="AL10" s="222">
        <f ca="1">ABS((INDEX(INDIRECT("'"&amp;$AJ$18&amp;"'!"&amp;AL$19&amp;":"&amp;AL$19),MATCH($A10,'Power Report'!$A:$A,0))))</f>
        <v>0</v>
      </c>
      <c r="AM10" s="50">
        <f t="shared" si="12"/>
        <v>270976</v>
      </c>
      <c r="AN10" s="50">
        <v>0</v>
      </c>
      <c r="AO10" s="50">
        <f>SUM(AM10:AN10)</f>
        <v>270976</v>
      </c>
      <c r="AP10" s="50">
        <f ca="1">SUM(AL10:AN10)</f>
        <v>270976</v>
      </c>
      <c r="AQ10" s="19"/>
      <c r="AR10" s="222">
        <f ca="1">ABS((INDEX(INDIRECT("'"&amp;$AJ$18&amp;"'!"&amp;AR$19&amp;":"&amp;AR$19),MATCH($A10,'Power Report'!$A:$A,0))))</f>
        <v>0</v>
      </c>
      <c r="AS10" s="50">
        <f t="shared" si="13"/>
        <v>0</v>
      </c>
      <c r="AT10" s="50">
        <f t="shared" ca="1" si="14"/>
        <v>0</v>
      </c>
      <c r="AU10" s="44"/>
      <c r="AV10" s="222">
        <v>0</v>
      </c>
      <c r="AW10" s="50">
        <f t="shared" si="15"/>
        <v>0</v>
      </c>
      <c r="AX10" s="50">
        <f t="shared" si="16"/>
        <v>0</v>
      </c>
      <c r="AY10" s="44"/>
      <c r="AZ10" s="50">
        <f ca="1">ABS((INDEX(INDIRECT("'"&amp;$AJ$18&amp;"'!"&amp;AZ$19&amp;":"&amp;AZ$19),MATCH($A10,'Power Report'!$A:$A,0))))</f>
        <v>10000000</v>
      </c>
      <c r="BA10" s="44">
        <f t="shared" ca="1" si="17"/>
        <v>9729024</v>
      </c>
      <c r="BB10" s="72">
        <f t="shared" ca="1" si="18"/>
        <v>0.97290239999999995</v>
      </c>
      <c r="BE10" s="14"/>
      <c r="BF10" s="14"/>
    </row>
    <row r="11" spans="1:58" s="21" customFormat="1" x14ac:dyDescent="0.2">
      <c r="A11" s="211" t="s">
        <v>284</v>
      </c>
      <c r="B11" s="211" t="str">
        <f>INDEX('Power Report'!C:C,MATCH(Allocation!A11,'Power Report'!A:A,0))</f>
        <v>Uploader Code #5</v>
      </c>
      <c r="C11" s="24" t="str">
        <f>INDEX('Power Report'!B:B,MATCH(Allocation!A11,'Power Report'!A:A,0))</f>
        <v>Investor #4</v>
      </c>
      <c r="D11" s="22">
        <f>INDEX('Power Report'!E:E,MATCH(Allocation!A11,'Power Report'!A:A,0))</f>
        <v>5000000</v>
      </c>
      <c r="E11" s="22">
        <v>5000000</v>
      </c>
      <c r="F11" s="23" t="s">
        <v>2</v>
      </c>
      <c r="G11" s="22"/>
      <c r="H11" s="16">
        <f>+D11/$D$15</f>
        <v>9.2073172022977406E-2</v>
      </c>
      <c r="I11" s="16">
        <f t="shared" ca="1" si="1"/>
        <v>9.2064474218912284E-2</v>
      </c>
      <c r="J11" s="16">
        <f>D11/$D$13</f>
        <v>9.3800473448509683E-2</v>
      </c>
      <c r="K11" s="23"/>
      <c r="L11" s="44">
        <f t="shared" si="19"/>
        <v>92073</v>
      </c>
      <c r="M11" s="44">
        <f t="shared" si="2"/>
        <v>0</v>
      </c>
      <c r="N11" s="44">
        <f>SUM(L11:M11)</f>
        <v>92073</v>
      </c>
      <c r="O11" s="23"/>
      <c r="P11" s="50">
        <f t="shared" si="20"/>
        <v>25000</v>
      </c>
      <c r="Q11" s="50">
        <f t="shared" si="3"/>
        <v>0</v>
      </c>
      <c r="R11" s="50">
        <f t="shared" si="3"/>
        <v>0</v>
      </c>
      <c r="S11" s="50">
        <f t="shared" si="3"/>
        <v>0</v>
      </c>
      <c r="T11" s="50">
        <f t="shared" si="3"/>
        <v>0</v>
      </c>
      <c r="U11" s="49">
        <f>SUM(P11:T11)</f>
        <v>25000</v>
      </c>
      <c r="V11" s="44">
        <f t="shared" si="4"/>
        <v>9207</v>
      </c>
      <c r="W11" s="44">
        <f t="shared" si="5"/>
        <v>9207</v>
      </c>
      <c r="X11" s="44">
        <f t="shared" si="6"/>
        <v>0</v>
      </c>
      <c r="Y11" s="44">
        <f t="shared" si="7"/>
        <v>18414</v>
      </c>
      <c r="Z11" s="44">
        <f t="shared" si="8"/>
        <v>135487</v>
      </c>
      <c r="AA11" s="18"/>
      <c r="AB11" s="220"/>
      <c r="AC11" s="220"/>
      <c r="AD11" s="220"/>
      <c r="AE11" s="220"/>
      <c r="AF11" s="18">
        <f t="shared" si="9"/>
        <v>0</v>
      </c>
      <c r="AG11" s="229"/>
      <c r="AH11" s="75">
        <f t="shared" si="10"/>
        <v>135487</v>
      </c>
      <c r="AI11" s="75">
        <v>0</v>
      </c>
      <c r="AJ11" s="44">
        <f t="shared" si="11"/>
        <v>135487</v>
      </c>
      <c r="AK11" s="20"/>
      <c r="AL11" s="222">
        <f ca="1">ABS((INDEX(INDIRECT("'"&amp;$AJ$18&amp;"'!"&amp;AL$19&amp;":"&amp;AL$19),MATCH($A11,'Power Report'!$A:$A,0))))</f>
        <v>0</v>
      </c>
      <c r="AM11" s="50">
        <f t="shared" si="12"/>
        <v>135487</v>
      </c>
      <c r="AN11" s="50">
        <v>0</v>
      </c>
      <c r="AO11" s="50">
        <f>SUM(AM11:AN11)</f>
        <v>135487</v>
      </c>
      <c r="AP11" s="50">
        <f ca="1">SUM(AL11:AN11)</f>
        <v>135487</v>
      </c>
      <c r="AQ11" s="19"/>
      <c r="AR11" s="222">
        <f ca="1">ABS((INDEX(INDIRECT("'"&amp;$AJ$18&amp;"'!"&amp;AR$19&amp;":"&amp;AR$19),MATCH($A11,'Power Report'!$A:$A,0))))</f>
        <v>0</v>
      </c>
      <c r="AS11" s="50">
        <f t="shared" si="13"/>
        <v>0</v>
      </c>
      <c r="AT11" s="50">
        <f t="shared" ca="1" si="14"/>
        <v>0</v>
      </c>
      <c r="AU11" s="51"/>
      <c r="AV11" s="222">
        <v>0</v>
      </c>
      <c r="AW11" s="50">
        <f t="shared" si="15"/>
        <v>0</v>
      </c>
      <c r="AX11" s="50">
        <f t="shared" si="16"/>
        <v>0</v>
      </c>
      <c r="AY11" s="51"/>
      <c r="AZ11" s="50">
        <f ca="1">ABS((INDEX(INDIRECT("'"&amp;$AJ$18&amp;"'!"&amp;AZ$19&amp;":"&amp;AZ$19),MATCH($A11,'Power Report'!$A:$A,0))))</f>
        <v>5000000</v>
      </c>
      <c r="BA11" s="44">
        <f t="shared" ca="1" si="17"/>
        <v>4864513</v>
      </c>
      <c r="BB11" s="72">
        <f t="shared" ca="1" si="18"/>
        <v>0.97290259999999995</v>
      </c>
      <c r="BC11" s="26"/>
      <c r="BE11" s="14"/>
      <c r="BF11" s="14"/>
    </row>
    <row r="12" spans="1:58" s="21" customFormat="1" x14ac:dyDescent="0.25">
      <c r="A12" s="291"/>
      <c r="B12" s="291"/>
      <c r="C12" s="25"/>
      <c r="D12" s="22"/>
      <c r="E12" s="22"/>
      <c r="F12" s="23"/>
      <c r="G12" s="22"/>
      <c r="H12" s="16"/>
      <c r="I12" s="16"/>
      <c r="J12" s="16"/>
      <c r="K12" s="23"/>
      <c r="L12" s="44"/>
      <c r="M12" s="44"/>
      <c r="N12" s="44"/>
      <c r="O12" s="23"/>
      <c r="P12" s="50"/>
      <c r="Q12" s="50"/>
      <c r="R12" s="50"/>
      <c r="S12" s="50"/>
      <c r="T12" s="50"/>
      <c r="U12" s="50"/>
      <c r="V12" s="44"/>
      <c r="W12" s="44"/>
      <c r="X12" s="44"/>
      <c r="Y12" s="44"/>
      <c r="Z12" s="44"/>
      <c r="AA12" s="229"/>
      <c r="AB12" s="18"/>
      <c r="AC12" s="18"/>
      <c r="AD12" s="18"/>
      <c r="AE12" s="18"/>
      <c r="AF12" s="18"/>
      <c r="AG12" s="229"/>
      <c r="AH12" s="75"/>
      <c r="AI12" s="75"/>
      <c r="AJ12" s="44"/>
      <c r="AK12" s="18"/>
      <c r="AL12" s="50"/>
      <c r="AM12" s="50"/>
      <c r="AN12" s="50"/>
      <c r="AO12" s="50"/>
      <c r="AP12" s="50"/>
      <c r="AQ12" s="19"/>
      <c r="AR12" s="50"/>
      <c r="AS12" s="50"/>
      <c r="AT12" s="50"/>
      <c r="AU12" s="44"/>
      <c r="AV12" s="50"/>
      <c r="AW12" s="50"/>
      <c r="AX12" s="50"/>
      <c r="AY12" s="44"/>
      <c r="AZ12" s="44"/>
      <c r="BA12" s="44"/>
      <c r="BB12" s="44"/>
      <c r="BE12" s="14"/>
      <c r="BF12" s="14"/>
    </row>
    <row r="13" spans="1:58" s="9" customFormat="1" x14ac:dyDescent="0.25">
      <c r="A13" s="216"/>
      <c r="B13" s="216"/>
      <c r="C13" s="9" t="s">
        <v>89</v>
      </c>
      <c r="D13" s="27">
        <f>SUM(D8:D12)</f>
        <v>53304635</v>
      </c>
      <c r="E13" s="27">
        <f>SUM(E8:E12)</f>
        <v>36250000</v>
      </c>
      <c r="F13" s="23"/>
      <c r="G13" s="27"/>
      <c r="H13" s="28">
        <f>SUM(H8:H12)</f>
        <v>0.98158536559540444</v>
      </c>
      <c r="I13" s="28">
        <f ca="1">SUM(I8:I12)</f>
        <v>0.98149246892091835</v>
      </c>
      <c r="J13" s="28">
        <f>SUM(J8:J12)</f>
        <v>1</v>
      </c>
      <c r="K13" s="23"/>
      <c r="L13" s="45">
        <f>SUM(L8:L12)</f>
        <v>981585</v>
      </c>
      <c r="M13" s="45">
        <f>SUM(M8:M12)</f>
        <v>0</v>
      </c>
      <c r="N13" s="45">
        <f>SUM(N8:N12)</f>
        <v>981585</v>
      </c>
      <c r="O13" s="23"/>
      <c r="P13" s="45">
        <f t="shared" ref="P13:Z13" si="21">SUM(P8:P11)</f>
        <v>266523</v>
      </c>
      <c r="Q13" s="45">
        <f t="shared" ref="Q13:U13" si="22">SUM(Q8:Q11)</f>
        <v>0</v>
      </c>
      <c r="R13" s="45">
        <f t="shared" si="22"/>
        <v>0</v>
      </c>
      <c r="S13" s="45">
        <f t="shared" si="22"/>
        <v>0</v>
      </c>
      <c r="T13" s="45">
        <f t="shared" si="22"/>
        <v>0</v>
      </c>
      <c r="U13" s="45">
        <f t="shared" si="22"/>
        <v>266523</v>
      </c>
      <c r="V13" s="45">
        <f t="shared" si="21"/>
        <v>98159</v>
      </c>
      <c r="W13" s="45">
        <f t="shared" si="21"/>
        <v>98159</v>
      </c>
      <c r="X13" s="45">
        <f t="shared" ref="X13" si="23">SUM(X8:X11)</f>
        <v>0</v>
      </c>
      <c r="Y13" s="45">
        <f t="shared" ref="Y13" si="24">SUM(Y8:Y11)</f>
        <v>196318</v>
      </c>
      <c r="Z13" s="45">
        <f t="shared" si="21"/>
        <v>1444426</v>
      </c>
      <c r="AA13" s="230"/>
      <c r="AB13" s="29">
        <f>SUM(AB8:AB12)</f>
        <v>0</v>
      </c>
      <c r="AC13" s="29">
        <f>SUM(AC8:AC12)</f>
        <v>0</v>
      </c>
      <c r="AD13" s="29">
        <f>SUM(AD8:AD12)</f>
        <v>0</v>
      </c>
      <c r="AE13" s="29">
        <f>SUM(AE8:AE12)</f>
        <v>0</v>
      </c>
      <c r="AF13" s="29">
        <f>SUM(AF8:AF12)</f>
        <v>0</v>
      </c>
      <c r="AG13" s="230"/>
      <c r="AH13" s="78">
        <f>SUM(AH8:AH12)</f>
        <v>1444426</v>
      </c>
      <c r="AI13" s="78">
        <f>SUM(AI8:AI12)</f>
        <v>0</v>
      </c>
      <c r="AJ13" s="45">
        <f>SUM(AJ8:AJ12)</f>
        <v>1444426</v>
      </c>
      <c r="AK13" s="30"/>
      <c r="AL13" s="45">
        <f ca="1">SUM(AL8:AL12)</f>
        <v>0</v>
      </c>
      <c r="AM13" s="45">
        <f>SUM(AM8:AM12)</f>
        <v>1444426</v>
      </c>
      <c r="AN13" s="45">
        <f>SUM(AN8:AN12)</f>
        <v>0</v>
      </c>
      <c r="AO13" s="45">
        <f>SUM(AO8:AO12)</f>
        <v>1444426</v>
      </c>
      <c r="AP13" s="45">
        <f ca="1">SUM(AP8:AP12)</f>
        <v>1444426</v>
      </c>
      <c r="AQ13" s="29"/>
      <c r="AR13" s="45">
        <f ca="1">SUM(AR8:AR12)</f>
        <v>0</v>
      </c>
      <c r="AS13" s="45">
        <f>SUM(AS8:AS12)</f>
        <v>0</v>
      </c>
      <c r="AT13" s="45">
        <f ca="1">SUM(AT8:AT12)</f>
        <v>0</v>
      </c>
      <c r="AU13" s="54"/>
      <c r="AV13" s="45">
        <f>SUM(AV8:AV12)</f>
        <v>0</v>
      </c>
      <c r="AW13" s="45">
        <f>SUM(AW8:AW12)</f>
        <v>0</v>
      </c>
      <c r="AX13" s="45">
        <f>SUM(AX8:AX12)</f>
        <v>0</v>
      </c>
      <c r="AY13" s="54"/>
      <c r="AZ13" s="55">
        <f ca="1">SUM(AZ8:AZ12)</f>
        <v>53304635</v>
      </c>
      <c r="BA13" s="55">
        <f ca="1">SUM(BA8:BA12)</f>
        <v>51860209</v>
      </c>
      <c r="BB13" s="70"/>
    </row>
    <row r="14" spans="1:58" s="35" customFormat="1" x14ac:dyDescent="0.2">
      <c r="A14" s="217"/>
      <c r="B14" s="217"/>
      <c r="C14" s="31"/>
      <c r="D14" s="32"/>
      <c r="E14" s="32"/>
      <c r="F14" s="4"/>
      <c r="G14" s="32"/>
      <c r="H14" s="32"/>
      <c r="I14" s="32"/>
      <c r="J14" s="32"/>
      <c r="K14" s="4"/>
      <c r="L14" s="46"/>
      <c r="M14" s="46"/>
      <c r="N14" s="46"/>
      <c r="O14" s="4"/>
      <c r="P14" s="52"/>
      <c r="Q14" s="52"/>
      <c r="R14" s="52"/>
      <c r="S14" s="52"/>
      <c r="T14" s="52"/>
      <c r="U14" s="52"/>
      <c r="V14" s="52"/>
      <c r="W14" s="52"/>
      <c r="X14" s="52"/>
      <c r="Y14" s="52"/>
      <c r="Z14" s="52"/>
      <c r="AA14" s="33"/>
      <c r="AB14" s="33"/>
      <c r="AC14" s="33"/>
      <c r="AD14" s="33"/>
      <c r="AE14" s="33"/>
      <c r="AF14" s="33"/>
      <c r="AG14" s="33"/>
      <c r="AH14" s="79"/>
      <c r="AI14" s="79"/>
      <c r="AJ14" s="46"/>
      <c r="AK14" s="34"/>
      <c r="AL14" s="46"/>
      <c r="AM14" s="46"/>
      <c r="AN14" s="46"/>
      <c r="AO14" s="46"/>
      <c r="AP14" s="46"/>
      <c r="AQ14" s="33"/>
      <c r="AR14" s="46"/>
      <c r="AS14" s="46"/>
      <c r="AT14" s="46"/>
      <c r="AU14" s="56"/>
      <c r="AV14" s="46"/>
      <c r="AW14" s="46"/>
      <c r="AX14" s="46"/>
      <c r="AY14" s="56"/>
      <c r="AZ14" s="57"/>
      <c r="BA14" s="57"/>
      <c r="BB14" s="57"/>
    </row>
    <row r="15" spans="1:58" s="35" customFormat="1" ht="13.5" thickBot="1" x14ac:dyDescent="0.25">
      <c r="A15" s="217"/>
      <c r="B15" s="217"/>
      <c r="C15" s="31" t="s">
        <v>90</v>
      </c>
      <c r="D15" s="36">
        <f>SUM(D13,D6)</f>
        <v>54304635</v>
      </c>
      <c r="E15" s="36">
        <f>SUM(E13,E6)</f>
        <v>36250000</v>
      </c>
      <c r="F15" s="37"/>
      <c r="G15" s="36"/>
      <c r="H15" s="38">
        <f>+H13+H6</f>
        <v>0.99999999999999989</v>
      </c>
      <c r="I15" s="38">
        <f ca="1">+I13+I6</f>
        <v>1</v>
      </c>
      <c r="J15" s="38">
        <f>+J13+J6</f>
        <v>1</v>
      </c>
      <c r="K15" s="37"/>
      <c r="L15" s="47">
        <f t="shared" ref="L15:Z15" si="25">SUM(L13,L6)</f>
        <v>1000000</v>
      </c>
      <c r="M15" s="47">
        <f t="shared" si="25"/>
        <v>0</v>
      </c>
      <c r="N15" s="47">
        <f t="shared" si="25"/>
        <v>1000000</v>
      </c>
      <c r="O15" s="37">
        <f t="shared" si="25"/>
        <v>0</v>
      </c>
      <c r="P15" s="47">
        <f t="shared" si="25"/>
        <v>266523</v>
      </c>
      <c r="Q15" s="47">
        <f t="shared" ref="Q15:U15" si="26">SUM(Q13,Q6)</f>
        <v>0</v>
      </c>
      <c r="R15" s="47">
        <f t="shared" si="26"/>
        <v>0</v>
      </c>
      <c r="S15" s="47">
        <f t="shared" si="26"/>
        <v>0</v>
      </c>
      <c r="T15" s="47">
        <f t="shared" si="26"/>
        <v>0</v>
      </c>
      <c r="U15" s="47">
        <f t="shared" si="26"/>
        <v>266523</v>
      </c>
      <c r="V15" s="47">
        <f t="shared" si="25"/>
        <v>100000</v>
      </c>
      <c r="W15" s="47">
        <f t="shared" si="25"/>
        <v>100000</v>
      </c>
      <c r="X15" s="47">
        <f t="shared" ref="X15" si="27">SUM(X13,X6)</f>
        <v>0</v>
      </c>
      <c r="Y15" s="47">
        <f t="shared" ref="Y15" si="28">SUM(Y13,Y6)</f>
        <v>200000</v>
      </c>
      <c r="Z15" s="47">
        <f t="shared" si="25"/>
        <v>1466523</v>
      </c>
      <c r="AA15" s="228"/>
      <c r="AB15" s="39">
        <f>AB6+AB13</f>
        <v>0</v>
      </c>
      <c r="AC15" s="39">
        <f>AC6+AC13</f>
        <v>0</v>
      </c>
      <c r="AD15" s="39">
        <f>AD6+AD13</f>
        <v>0</v>
      </c>
      <c r="AE15" s="39">
        <f>AE6+AE13</f>
        <v>0</v>
      </c>
      <c r="AF15" s="39">
        <f>AF6+AF13</f>
        <v>0</v>
      </c>
      <c r="AG15" s="228"/>
      <c r="AH15" s="80">
        <f>AH6+AH13</f>
        <v>1466523</v>
      </c>
      <c r="AI15" s="80">
        <f>AI6+AI13</f>
        <v>0</v>
      </c>
      <c r="AJ15" s="53">
        <f>AJ6+AJ13</f>
        <v>1466523</v>
      </c>
      <c r="AK15" s="34"/>
      <c r="AL15" s="53">
        <f ca="1">AL6+AL13</f>
        <v>0</v>
      </c>
      <c r="AM15" s="53">
        <f>AM6+AM13</f>
        <v>1466523</v>
      </c>
      <c r="AN15" s="53">
        <f>AN6+AN13</f>
        <v>0</v>
      </c>
      <c r="AO15" s="53">
        <f>AO6+AO13</f>
        <v>1466523</v>
      </c>
      <c r="AP15" s="53">
        <f ca="1">AP6+AP13</f>
        <v>1466523</v>
      </c>
      <c r="AQ15" s="39"/>
      <c r="AR15" s="53">
        <f ca="1">AR6+AR13</f>
        <v>0</v>
      </c>
      <c r="AS15" s="53">
        <f>AS6+AS13</f>
        <v>0</v>
      </c>
      <c r="AT15" s="53">
        <f ca="1">AT6+AT13</f>
        <v>0</v>
      </c>
      <c r="AU15" s="56"/>
      <c r="AV15" s="53">
        <f>AV6+AV13</f>
        <v>0</v>
      </c>
      <c r="AW15" s="53">
        <f>AW6+AW13</f>
        <v>0</v>
      </c>
      <c r="AX15" s="53">
        <f>AX6+AX13</f>
        <v>0</v>
      </c>
      <c r="AY15" s="56"/>
      <c r="AZ15" s="53">
        <f ca="1">AZ6+AZ13</f>
        <v>54304635</v>
      </c>
      <c r="BA15" s="53">
        <f ca="1">BA6+BA13</f>
        <v>52838112</v>
      </c>
      <c r="BB15" s="71"/>
    </row>
    <row r="16" spans="1:58" s="48" customFormat="1" ht="13.5" thickTop="1" x14ac:dyDescent="0.2">
      <c r="A16" s="218"/>
      <c r="B16" s="218"/>
      <c r="C16" s="64"/>
      <c r="D16" s="65"/>
      <c r="E16" s="65"/>
      <c r="F16" s="65"/>
      <c r="G16" s="65"/>
      <c r="K16" s="65"/>
      <c r="L16" s="48">
        <f>L15-L4</f>
        <v>0</v>
      </c>
      <c r="O16" s="65"/>
      <c r="P16" s="5">
        <f>P15-P4</f>
        <v>0</v>
      </c>
      <c r="Q16" s="5">
        <f t="shared" ref="Q16:U16" si="29">Q15-Q4</f>
        <v>0</v>
      </c>
      <c r="R16" s="5">
        <f t="shared" si="29"/>
        <v>0</v>
      </c>
      <c r="S16" s="5">
        <f t="shared" si="29"/>
        <v>0</v>
      </c>
      <c r="T16" s="5">
        <f t="shared" si="29"/>
        <v>0</v>
      </c>
      <c r="U16" s="5">
        <f t="shared" si="29"/>
        <v>0</v>
      </c>
      <c r="V16" s="52">
        <f>V15-V4</f>
        <v>0</v>
      </c>
      <c r="W16" s="52">
        <f>W15-W4</f>
        <v>0</v>
      </c>
      <c r="X16" s="52">
        <f>X15-X4</f>
        <v>0</v>
      </c>
      <c r="Y16" s="52">
        <f>Y15-Y4</f>
        <v>0</v>
      </c>
      <c r="Z16" s="52">
        <f>Z15-Z4</f>
        <v>0</v>
      </c>
      <c r="AA16" s="231"/>
      <c r="AG16" s="231"/>
      <c r="AH16" s="81"/>
      <c r="AI16" s="81"/>
      <c r="AL16" s="58"/>
      <c r="AM16" s="58"/>
      <c r="AN16" s="58"/>
      <c r="AO16" s="58"/>
      <c r="AP16" s="58"/>
      <c r="AQ16" s="58"/>
      <c r="AR16" s="58"/>
      <c r="AS16" s="58"/>
      <c r="AT16" s="58"/>
      <c r="AV16" s="58"/>
      <c r="AW16" s="58"/>
      <c r="AX16" s="58"/>
      <c r="AZ16" s="59"/>
      <c r="BA16" s="59"/>
      <c r="BB16" s="59"/>
    </row>
    <row r="17" spans="1:58" s="48" customFormat="1" ht="13.5" thickBot="1" x14ac:dyDescent="0.25">
      <c r="A17" s="218"/>
      <c r="B17" s="218"/>
      <c r="C17" s="64"/>
      <c r="D17" s="65"/>
      <c r="E17" s="65"/>
      <c r="F17" s="65"/>
      <c r="G17" s="65"/>
      <c r="K17" s="65"/>
      <c r="O17" s="65"/>
      <c r="P17" s="52"/>
      <c r="Q17" s="52"/>
      <c r="R17" s="52"/>
      <c r="S17" s="52"/>
      <c r="T17" s="52"/>
      <c r="U17" s="52"/>
      <c r="V17" s="52"/>
      <c r="W17" s="52"/>
      <c r="X17" s="52"/>
      <c r="Y17" s="52"/>
      <c r="Z17" s="52"/>
      <c r="AA17" s="231"/>
      <c r="AG17" s="231"/>
      <c r="AH17" s="81"/>
      <c r="AI17" s="81"/>
      <c r="AL17" s="58"/>
      <c r="AM17" s="58"/>
      <c r="AN17" s="58"/>
      <c r="AO17" s="58"/>
      <c r="AP17" s="58"/>
      <c r="AQ17" s="58"/>
      <c r="AR17" s="58"/>
      <c r="AS17" s="58"/>
      <c r="AT17" s="58"/>
      <c r="AV17" s="58"/>
      <c r="AW17" s="58"/>
      <c r="AX17" s="58"/>
      <c r="AZ17" s="59"/>
      <c r="BA17" s="59"/>
      <c r="BB17" s="59"/>
    </row>
    <row r="18" spans="1:58" s="66" customFormat="1" ht="15" outlineLevel="1" x14ac:dyDescent="0.25">
      <c r="A18" s="219"/>
      <c r="B18" s="219"/>
      <c r="C18" s="99"/>
      <c r="D18"/>
      <c r="E18"/>
      <c r="P18" s="52"/>
      <c r="Q18" s="52"/>
      <c r="R18" s="52"/>
      <c r="S18" s="52"/>
      <c r="T18" s="52"/>
      <c r="U18" s="52"/>
      <c r="V18" s="67"/>
      <c r="W18" s="67"/>
      <c r="X18" s="67"/>
      <c r="Y18" s="67"/>
      <c r="AA18" s="68"/>
      <c r="AG18" s="68"/>
      <c r="AH18" s="82"/>
      <c r="AI18" s="82"/>
      <c r="AJ18" s="281" t="s">
        <v>294</v>
      </c>
      <c r="AK18" s="282"/>
      <c r="AL18" s="287" t="s">
        <v>255</v>
      </c>
      <c r="AM18" s="288"/>
      <c r="AN18" s="288"/>
      <c r="AO18" s="288"/>
      <c r="AP18" s="288"/>
      <c r="AQ18" s="288"/>
      <c r="AR18" s="286" t="s">
        <v>258</v>
      </c>
      <c r="AS18" s="288"/>
      <c r="AT18" s="288"/>
      <c r="AU18" s="282"/>
      <c r="AV18" s="288"/>
      <c r="AW18" s="288"/>
      <c r="AX18" s="288"/>
      <c r="AY18" s="282"/>
      <c r="AZ18" s="289" t="s">
        <v>254</v>
      </c>
      <c r="BA18" s="68"/>
      <c r="BB18" s="68"/>
      <c r="BE18" s="48"/>
      <c r="BF18" s="48"/>
    </row>
    <row r="19" spans="1:58" s="66" customFormat="1" ht="15.75" outlineLevel="1" thickBot="1" x14ac:dyDescent="0.3">
      <c r="A19" s="219"/>
      <c r="B19" s="219"/>
      <c r="C19" s="99"/>
      <c r="D19"/>
      <c r="E19"/>
      <c r="P19" s="52"/>
      <c r="Q19" s="52"/>
      <c r="R19" s="52"/>
      <c r="S19" s="52"/>
      <c r="T19" s="52"/>
      <c r="U19" s="52"/>
      <c r="V19" s="67"/>
      <c r="W19" s="67"/>
      <c r="X19" s="67"/>
      <c r="Y19" s="67"/>
      <c r="AA19" s="68"/>
      <c r="AG19" s="68"/>
      <c r="AH19" s="82"/>
      <c r="AI19" s="82"/>
      <c r="AJ19" s="283"/>
      <c r="AK19" s="284"/>
      <c r="AL19" s="290" t="str">
        <f>SUBSTITUTE(ADDRESS(1,COLUMN(INDEX(Allocation!$1:$1,MATCH(AL18,'Power Report'!$8:$8,0))),4),"1","")</f>
        <v>G</v>
      </c>
      <c r="AM19" s="290"/>
      <c r="AN19" s="290"/>
      <c r="AO19" s="290"/>
      <c r="AP19" s="290"/>
      <c r="AQ19" s="290"/>
      <c r="AR19" s="290" t="str">
        <f>SUBSTITUTE(ADDRESS(1,COLUMN(INDEX(Allocation!$1:$1,MATCH(AR18,'Power Report'!$8:$8,0))),4),"1","")</f>
        <v>J</v>
      </c>
      <c r="AS19" s="290"/>
      <c r="AT19" s="290"/>
      <c r="AU19" s="284"/>
      <c r="AV19" s="290"/>
      <c r="AW19" s="290"/>
      <c r="AX19" s="290"/>
      <c r="AY19" s="284"/>
      <c r="AZ19" s="285" t="str">
        <f>SUBSTITUTE(ADDRESS(1,COLUMN(INDEX(Allocation!$1:$1,MATCH(AZ18,'Power Report'!$8:$8,0))),4),"1","")</f>
        <v>F</v>
      </c>
      <c r="BA19" s="68"/>
      <c r="BB19" s="68"/>
      <c r="BE19" s="48"/>
      <c r="BF19" s="48"/>
    </row>
    <row r="20" spans="1:58" s="66" customFormat="1" ht="15" outlineLevel="1" x14ac:dyDescent="0.25">
      <c r="A20" s="219"/>
      <c r="B20" s="219"/>
      <c r="C20" s="99"/>
      <c r="D20"/>
      <c r="E20"/>
      <c r="P20" s="52"/>
      <c r="Q20" s="52"/>
      <c r="R20" s="52"/>
      <c r="S20" s="52"/>
      <c r="T20" s="52"/>
      <c r="U20" s="52"/>
      <c r="V20" s="67"/>
      <c r="W20" s="67"/>
      <c r="X20" s="67"/>
      <c r="Y20" s="67"/>
      <c r="AA20" s="68"/>
      <c r="AG20" s="68"/>
      <c r="AH20" s="82"/>
      <c r="AI20" s="82"/>
      <c r="AK20" s="48"/>
      <c r="AU20" s="48"/>
      <c r="AY20" s="48"/>
      <c r="AZ20" s="68"/>
      <c r="BA20" s="68"/>
      <c r="BB20" s="68"/>
      <c r="BE20" s="48"/>
      <c r="BF20" s="48"/>
    </row>
    <row r="21" spans="1:58" s="66" customFormat="1" ht="15" x14ac:dyDescent="0.25">
      <c r="A21" s="219"/>
      <c r="B21" s="219"/>
      <c r="C21" s="99"/>
      <c r="D21"/>
      <c r="E21"/>
      <c r="P21" s="52"/>
      <c r="Q21" s="52"/>
      <c r="R21" s="52"/>
      <c r="S21" s="52"/>
      <c r="T21" s="52"/>
      <c r="U21" s="52"/>
      <c r="V21" s="67"/>
      <c r="W21" s="67"/>
      <c r="X21" s="67"/>
      <c r="Y21" s="67"/>
      <c r="AA21" s="68"/>
      <c r="AG21" s="68"/>
      <c r="AH21" s="82"/>
      <c r="AI21" s="82"/>
      <c r="AK21" s="48"/>
      <c r="AU21" s="48"/>
      <c r="AY21" s="48"/>
      <c r="AZ21" s="68"/>
      <c r="BA21" s="68"/>
      <c r="BB21" s="68"/>
      <c r="BE21" s="48"/>
      <c r="BF21" s="48"/>
    </row>
    <row r="22" spans="1:58" s="66" customFormat="1" ht="15" x14ac:dyDescent="0.25">
      <c r="A22" s="219"/>
      <c r="B22" s="219"/>
      <c r="C22" s="69"/>
      <c r="D22"/>
      <c r="E22"/>
      <c r="P22" s="52"/>
      <c r="Q22" s="52"/>
      <c r="R22" s="52"/>
      <c r="S22" s="52"/>
      <c r="T22" s="52"/>
      <c r="U22" s="52"/>
      <c r="V22" s="67"/>
      <c r="W22" s="67"/>
      <c r="X22" s="67"/>
      <c r="Y22" s="67"/>
      <c r="AA22" s="68"/>
      <c r="AG22" s="68"/>
      <c r="AH22" s="82"/>
      <c r="AI22" s="82"/>
      <c r="AK22" s="48"/>
      <c r="AU22" s="48"/>
      <c r="AY22" s="48"/>
      <c r="AZ22" s="68"/>
      <c r="BA22" s="68"/>
      <c r="BB22" s="68"/>
      <c r="BE22" s="48"/>
      <c r="BF22" s="48"/>
    </row>
    <row r="23" spans="1:58" s="66" customFormat="1" x14ac:dyDescent="0.2">
      <c r="A23" s="219"/>
      <c r="B23" s="219"/>
      <c r="C23" s="69"/>
      <c r="P23" s="52"/>
      <c r="Q23" s="52"/>
      <c r="R23" s="52"/>
      <c r="S23" s="52"/>
      <c r="T23" s="52"/>
      <c r="U23" s="52"/>
      <c r="V23" s="67"/>
      <c r="W23" s="67"/>
      <c r="X23" s="67"/>
      <c r="Y23" s="67"/>
      <c r="AA23" s="68"/>
      <c r="AG23" s="68"/>
      <c r="AH23" s="82"/>
      <c r="AI23" s="82"/>
      <c r="AK23" s="48"/>
      <c r="AU23" s="48"/>
      <c r="AY23" s="48"/>
      <c r="AZ23" s="68"/>
      <c r="BA23" s="68"/>
      <c r="BB23" s="68"/>
      <c r="BE23" s="48"/>
      <c r="BF23" s="48"/>
    </row>
    <row r="24" spans="1:58" s="66" customFormat="1" x14ac:dyDescent="0.2">
      <c r="A24" s="219"/>
      <c r="B24" s="219"/>
      <c r="C24" s="69"/>
      <c r="P24" s="52"/>
      <c r="Q24" s="52"/>
      <c r="R24" s="52"/>
      <c r="S24" s="52"/>
      <c r="T24" s="52"/>
      <c r="U24" s="52"/>
      <c r="V24" s="67"/>
      <c r="W24" s="67"/>
      <c r="X24" s="67"/>
      <c r="Y24" s="67"/>
      <c r="AA24" s="68"/>
      <c r="AG24" s="68"/>
      <c r="AH24" s="82"/>
      <c r="AI24" s="82"/>
      <c r="AK24" s="48"/>
      <c r="AU24" s="48"/>
      <c r="AY24" s="48"/>
      <c r="AZ24" s="68"/>
      <c r="BA24" s="68"/>
      <c r="BB24" s="68"/>
      <c r="BE24" s="48"/>
      <c r="BF24" s="48"/>
    </row>
    <row r="25" spans="1:58" s="66" customFormat="1" x14ac:dyDescent="0.2">
      <c r="A25" s="219"/>
      <c r="B25" s="219"/>
      <c r="C25" s="69"/>
      <c r="P25" s="52"/>
      <c r="Q25" s="52"/>
      <c r="R25" s="52"/>
      <c r="S25" s="52"/>
      <c r="T25" s="52"/>
      <c r="U25" s="52"/>
      <c r="V25" s="67"/>
      <c r="W25" s="67"/>
      <c r="X25" s="67"/>
      <c r="Y25" s="67"/>
      <c r="AA25" s="68"/>
      <c r="AG25" s="68"/>
      <c r="AH25" s="82"/>
      <c r="AI25" s="82"/>
      <c r="AK25" s="48"/>
      <c r="AU25" s="48"/>
      <c r="AY25" s="48"/>
      <c r="AZ25" s="68"/>
      <c r="BA25" s="68"/>
      <c r="BB25" s="68"/>
      <c r="BE25" s="48"/>
      <c r="BF25" s="48"/>
    </row>
    <row r="26" spans="1:58" s="66" customFormat="1" x14ac:dyDescent="0.2">
      <c r="A26" s="219"/>
      <c r="B26" s="219"/>
      <c r="C26" s="69"/>
      <c r="P26" s="52"/>
      <c r="Q26" s="52"/>
      <c r="R26" s="52"/>
      <c r="S26" s="52"/>
      <c r="T26" s="52"/>
      <c r="U26" s="52"/>
      <c r="V26" s="67"/>
      <c r="W26" s="67"/>
      <c r="X26" s="67"/>
      <c r="Y26" s="67"/>
      <c r="AA26" s="68"/>
      <c r="AG26" s="68"/>
      <c r="AH26" s="82"/>
      <c r="AI26" s="82"/>
      <c r="AK26" s="48"/>
      <c r="AU26" s="48"/>
      <c r="AY26" s="48"/>
      <c r="AZ26" s="68"/>
      <c r="BA26" s="68"/>
      <c r="BB26" s="68"/>
      <c r="BE26" s="48"/>
      <c r="BF26" s="48"/>
    </row>
    <row r="27" spans="1:58" s="66" customFormat="1" x14ac:dyDescent="0.2">
      <c r="A27" s="219"/>
      <c r="B27" s="219"/>
      <c r="C27" s="69"/>
      <c r="P27" s="52"/>
      <c r="Q27" s="52"/>
      <c r="R27" s="52"/>
      <c r="S27" s="52"/>
      <c r="T27" s="52"/>
      <c r="U27" s="52"/>
      <c r="V27" s="67"/>
      <c r="W27" s="67"/>
      <c r="X27" s="67"/>
      <c r="Y27" s="67"/>
      <c r="AA27" s="68"/>
      <c r="AG27" s="68"/>
      <c r="AH27" s="82"/>
      <c r="AI27" s="82"/>
      <c r="AK27" s="48"/>
      <c r="AU27" s="48"/>
      <c r="AY27" s="48"/>
      <c r="AZ27" s="68"/>
      <c r="BA27" s="68"/>
      <c r="BB27" s="68"/>
      <c r="BE27" s="48"/>
      <c r="BF27" s="48"/>
    </row>
    <row r="28" spans="1:58" s="66" customFormat="1" x14ac:dyDescent="0.2">
      <c r="A28" s="219"/>
      <c r="B28" s="219"/>
      <c r="C28" s="69"/>
      <c r="P28" s="52"/>
      <c r="Q28" s="52"/>
      <c r="R28" s="52"/>
      <c r="S28" s="52"/>
      <c r="T28" s="52"/>
      <c r="U28" s="52"/>
      <c r="V28" s="67"/>
      <c r="W28" s="67"/>
      <c r="X28" s="67"/>
      <c r="Y28" s="67"/>
      <c r="AA28" s="68"/>
      <c r="AG28" s="68"/>
      <c r="AH28" s="82"/>
      <c r="AI28" s="82"/>
      <c r="AK28" s="48"/>
      <c r="AU28" s="48"/>
      <c r="AY28" s="48"/>
      <c r="AZ28" s="68"/>
      <c r="BA28" s="68"/>
      <c r="BB28" s="68"/>
      <c r="BE28" s="48"/>
      <c r="BF28" s="48"/>
    </row>
    <row r="29" spans="1:58" s="66" customFormat="1" x14ac:dyDescent="0.2">
      <c r="A29" s="219"/>
      <c r="B29" s="219"/>
      <c r="C29" s="69"/>
      <c r="P29" s="52"/>
      <c r="Q29" s="52"/>
      <c r="R29" s="52"/>
      <c r="S29" s="52"/>
      <c r="T29" s="52"/>
      <c r="U29" s="52"/>
      <c r="V29" s="67"/>
      <c r="W29" s="67"/>
      <c r="X29" s="67"/>
      <c r="Y29" s="67"/>
      <c r="AA29" s="68"/>
      <c r="AG29" s="68"/>
      <c r="AH29" s="82"/>
      <c r="AI29" s="82"/>
      <c r="AK29" s="48"/>
      <c r="AU29" s="48"/>
      <c r="AY29" s="48"/>
      <c r="AZ29" s="68"/>
      <c r="BA29" s="68"/>
      <c r="BB29" s="68"/>
      <c r="BE29" s="48"/>
      <c r="BF29" s="48"/>
    </row>
    <row r="30" spans="1:58" s="66" customFormat="1" x14ac:dyDescent="0.2">
      <c r="A30" s="219"/>
      <c r="B30" s="219"/>
      <c r="C30" s="69"/>
      <c r="P30" s="52"/>
      <c r="Q30" s="52"/>
      <c r="R30" s="52"/>
      <c r="S30" s="52"/>
      <c r="T30" s="52"/>
      <c r="U30" s="52"/>
      <c r="V30" s="67"/>
      <c r="W30" s="67"/>
      <c r="X30" s="67"/>
      <c r="Y30" s="67"/>
      <c r="AA30" s="68"/>
      <c r="AG30" s="68"/>
      <c r="AH30" s="82"/>
      <c r="AI30" s="82"/>
      <c r="AK30" s="48"/>
      <c r="AU30" s="48"/>
      <c r="AY30" s="48"/>
      <c r="AZ30" s="68"/>
      <c r="BA30" s="68"/>
      <c r="BB30" s="68"/>
      <c r="BE30" s="48"/>
      <c r="BF30" s="48"/>
    </row>
    <row r="31" spans="1:58" s="66" customFormat="1" x14ac:dyDescent="0.2">
      <c r="A31" s="219"/>
      <c r="B31" s="219"/>
      <c r="C31" s="69"/>
      <c r="P31" s="52"/>
      <c r="Q31" s="52"/>
      <c r="R31" s="52"/>
      <c r="S31" s="52"/>
      <c r="T31" s="52"/>
      <c r="U31" s="52"/>
      <c r="V31" s="67"/>
      <c r="W31" s="67"/>
      <c r="X31" s="67"/>
      <c r="Y31" s="67"/>
      <c r="AA31" s="68"/>
      <c r="AG31" s="68"/>
      <c r="AH31" s="82"/>
      <c r="AI31" s="82"/>
      <c r="AK31" s="48"/>
      <c r="AU31" s="48"/>
      <c r="AY31" s="48"/>
      <c r="AZ31" s="68"/>
      <c r="BA31" s="68"/>
      <c r="BB31" s="68"/>
      <c r="BE31" s="48"/>
      <c r="BF31" s="48"/>
    </row>
    <row r="32" spans="1:58" s="66" customFormat="1" x14ac:dyDescent="0.2">
      <c r="A32" s="219"/>
      <c r="B32" s="219"/>
      <c r="C32" s="69"/>
      <c r="P32" s="52"/>
      <c r="Q32" s="52"/>
      <c r="R32" s="52"/>
      <c r="S32" s="52"/>
      <c r="T32" s="52"/>
      <c r="U32" s="52"/>
      <c r="V32" s="67"/>
      <c r="W32" s="67"/>
      <c r="X32" s="67"/>
      <c r="Y32" s="67"/>
      <c r="AA32" s="68"/>
      <c r="AG32" s="68"/>
      <c r="AH32" s="82"/>
      <c r="AI32" s="82"/>
      <c r="AK32" s="48"/>
      <c r="AU32" s="48"/>
      <c r="AY32" s="48"/>
      <c r="AZ32" s="68"/>
      <c r="BA32" s="68"/>
      <c r="BB32" s="68"/>
      <c r="BE32" s="48"/>
      <c r="BF32" s="48"/>
    </row>
    <row r="33" spans="1:58" s="66" customFormat="1" x14ac:dyDescent="0.2">
      <c r="A33" s="219"/>
      <c r="B33" s="219"/>
      <c r="C33" s="69"/>
      <c r="P33" s="52"/>
      <c r="Q33" s="52"/>
      <c r="R33" s="52"/>
      <c r="S33" s="52"/>
      <c r="T33" s="52"/>
      <c r="U33" s="52"/>
      <c r="V33" s="67"/>
      <c r="W33" s="67"/>
      <c r="X33" s="67"/>
      <c r="Y33" s="67"/>
      <c r="AA33" s="68"/>
      <c r="AG33" s="68"/>
      <c r="AH33" s="82"/>
      <c r="AI33" s="82"/>
      <c r="AK33" s="48"/>
      <c r="AU33" s="48"/>
      <c r="AY33" s="48"/>
      <c r="AZ33" s="68"/>
      <c r="BA33" s="68"/>
      <c r="BB33" s="68"/>
      <c r="BE33" s="48"/>
      <c r="BF33" s="48"/>
    </row>
    <row r="34" spans="1:58" s="66" customFormat="1" x14ac:dyDescent="0.2">
      <c r="A34" s="219"/>
      <c r="B34" s="219"/>
      <c r="C34" s="69"/>
      <c r="P34" s="52"/>
      <c r="Q34" s="52"/>
      <c r="R34" s="52"/>
      <c r="S34" s="52"/>
      <c r="T34" s="52"/>
      <c r="U34" s="52"/>
      <c r="V34" s="67"/>
      <c r="W34" s="67"/>
      <c r="X34" s="67"/>
      <c r="Y34" s="67"/>
      <c r="AA34" s="68"/>
      <c r="AG34" s="68"/>
      <c r="AH34" s="82"/>
      <c r="AI34" s="82"/>
      <c r="AK34" s="48"/>
      <c r="AU34" s="48"/>
      <c r="AY34" s="48"/>
      <c r="AZ34" s="68"/>
      <c r="BA34" s="68"/>
      <c r="BB34" s="68"/>
      <c r="BE34" s="48"/>
      <c r="BF34" s="48"/>
    </row>
    <row r="35" spans="1:58" s="66" customFormat="1" x14ac:dyDescent="0.2">
      <c r="A35" s="219"/>
      <c r="B35" s="219"/>
      <c r="C35" s="69"/>
      <c r="P35" s="52"/>
      <c r="Q35" s="52"/>
      <c r="R35" s="52"/>
      <c r="S35" s="52"/>
      <c r="T35" s="52"/>
      <c r="U35" s="52"/>
      <c r="V35" s="67"/>
      <c r="W35" s="67"/>
      <c r="X35" s="67"/>
      <c r="Y35" s="67"/>
      <c r="AA35" s="68"/>
      <c r="AG35" s="68"/>
      <c r="AH35" s="82"/>
      <c r="AI35" s="82"/>
      <c r="AK35" s="48"/>
      <c r="AU35" s="48"/>
      <c r="AY35" s="48"/>
      <c r="AZ35" s="68"/>
      <c r="BA35" s="68"/>
      <c r="BB35" s="68"/>
      <c r="BE35" s="48"/>
      <c r="BF35" s="48"/>
    </row>
    <row r="36" spans="1:58" s="66" customFormat="1" x14ac:dyDescent="0.2">
      <c r="A36" s="219"/>
      <c r="B36" s="219"/>
      <c r="C36" s="69"/>
      <c r="P36" s="52"/>
      <c r="Q36" s="52"/>
      <c r="R36" s="52"/>
      <c r="S36" s="52"/>
      <c r="T36" s="52"/>
      <c r="U36" s="52"/>
      <c r="V36" s="67"/>
      <c r="W36" s="67"/>
      <c r="X36" s="67"/>
      <c r="Y36" s="67"/>
      <c r="AA36" s="68"/>
      <c r="AG36" s="68"/>
      <c r="AH36" s="82"/>
      <c r="AI36" s="82"/>
      <c r="AK36" s="48"/>
      <c r="AU36" s="48"/>
      <c r="AY36" s="48"/>
      <c r="AZ36" s="68"/>
      <c r="BA36" s="68"/>
      <c r="BB36" s="68"/>
      <c r="BE36" s="48"/>
      <c r="BF36" s="48"/>
    </row>
    <row r="37" spans="1:58" s="66" customFormat="1" x14ac:dyDescent="0.2">
      <c r="A37" s="219"/>
      <c r="B37" s="219"/>
      <c r="C37" s="69"/>
      <c r="P37" s="52"/>
      <c r="Q37" s="52"/>
      <c r="R37" s="52"/>
      <c r="S37" s="52"/>
      <c r="T37" s="52"/>
      <c r="U37" s="52"/>
      <c r="V37" s="67"/>
      <c r="W37" s="67"/>
      <c r="X37" s="67"/>
      <c r="Y37" s="67"/>
      <c r="AA37" s="68"/>
      <c r="AG37" s="68"/>
      <c r="AH37" s="82"/>
      <c r="AI37" s="82"/>
      <c r="AK37" s="48"/>
      <c r="AU37" s="48"/>
      <c r="AY37" s="48"/>
      <c r="AZ37" s="68"/>
      <c r="BA37" s="68"/>
      <c r="BB37" s="68"/>
      <c r="BE37" s="48"/>
      <c r="BF37" s="48"/>
    </row>
    <row r="38" spans="1:58" s="66" customFormat="1" x14ac:dyDescent="0.2">
      <c r="A38" s="219"/>
      <c r="B38" s="219"/>
      <c r="C38" s="69"/>
      <c r="P38" s="52"/>
      <c r="Q38" s="52"/>
      <c r="R38" s="52"/>
      <c r="S38" s="52"/>
      <c r="T38" s="52"/>
      <c r="U38" s="52"/>
      <c r="V38" s="67"/>
      <c r="W38" s="67"/>
      <c r="X38" s="67"/>
      <c r="Y38" s="67"/>
      <c r="AA38" s="68"/>
      <c r="AG38" s="68"/>
      <c r="AH38" s="82"/>
      <c r="AI38" s="82"/>
      <c r="AK38" s="48"/>
      <c r="AU38" s="48"/>
      <c r="AY38" s="48"/>
      <c r="AZ38" s="68"/>
      <c r="BA38" s="68"/>
      <c r="BB38" s="68"/>
      <c r="BE38" s="48"/>
      <c r="BF38" s="48"/>
    </row>
    <row r="39" spans="1:58" s="66" customFormat="1" x14ac:dyDescent="0.2">
      <c r="A39" s="219"/>
      <c r="B39" s="219"/>
      <c r="C39" s="69"/>
      <c r="P39" s="52"/>
      <c r="Q39" s="52"/>
      <c r="R39" s="52"/>
      <c r="S39" s="52"/>
      <c r="T39" s="52"/>
      <c r="U39" s="52"/>
      <c r="V39" s="67"/>
      <c r="W39" s="67"/>
      <c r="X39" s="67"/>
      <c r="Y39" s="67"/>
      <c r="AA39" s="68"/>
      <c r="AG39" s="68"/>
      <c r="AH39" s="82"/>
      <c r="AI39" s="82"/>
      <c r="AK39" s="48"/>
      <c r="AU39" s="48"/>
      <c r="AY39" s="48"/>
      <c r="AZ39" s="68"/>
      <c r="BA39" s="68"/>
      <c r="BB39" s="68"/>
      <c r="BE39" s="48"/>
      <c r="BF39" s="48"/>
    </row>
    <row r="40" spans="1:58" s="66" customFormat="1" x14ac:dyDescent="0.2">
      <c r="A40" s="219"/>
      <c r="B40" s="219"/>
      <c r="C40" s="69"/>
      <c r="P40" s="52"/>
      <c r="Q40" s="52"/>
      <c r="R40" s="52"/>
      <c r="S40" s="52"/>
      <c r="T40" s="52"/>
      <c r="U40" s="52"/>
      <c r="V40" s="67"/>
      <c r="W40" s="67"/>
      <c r="X40" s="67"/>
      <c r="Y40" s="67"/>
      <c r="AA40" s="68"/>
      <c r="AG40" s="68"/>
      <c r="AH40" s="82"/>
      <c r="AI40" s="82"/>
      <c r="AK40" s="48"/>
      <c r="AU40" s="48"/>
      <c r="AY40" s="48"/>
      <c r="AZ40" s="68"/>
      <c r="BA40" s="68"/>
      <c r="BB40" s="68"/>
      <c r="BE40" s="48"/>
      <c r="BF40" s="48"/>
    </row>
    <row r="41" spans="1:58" s="66" customFormat="1" x14ac:dyDescent="0.2">
      <c r="A41" s="219"/>
      <c r="B41" s="219"/>
      <c r="C41" s="69"/>
      <c r="P41" s="52"/>
      <c r="Q41" s="52"/>
      <c r="R41" s="52"/>
      <c r="S41" s="52"/>
      <c r="T41" s="52"/>
      <c r="U41" s="52"/>
      <c r="V41" s="67"/>
      <c r="W41" s="67"/>
      <c r="X41" s="67"/>
      <c r="Y41" s="67"/>
      <c r="AA41" s="68"/>
      <c r="AG41" s="68"/>
      <c r="AH41" s="82"/>
      <c r="AI41" s="82"/>
      <c r="AK41" s="48"/>
      <c r="AU41" s="48"/>
      <c r="AY41" s="48"/>
      <c r="AZ41" s="68"/>
      <c r="BA41" s="68"/>
      <c r="BB41" s="68"/>
      <c r="BE41" s="48"/>
      <c r="BF41" s="48"/>
    </row>
    <row r="42" spans="1:58" s="66" customFormat="1" x14ac:dyDescent="0.2">
      <c r="A42" s="219"/>
      <c r="B42" s="219"/>
      <c r="C42" s="69"/>
      <c r="P42" s="52"/>
      <c r="Q42" s="52"/>
      <c r="R42" s="52"/>
      <c r="S42" s="52"/>
      <c r="T42" s="52"/>
      <c r="U42" s="52"/>
      <c r="V42" s="67"/>
      <c r="W42" s="67"/>
      <c r="X42" s="67"/>
      <c r="Y42" s="67"/>
      <c r="AA42" s="68"/>
      <c r="AG42" s="68"/>
      <c r="AH42" s="82"/>
      <c r="AI42" s="82"/>
      <c r="AK42" s="48"/>
      <c r="AU42" s="48"/>
      <c r="AY42" s="48"/>
      <c r="AZ42" s="68"/>
      <c r="BA42" s="68"/>
      <c r="BB42" s="68"/>
      <c r="BE42" s="48"/>
      <c r="BF42" s="48"/>
    </row>
    <row r="43" spans="1:58" s="66" customFormat="1" x14ac:dyDescent="0.2">
      <c r="A43" s="219"/>
      <c r="B43" s="219"/>
      <c r="C43" s="69"/>
      <c r="P43" s="52"/>
      <c r="Q43" s="52"/>
      <c r="R43" s="52"/>
      <c r="S43" s="52"/>
      <c r="T43" s="52"/>
      <c r="U43" s="52"/>
      <c r="V43" s="67"/>
      <c r="W43" s="67"/>
      <c r="X43" s="67"/>
      <c r="Y43" s="67"/>
      <c r="AA43" s="68"/>
      <c r="AG43" s="68"/>
      <c r="AH43" s="82"/>
      <c r="AI43" s="82"/>
      <c r="AK43" s="48"/>
      <c r="AU43" s="48"/>
      <c r="AY43" s="48"/>
      <c r="AZ43" s="68"/>
      <c r="BA43" s="68"/>
      <c r="BB43" s="68"/>
      <c r="BE43" s="48"/>
      <c r="BF43" s="48"/>
    </row>
    <row r="44" spans="1:58" s="66" customFormat="1" x14ac:dyDescent="0.2">
      <c r="A44" s="219"/>
      <c r="B44" s="219"/>
      <c r="C44" s="69"/>
      <c r="P44" s="52"/>
      <c r="Q44" s="52"/>
      <c r="R44" s="52"/>
      <c r="S44" s="52"/>
      <c r="T44" s="52"/>
      <c r="U44" s="52"/>
      <c r="V44" s="67"/>
      <c r="W44" s="67"/>
      <c r="X44" s="67"/>
      <c r="Y44" s="67"/>
      <c r="AA44" s="68"/>
      <c r="AG44" s="68"/>
      <c r="AH44" s="82"/>
      <c r="AI44" s="82"/>
      <c r="AK44" s="48"/>
      <c r="AU44" s="48"/>
      <c r="AY44" s="48"/>
      <c r="AZ44" s="68"/>
      <c r="BA44" s="68"/>
      <c r="BB44" s="68"/>
      <c r="BE44" s="48"/>
      <c r="BF44" s="48"/>
    </row>
    <row r="45" spans="1:58" s="66" customFormat="1" x14ac:dyDescent="0.2">
      <c r="A45" s="219"/>
      <c r="B45" s="219"/>
      <c r="C45" s="69"/>
      <c r="P45" s="52"/>
      <c r="Q45" s="52"/>
      <c r="R45" s="52"/>
      <c r="S45" s="52"/>
      <c r="T45" s="52"/>
      <c r="U45" s="52"/>
      <c r="V45" s="67"/>
      <c r="W45" s="67"/>
      <c r="X45" s="67"/>
      <c r="Y45" s="67"/>
      <c r="AA45" s="68"/>
      <c r="AG45" s="68"/>
      <c r="AH45" s="82"/>
      <c r="AI45" s="82"/>
      <c r="AK45" s="48"/>
      <c r="AR45" s="68"/>
      <c r="AS45" s="68"/>
      <c r="AU45" s="48"/>
      <c r="AY45" s="48"/>
      <c r="AZ45" s="68"/>
      <c r="BA45" s="68"/>
      <c r="BB45" s="68"/>
      <c r="BE45" s="48"/>
      <c r="BF45" s="48"/>
    </row>
    <row r="46" spans="1:58" s="66" customFormat="1" x14ac:dyDescent="0.2">
      <c r="A46" s="219"/>
      <c r="B46" s="219"/>
      <c r="C46" s="69"/>
      <c r="P46" s="52"/>
      <c r="Q46" s="52"/>
      <c r="R46" s="52"/>
      <c r="S46" s="52"/>
      <c r="T46" s="52"/>
      <c r="U46" s="52"/>
      <c r="V46" s="67"/>
      <c r="W46" s="67"/>
      <c r="X46" s="67"/>
      <c r="Y46" s="67"/>
      <c r="AA46" s="68"/>
      <c r="AG46" s="68"/>
      <c r="AH46" s="82"/>
      <c r="AI46" s="82"/>
      <c r="AK46" s="48"/>
      <c r="AR46" s="68"/>
      <c r="AS46" s="68"/>
      <c r="AU46" s="48"/>
      <c r="AY46" s="48"/>
      <c r="AZ46" s="68"/>
      <c r="BA46" s="68"/>
      <c r="BB46" s="68"/>
      <c r="BE46" s="48"/>
      <c r="BF46" s="48"/>
    </row>
    <row r="47" spans="1:58" s="66" customFormat="1" x14ac:dyDescent="0.2">
      <c r="A47" s="219"/>
      <c r="B47" s="219"/>
      <c r="C47" s="69"/>
      <c r="P47" s="52"/>
      <c r="Q47" s="52"/>
      <c r="R47" s="52"/>
      <c r="S47" s="52"/>
      <c r="T47" s="52"/>
      <c r="U47" s="52"/>
      <c r="V47" s="67"/>
      <c r="W47" s="67"/>
      <c r="X47" s="67"/>
      <c r="Y47" s="67"/>
      <c r="AA47" s="68"/>
      <c r="AG47" s="68"/>
      <c r="AH47" s="82"/>
      <c r="AI47" s="82"/>
      <c r="AK47" s="48"/>
      <c r="AR47" s="68"/>
      <c r="AS47" s="68"/>
      <c r="AU47" s="48"/>
      <c r="AY47" s="48"/>
      <c r="AZ47" s="68"/>
      <c r="BA47" s="68"/>
      <c r="BB47" s="68"/>
      <c r="BE47" s="48"/>
      <c r="BF47" s="48"/>
    </row>
    <row r="48" spans="1:58" s="66" customFormat="1" x14ac:dyDescent="0.2">
      <c r="A48" s="219"/>
      <c r="B48" s="219"/>
      <c r="C48" s="69"/>
      <c r="P48" s="52"/>
      <c r="Q48" s="52"/>
      <c r="R48" s="52"/>
      <c r="S48" s="52"/>
      <c r="T48" s="52"/>
      <c r="U48" s="52"/>
      <c r="V48" s="67"/>
      <c r="W48" s="67"/>
      <c r="X48" s="67"/>
      <c r="Y48" s="67"/>
      <c r="AA48" s="68"/>
      <c r="AG48" s="68"/>
      <c r="AH48" s="82"/>
      <c r="AI48" s="82"/>
      <c r="AK48" s="48"/>
      <c r="AR48" s="68"/>
      <c r="AS48" s="68"/>
      <c r="AU48" s="48"/>
      <c r="AY48" s="48"/>
      <c r="AZ48" s="68"/>
      <c r="BA48" s="68"/>
      <c r="BB48" s="68"/>
      <c r="BE48" s="48"/>
      <c r="BF48" s="48"/>
    </row>
    <row r="49" spans="1:58" s="66" customFormat="1" x14ac:dyDescent="0.2">
      <c r="A49" s="219"/>
      <c r="B49" s="219"/>
      <c r="C49" s="69"/>
      <c r="P49" s="52"/>
      <c r="Q49" s="52"/>
      <c r="R49" s="52"/>
      <c r="S49" s="52"/>
      <c r="T49" s="52"/>
      <c r="U49" s="52"/>
      <c r="V49" s="67"/>
      <c r="W49" s="67"/>
      <c r="X49" s="67"/>
      <c r="Y49" s="67"/>
      <c r="AA49" s="68"/>
      <c r="AG49" s="68"/>
      <c r="AH49" s="82"/>
      <c r="AI49" s="82"/>
      <c r="AK49" s="48"/>
      <c r="AR49" s="68"/>
      <c r="AS49" s="68"/>
      <c r="AU49" s="48"/>
      <c r="AY49" s="48"/>
      <c r="AZ49" s="68"/>
      <c r="BA49" s="68"/>
      <c r="BB49" s="68"/>
      <c r="BE49" s="48"/>
      <c r="BF49" s="48"/>
    </row>
    <row r="50" spans="1:58" s="66" customFormat="1" x14ac:dyDescent="0.2">
      <c r="A50" s="219"/>
      <c r="B50" s="219"/>
      <c r="C50" s="69"/>
      <c r="P50" s="52"/>
      <c r="Q50" s="52"/>
      <c r="R50" s="52"/>
      <c r="S50" s="52"/>
      <c r="T50" s="52"/>
      <c r="U50" s="52"/>
      <c r="V50" s="67"/>
      <c r="W50" s="67"/>
      <c r="X50" s="67"/>
      <c r="Y50" s="67"/>
      <c r="AA50" s="68"/>
      <c r="AG50" s="68"/>
      <c r="AH50" s="82"/>
      <c r="AI50" s="82"/>
      <c r="AK50" s="48"/>
      <c r="AR50" s="68"/>
      <c r="AS50" s="68"/>
      <c r="AU50" s="48"/>
      <c r="AY50" s="48"/>
      <c r="AZ50" s="68"/>
      <c r="BA50" s="68"/>
      <c r="BB50" s="68"/>
      <c r="BE50" s="48"/>
      <c r="BF50" s="48"/>
    </row>
    <row r="51" spans="1:58" s="66" customFormat="1" x14ac:dyDescent="0.2">
      <c r="A51" s="219"/>
      <c r="B51" s="219"/>
      <c r="C51" s="69"/>
      <c r="P51" s="52"/>
      <c r="Q51" s="52"/>
      <c r="R51" s="52"/>
      <c r="S51" s="52"/>
      <c r="T51" s="52"/>
      <c r="U51" s="52"/>
      <c r="V51" s="67"/>
      <c r="W51" s="67"/>
      <c r="X51" s="67"/>
      <c r="Y51" s="67"/>
      <c r="AA51" s="68"/>
      <c r="AG51" s="68"/>
      <c r="AH51" s="82"/>
      <c r="AI51" s="82"/>
      <c r="AK51" s="48"/>
      <c r="AR51" s="68"/>
      <c r="AS51" s="68"/>
      <c r="AU51" s="48"/>
      <c r="AY51" s="48"/>
      <c r="AZ51" s="68"/>
      <c r="BA51" s="68"/>
      <c r="BB51" s="68"/>
      <c r="BE51" s="48"/>
      <c r="BF51" s="48"/>
    </row>
    <row r="52" spans="1:58" s="66" customFormat="1" x14ac:dyDescent="0.2">
      <c r="A52" s="219"/>
      <c r="B52" s="219"/>
      <c r="C52" s="69"/>
      <c r="P52" s="52"/>
      <c r="Q52" s="52"/>
      <c r="R52" s="52"/>
      <c r="S52" s="52"/>
      <c r="T52" s="52"/>
      <c r="U52" s="52"/>
      <c r="V52" s="67"/>
      <c r="W52" s="67"/>
      <c r="X52" s="67"/>
      <c r="Y52" s="67"/>
      <c r="AA52" s="68"/>
      <c r="AG52" s="68"/>
      <c r="AH52" s="82"/>
      <c r="AI52" s="82"/>
      <c r="AK52" s="48"/>
      <c r="AR52" s="68"/>
      <c r="AS52" s="68"/>
      <c r="AU52" s="48"/>
      <c r="AY52" s="48"/>
      <c r="AZ52" s="68"/>
      <c r="BA52" s="68"/>
      <c r="BB52" s="68"/>
      <c r="BE52" s="48"/>
      <c r="BF52" s="48"/>
    </row>
    <row r="53" spans="1:58" s="66" customFormat="1" x14ac:dyDescent="0.2">
      <c r="A53" s="219"/>
      <c r="B53" s="219"/>
      <c r="C53" s="69"/>
      <c r="P53" s="52"/>
      <c r="Q53" s="52"/>
      <c r="R53" s="52"/>
      <c r="S53" s="52"/>
      <c r="T53" s="52"/>
      <c r="U53" s="52"/>
      <c r="V53" s="67"/>
      <c r="W53" s="67"/>
      <c r="X53" s="67"/>
      <c r="Y53" s="67"/>
      <c r="AA53" s="68"/>
      <c r="AG53" s="68"/>
      <c r="AH53" s="82"/>
      <c r="AI53" s="82"/>
      <c r="AK53" s="48"/>
      <c r="AR53" s="68"/>
      <c r="AS53" s="68"/>
      <c r="AU53" s="48"/>
      <c r="AY53" s="48"/>
      <c r="AZ53" s="68"/>
      <c r="BA53" s="68"/>
      <c r="BB53" s="68"/>
      <c r="BE53" s="48"/>
      <c r="BF53" s="48"/>
    </row>
    <row r="54" spans="1:58" s="66" customFormat="1" x14ac:dyDescent="0.2">
      <c r="A54" s="219"/>
      <c r="B54" s="219"/>
      <c r="C54" s="69"/>
      <c r="P54" s="52"/>
      <c r="Q54" s="52"/>
      <c r="R54" s="52"/>
      <c r="S54" s="52"/>
      <c r="T54" s="52"/>
      <c r="U54" s="52"/>
      <c r="V54" s="67"/>
      <c r="W54" s="67"/>
      <c r="X54" s="67"/>
      <c r="Y54" s="67"/>
      <c r="AA54" s="68"/>
      <c r="AG54" s="68"/>
      <c r="AH54" s="82"/>
      <c r="AI54" s="82"/>
      <c r="AK54" s="48"/>
      <c r="AU54" s="48"/>
      <c r="AY54" s="48"/>
      <c r="AZ54" s="68"/>
      <c r="BA54" s="68"/>
      <c r="BB54" s="68"/>
      <c r="BE54" s="48"/>
      <c r="BF54" s="48"/>
    </row>
    <row r="55" spans="1:58" s="66" customFormat="1" x14ac:dyDescent="0.2">
      <c r="A55" s="219"/>
      <c r="B55" s="219"/>
      <c r="C55" s="69"/>
      <c r="P55" s="52"/>
      <c r="Q55" s="52"/>
      <c r="R55" s="52"/>
      <c r="S55" s="52"/>
      <c r="T55" s="52"/>
      <c r="U55" s="52"/>
      <c r="V55" s="67"/>
      <c r="W55" s="67"/>
      <c r="X55" s="67"/>
      <c r="Y55" s="67"/>
      <c r="AA55" s="68"/>
      <c r="AG55" s="68"/>
      <c r="AK55" s="48"/>
      <c r="AU55" s="48"/>
      <c r="AY55" s="48"/>
      <c r="AZ55" s="68"/>
      <c r="BA55" s="68"/>
      <c r="BB55" s="68"/>
      <c r="BE55" s="48"/>
      <c r="BF55" s="48"/>
    </row>
    <row r="56" spans="1:58" s="66" customFormat="1" x14ac:dyDescent="0.2">
      <c r="A56" s="219"/>
      <c r="B56" s="219"/>
      <c r="C56" s="69"/>
      <c r="P56" s="52"/>
      <c r="Q56" s="52"/>
      <c r="R56" s="52"/>
      <c r="S56" s="52"/>
      <c r="T56" s="52"/>
      <c r="U56" s="52"/>
      <c r="V56" s="67"/>
      <c r="W56" s="67"/>
      <c r="X56" s="67"/>
      <c r="Y56" s="67"/>
      <c r="AA56" s="68"/>
      <c r="AG56" s="68"/>
      <c r="AK56" s="48"/>
      <c r="AU56" s="48"/>
      <c r="AY56" s="48"/>
      <c r="AZ56" s="68"/>
      <c r="BA56" s="68"/>
      <c r="BB56" s="68"/>
      <c r="BE56" s="48"/>
      <c r="BF56" s="48"/>
    </row>
    <row r="57" spans="1:58" s="66" customFormat="1" x14ac:dyDescent="0.2">
      <c r="A57" s="219"/>
      <c r="B57" s="219"/>
      <c r="C57" s="69"/>
      <c r="P57" s="52"/>
      <c r="Q57" s="52"/>
      <c r="R57" s="52"/>
      <c r="S57" s="52"/>
      <c r="T57" s="52"/>
      <c r="U57" s="52"/>
      <c r="V57" s="67"/>
      <c r="W57" s="67"/>
      <c r="X57" s="67"/>
      <c r="Y57" s="67"/>
      <c r="AA57" s="68"/>
      <c r="AG57" s="68"/>
      <c r="AK57" s="48"/>
      <c r="AU57" s="48"/>
      <c r="AY57" s="48"/>
      <c r="AZ57" s="68"/>
      <c r="BA57" s="68"/>
      <c r="BB57" s="68"/>
      <c r="BE57" s="48"/>
      <c r="BF57" s="48"/>
    </row>
    <row r="58" spans="1:58" s="66" customFormat="1" x14ac:dyDescent="0.2">
      <c r="A58" s="219"/>
      <c r="B58" s="219"/>
      <c r="C58" s="69"/>
      <c r="P58" s="52"/>
      <c r="Q58" s="52"/>
      <c r="R58" s="52"/>
      <c r="S58" s="52"/>
      <c r="T58" s="52"/>
      <c r="U58" s="52"/>
      <c r="V58" s="67"/>
      <c r="W58" s="67"/>
      <c r="X58" s="67"/>
      <c r="Y58" s="67"/>
      <c r="AA58" s="68"/>
      <c r="AG58" s="68"/>
      <c r="AK58" s="48"/>
      <c r="AU58" s="48"/>
      <c r="AY58" s="48"/>
      <c r="AZ58" s="68"/>
      <c r="BA58" s="68"/>
      <c r="BB58" s="68"/>
      <c r="BE58" s="48"/>
      <c r="BF58" s="48"/>
    </row>
    <row r="59" spans="1:58" s="66" customFormat="1" x14ac:dyDescent="0.2">
      <c r="A59" s="219"/>
      <c r="B59" s="219"/>
      <c r="C59" s="69"/>
      <c r="P59" s="52"/>
      <c r="Q59" s="52"/>
      <c r="R59" s="52"/>
      <c r="S59" s="52"/>
      <c r="T59" s="52"/>
      <c r="U59" s="52"/>
      <c r="V59" s="67"/>
      <c r="W59" s="67"/>
      <c r="X59" s="67"/>
      <c r="Y59" s="67"/>
      <c r="AA59" s="68"/>
      <c r="AG59" s="68"/>
      <c r="AK59" s="48"/>
      <c r="AU59" s="48"/>
      <c r="AY59" s="48"/>
      <c r="AZ59" s="68"/>
      <c r="BA59" s="68"/>
      <c r="BB59" s="68"/>
      <c r="BE59" s="48"/>
      <c r="BF59" s="48"/>
    </row>
    <row r="60" spans="1:58" s="66" customFormat="1" x14ac:dyDescent="0.2">
      <c r="A60" s="219"/>
      <c r="B60" s="219"/>
      <c r="C60" s="69"/>
      <c r="P60" s="52"/>
      <c r="Q60" s="52"/>
      <c r="R60" s="52"/>
      <c r="S60" s="52"/>
      <c r="T60" s="52"/>
      <c r="U60" s="52"/>
      <c r="V60" s="67"/>
      <c r="W60" s="67"/>
      <c r="X60" s="67"/>
      <c r="Y60" s="67"/>
      <c r="AA60" s="68"/>
      <c r="AG60" s="68"/>
      <c r="AK60" s="48"/>
      <c r="AU60" s="48"/>
      <c r="AY60" s="48"/>
      <c r="AZ60" s="68"/>
      <c r="BA60" s="68"/>
      <c r="BB60" s="68"/>
      <c r="BE60" s="48"/>
      <c r="BF60" s="48"/>
    </row>
    <row r="61" spans="1:58" s="66" customFormat="1" x14ac:dyDescent="0.2">
      <c r="A61" s="219"/>
      <c r="B61" s="219"/>
      <c r="C61" s="69"/>
      <c r="P61" s="52"/>
      <c r="Q61" s="52"/>
      <c r="R61" s="52"/>
      <c r="S61" s="52"/>
      <c r="T61" s="52"/>
      <c r="U61" s="52"/>
      <c r="V61" s="67"/>
      <c r="W61" s="67"/>
      <c r="X61" s="67"/>
      <c r="Y61" s="67"/>
      <c r="AA61" s="68"/>
      <c r="AG61" s="68"/>
      <c r="AK61" s="48"/>
      <c r="AU61" s="48"/>
      <c r="AY61" s="48"/>
      <c r="AZ61" s="68"/>
      <c r="BA61" s="68"/>
      <c r="BB61" s="68"/>
      <c r="BE61" s="48"/>
      <c r="BF61" s="48"/>
    </row>
    <row r="62" spans="1:58" s="66" customFormat="1" x14ac:dyDescent="0.2">
      <c r="A62" s="219"/>
      <c r="B62" s="219"/>
      <c r="C62" s="69"/>
      <c r="P62" s="52"/>
      <c r="Q62" s="52"/>
      <c r="R62" s="52"/>
      <c r="S62" s="52"/>
      <c r="T62" s="52"/>
      <c r="U62" s="52"/>
      <c r="V62" s="67"/>
      <c r="W62" s="67"/>
      <c r="X62" s="67"/>
      <c r="Y62" s="67"/>
      <c r="AA62" s="68"/>
      <c r="AG62" s="68"/>
      <c r="AK62" s="48"/>
      <c r="AU62" s="48"/>
      <c r="AY62" s="48"/>
      <c r="AZ62" s="68"/>
      <c r="BA62" s="68"/>
      <c r="BB62" s="68"/>
      <c r="BE62" s="48"/>
      <c r="BF62" s="48"/>
    </row>
    <row r="63" spans="1:58" s="66" customFormat="1" x14ac:dyDescent="0.2">
      <c r="A63" s="219"/>
      <c r="B63" s="219"/>
      <c r="C63" s="69"/>
      <c r="P63" s="52"/>
      <c r="Q63" s="52"/>
      <c r="R63" s="52"/>
      <c r="S63" s="52"/>
      <c r="T63" s="52"/>
      <c r="U63" s="52"/>
      <c r="V63" s="67"/>
      <c r="W63" s="67"/>
      <c r="X63" s="67"/>
      <c r="Y63" s="67"/>
      <c r="AA63" s="68"/>
      <c r="AG63" s="68"/>
      <c r="AK63" s="48"/>
      <c r="AU63" s="48"/>
      <c r="AY63" s="48"/>
      <c r="AZ63" s="68"/>
      <c r="BA63" s="68"/>
      <c r="BB63" s="68"/>
      <c r="BE63" s="48"/>
      <c r="BF63" s="48"/>
    </row>
    <row r="64" spans="1:58" s="66" customFormat="1" x14ac:dyDescent="0.2">
      <c r="A64" s="219"/>
      <c r="B64" s="219"/>
      <c r="C64" s="69"/>
      <c r="P64" s="52"/>
      <c r="Q64" s="52"/>
      <c r="R64" s="52"/>
      <c r="S64" s="52"/>
      <c r="T64" s="52"/>
      <c r="U64" s="52"/>
      <c r="V64" s="67"/>
      <c r="W64" s="67"/>
      <c r="X64" s="67"/>
      <c r="Y64" s="67"/>
      <c r="AA64" s="68"/>
      <c r="AG64" s="68"/>
      <c r="AK64" s="48"/>
      <c r="AU64" s="48"/>
      <c r="AY64" s="48"/>
      <c r="AZ64" s="68"/>
      <c r="BA64" s="68"/>
      <c r="BB64" s="68"/>
      <c r="BE64" s="48"/>
      <c r="BF64" s="48"/>
    </row>
    <row r="65" spans="1:58" s="66" customFormat="1" x14ac:dyDescent="0.2">
      <c r="A65" s="219"/>
      <c r="B65" s="219"/>
      <c r="C65" s="69"/>
      <c r="P65" s="52"/>
      <c r="Q65" s="52"/>
      <c r="R65" s="52"/>
      <c r="S65" s="52"/>
      <c r="T65" s="52"/>
      <c r="U65" s="52"/>
      <c r="V65" s="67"/>
      <c r="W65" s="67"/>
      <c r="X65" s="67"/>
      <c r="Y65" s="67"/>
      <c r="AA65" s="68"/>
      <c r="AG65" s="68"/>
      <c r="AK65" s="48"/>
      <c r="AU65" s="48"/>
      <c r="AY65" s="48"/>
      <c r="AZ65" s="68"/>
      <c r="BA65" s="68"/>
      <c r="BB65" s="68"/>
      <c r="BE65" s="48"/>
      <c r="BF65" s="48"/>
    </row>
    <row r="66" spans="1:58" s="66" customFormat="1" x14ac:dyDescent="0.2">
      <c r="A66" s="219"/>
      <c r="B66" s="219"/>
      <c r="C66" s="69"/>
      <c r="P66" s="52"/>
      <c r="Q66" s="52"/>
      <c r="R66" s="52"/>
      <c r="S66" s="52"/>
      <c r="T66" s="52"/>
      <c r="U66" s="52"/>
      <c r="V66" s="67"/>
      <c r="W66" s="67"/>
      <c r="X66" s="67"/>
      <c r="Y66" s="67"/>
      <c r="AA66" s="68"/>
      <c r="AG66" s="68"/>
      <c r="AK66" s="48"/>
      <c r="AU66" s="48"/>
      <c r="AY66" s="48"/>
      <c r="AZ66" s="68"/>
      <c r="BA66" s="68"/>
      <c r="BB66" s="68"/>
      <c r="BE66" s="48"/>
      <c r="BF66" s="48"/>
    </row>
    <row r="67" spans="1:58" s="66" customFormat="1" x14ac:dyDescent="0.2">
      <c r="A67" s="219"/>
      <c r="B67" s="219"/>
      <c r="C67" s="69"/>
      <c r="P67" s="52"/>
      <c r="Q67" s="52"/>
      <c r="R67" s="52"/>
      <c r="S67" s="52"/>
      <c r="T67" s="52"/>
      <c r="U67" s="52"/>
      <c r="V67" s="67"/>
      <c r="W67" s="67"/>
      <c r="X67" s="67"/>
      <c r="Y67" s="67"/>
      <c r="AA67" s="68"/>
      <c r="AG67" s="68"/>
      <c r="AK67" s="48"/>
      <c r="AU67" s="48"/>
      <c r="AY67" s="48"/>
      <c r="AZ67" s="68"/>
      <c r="BA67" s="68"/>
      <c r="BB67" s="68"/>
      <c r="BE67" s="48"/>
      <c r="BF67" s="48"/>
    </row>
    <row r="68" spans="1:58" s="66" customFormat="1" x14ac:dyDescent="0.2">
      <c r="A68" s="219"/>
      <c r="B68" s="219"/>
      <c r="C68" s="69"/>
      <c r="P68" s="52"/>
      <c r="Q68" s="52"/>
      <c r="R68" s="52"/>
      <c r="S68" s="52"/>
      <c r="T68" s="52"/>
      <c r="U68" s="52"/>
      <c r="V68" s="67"/>
      <c r="W68" s="67"/>
      <c r="X68" s="67"/>
      <c r="Y68" s="67"/>
      <c r="AA68" s="68"/>
      <c r="AG68" s="68"/>
      <c r="AK68" s="48"/>
      <c r="AU68" s="48"/>
      <c r="AY68" s="48"/>
      <c r="AZ68" s="68"/>
      <c r="BA68" s="68"/>
      <c r="BB68" s="68"/>
      <c r="BE68" s="48"/>
      <c r="BF68" s="48"/>
    </row>
    <row r="69" spans="1:58" s="66" customFormat="1" x14ac:dyDescent="0.2">
      <c r="A69" s="219"/>
      <c r="B69" s="219"/>
      <c r="C69" s="69"/>
      <c r="P69" s="52"/>
      <c r="Q69" s="52"/>
      <c r="R69" s="52"/>
      <c r="S69" s="52"/>
      <c r="T69" s="52"/>
      <c r="U69" s="52"/>
      <c r="V69" s="67"/>
      <c r="W69" s="67"/>
      <c r="X69" s="67"/>
      <c r="Y69" s="67"/>
      <c r="AA69" s="68"/>
      <c r="AG69" s="68"/>
      <c r="AK69" s="48"/>
      <c r="AU69" s="48"/>
      <c r="AY69" s="48"/>
      <c r="AZ69" s="68"/>
      <c r="BA69" s="68"/>
      <c r="BB69" s="68"/>
      <c r="BE69" s="48"/>
      <c r="BF69" s="48"/>
    </row>
  </sheetData>
  <mergeCells count="10">
    <mergeCell ref="AV1:AX1"/>
    <mergeCell ref="AR1:AT1"/>
    <mergeCell ref="AZ1:BB1"/>
    <mergeCell ref="H1:J1"/>
    <mergeCell ref="AL1:AP1"/>
    <mergeCell ref="AH1:AJ1"/>
    <mergeCell ref="L1:N1"/>
    <mergeCell ref="P1:U1"/>
    <mergeCell ref="AB1:AF1"/>
    <mergeCell ref="V1:X1"/>
  </mergeCells>
  <phoneticPr fontId="31" type="noConversion"/>
  <pageMargins left="0.25" right="0.25" top="0.75" bottom="0.75" header="0.3" footer="0.3"/>
  <pageSetup paperSize="5" fitToWidth="0" orientation="landscape" r:id="rId1"/>
  <colBreaks count="4" manualBreakCount="4">
    <brk id="27" max="47" man="1"/>
    <brk id="36" max="47" man="1"/>
    <brk id="37" max="47" man="1"/>
    <brk id="49" max="47"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F42C2-294B-453C-91F5-8CE7704F357A}">
  <dimension ref="A1:V32"/>
  <sheetViews>
    <sheetView zoomScaleNormal="100" zoomScaleSheetLayoutView="100" workbookViewId="0">
      <selection activeCell="A7" sqref="A7:XFD11"/>
    </sheetView>
  </sheetViews>
  <sheetFormatPr defaultColWidth="21.7109375" defaultRowHeight="15" x14ac:dyDescent="0.25"/>
  <cols>
    <col min="1" max="1" width="44.28515625" style="102" bestFit="1" customWidth="1"/>
    <col min="2" max="2" width="10.7109375" style="102" customWidth="1"/>
    <col min="3" max="16384" width="21.7109375" style="102"/>
  </cols>
  <sheetData>
    <row r="1" spans="1:22" x14ac:dyDescent="0.25">
      <c r="A1" s="244" t="str">
        <f>Summary!A1</f>
        <v>Fund Name</v>
      </c>
      <c r="B1" s="244"/>
      <c r="C1" s="244"/>
      <c r="D1" s="244"/>
      <c r="E1" s="244"/>
      <c r="F1" s="244"/>
      <c r="G1" s="244"/>
      <c r="H1" s="244"/>
      <c r="I1" s="244"/>
      <c r="J1" s="244"/>
      <c r="K1" s="244"/>
      <c r="L1" s="244"/>
      <c r="M1" s="244"/>
      <c r="N1" s="244"/>
      <c r="O1" s="244"/>
      <c r="P1" s="244"/>
      <c r="Q1" s="244"/>
      <c r="R1" s="244"/>
      <c r="S1" s="244"/>
      <c r="T1" s="244"/>
      <c r="U1" s="244"/>
      <c r="V1" s="244"/>
    </row>
    <row r="2" spans="1:22" x14ac:dyDescent="0.25">
      <c r="A2" s="244" t="s">
        <v>332</v>
      </c>
      <c r="B2" s="244"/>
      <c r="C2" s="244"/>
      <c r="D2" s="244"/>
      <c r="E2" s="244"/>
      <c r="F2" s="244"/>
      <c r="G2" s="244"/>
      <c r="H2" s="244"/>
      <c r="I2" s="244"/>
      <c r="J2" s="244"/>
      <c r="K2" s="244"/>
      <c r="L2" s="245"/>
      <c r="M2" s="245"/>
      <c r="N2" s="245"/>
      <c r="O2" s="245"/>
      <c r="P2" s="244"/>
      <c r="Q2" s="244"/>
      <c r="R2" s="244"/>
      <c r="S2" s="244"/>
      <c r="T2" s="244"/>
      <c r="U2" s="244"/>
      <c r="V2" s="244"/>
    </row>
    <row r="3" spans="1:22" x14ac:dyDescent="0.25">
      <c r="A3" s="246"/>
      <c r="B3" s="244"/>
      <c r="C3" s="244"/>
      <c r="D3" s="244"/>
      <c r="E3" s="244"/>
      <c r="F3" s="244"/>
      <c r="G3" s="244"/>
      <c r="H3" s="244"/>
      <c r="I3" s="244"/>
      <c r="J3" s="244"/>
      <c r="K3" s="244"/>
      <c r="L3" s="248"/>
      <c r="M3" s="248"/>
      <c r="N3" s="248"/>
      <c r="O3" s="245"/>
      <c r="P3" s="244"/>
      <c r="Q3" s="244"/>
      <c r="R3" s="244"/>
      <c r="S3" s="244"/>
      <c r="T3" s="244"/>
      <c r="U3" s="244"/>
      <c r="V3" s="244"/>
    </row>
    <row r="4" spans="1:22" x14ac:dyDescent="0.25">
      <c r="A4" s="249"/>
      <c r="B4" s="249"/>
      <c r="C4" s="345" t="s">
        <v>346</v>
      </c>
      <c r="D4" s="345" t="s">
        <v>347</v>
      </c>
      <c r="E4" s="345" t="s">
        <v>348</v>
      </c>
      <c r="F4" s="345" t="s">
        <v>349</v>
      </c>
      <c r="G4" s="345" t="s">
        <v>350</v>
      </c>
      <c r="H4" s="244"/>
      <c r="I4" s="244"/>
      <c r="J4" s="244"/>
      <c r="K4" s="244"/>
      <c r="L4" s="244"/>
      <c r="M4" s="244"/>
      <c r="N4" s="244"/>
      <c r="O4" s="244"/>
      <c r="P4" s="244"/>
      <c r="Q4" s="244"/>
      <c r="R4" s="244"/>
      <c r="S4" s="244"/>
      <c r="T4" s="244"/>
      <c r="U4" s="244"/>
      <c r="V4" s="244"/>
    </row>
    <row r="5" spans="1:22" x14ac:dyDescent="0.25">
      <c r="A5" s="249"/>
      <c r="B5" s="249"/>
      <c r="C5" s="245"/>
      <c r="D5" s="247"/>
      <c r="E5" s="247"/>
      <c r="F5" s="245"/>
      <c r="G5" s="244"/>
      <c r="H5" s="244"/>
      <c r="I5" s="244"/>
      <c r="J5" s="244"/>
      <c r="K5" s="244"/>
      <c r="L5" s="244"/>
      <c r="M5" s="244"/>
      <c r="N5" s="244"/>
      <c r="O5" s="244"/>
      <c r="P5" s="244"/>
      <c r="Q5" s="244"/>
      <c r="R5" s="244"/>
      <c r="S5" s="244"/>
      <c r="T5" s="244"/>
      <c r="U5" s="244"/>
      <c r="V5" s="244"/>
    </row>
    <row r="6" spans="1:22" x14ac:dyDescent="0.25">
      <c r="A6" s="249"/>
      <c r="B6" s="249"/>
      <c r="C6" s="245"/>
      <c r="D6" s="247"/>
      <c r="E6" s="247"/>
      <c r="F6" s="245"/>
      <c r="G6" s="244"/>
      <c r="H6" s="244"/>
      <c r="I6" s="244"/>
      <c r="J6" s="244"/>
      <c r="K6" s="244"/>
      <c r="L6" s="244"/>
      <c r="M6" s="244"/>
      <c r="N6" s="244"/>
      <c r="O6" s="244"/>
      <c r="P6" s="244"/>
      <c r="Q6" s="244"/>
      <c r="R6" s="244"/>
      <c r="S6" s="244"/>
      <c r="T6" s="244"/>
      <c r="U6" s="244"/>
      <c r="V6" s="244"/>
    </row>
    <row r="7" spans="1:22" x14ac:dyDescent="0.25">
      <c r="A7" t="s">
        <v>333</v>
      </c>
      <c r="B7" s="249"/>
      <c r="C7" s="244">
        <f>Allocation!D15</f>
        <v>54304635</v>
      </c>
      <c r="D7" s="244">
        <f>C7</f>
        <v>54304635</v>
      </c>
      <c r="E7" s="244">
        <f t="shared" ref="E7:F7" si="0">D7</f>
        <v>54304635</v>
      </c>
      <c r="F7" s="244">
        <f t="shared" si="0"/>
        <v>54304635</v>
      </c>
      <c r="G7" s="350"/>
      <c r="H7" s="244"/>
      <c r="I7" s="251"/>
      <c r="J7" s="244"/>
      <c r="K7" s="244"/>
      <c r="L7" s="244"/>
      <c r="M7" s="244"/>
      <c r="N7" s="244"/>
      <c r="O7" s="244"/>
      <c r="P7" s="244"/>
      <c r="Q7" s="244"/>
      <c r="R7" s="244"/>
      <c r="S7" s="244"/>
      <c r="T7" s="244"/>
      <c r="U7" s="244"/>
      <c r="V7" s="244"/>
    </row>
    <row r="8" spans="1:22" x14ac:dyDescent="0.25">
      <c r="A8" t="s">
        <v>334</v>
      </c>
      <c r="B8" s="249"/>
      <c r="C8" s="244">
        <f>Allocation!D6</f>
        <v>1000000</v>
      </c>
      <c r="D8" s="244">
        <f>C8</f>
        <v>1000000</v>
      </c>
      <c r="E8" s="244">
        <f t="shared" ref="E8:F8" si="1">D8</f>
        <v>1000000</v>
      </c>
      <c r="F8" s="244">
        <f t="shared" si="1"/>
        <v>1000000</v>
      </c>
      <c r="G8" s="350"/>
      <c r="H8" s="244"/>
      <c r="I8" s="251"/>
      <c r="J8" s="244"/>
      <c r="K8" s="244"/>
      <c r="L8" s="244"/>
      <c r="M8" s="244"/>
      <c r="N8" s="244"/>
      <c r="O8" s="244"/>
      <c r="P8" s="244"/>
      <c r="Q8" s="244"/>
      <c r="R8" s="244"/>
      <c r="S8" s="244"/>
      <c r="T8" s="244"/>
      <c r="U8" s="244"/>
      <c r="V8" s="244"/>
    </row>
    <row r="9" spans="1:22" x14ac:dyDescent="0.25">
      <c r="A9" s="306" t="s">
        <v>335</v>
      </c>
      <c r="B9" s="249"/>
      <c r="C9" s="346">
        <f>C7-C8</f>
        <v>53304635</v>
      </c>
      <c r="D9" s="346">
        <f t="shared" ref="D9:F9" si="2">D7-D8</f>
        <v>53304635</v>
      </c>
      <c r="E9" s="346">
        <f t="shared" si="2"/>
        <v>53304635</v>
      </c>
      <c r="F9" s="346">
        <f t="shared" si="2"/>
        <v>53304635</v>
      </c>
      <c r="G9" s="350"/>
      <c r="H9" s="244"/>
      <c r="I9" s="251"/>
      <c r="J9" s="244"/>
      <c r="K9" s="244"/>
      <c r="L9" s="244"/>
      <c r="M9" s="244"/>
      <c r="N9" s="244"/>
      <c r="O9" s="244"/>
      <c r="P9" s="244"/>
      <c r="Q9" s="244"/>
      <c r="R9" s="244"/>
      <c r="S9" s="244"/>
      <c r="T9" s="244"/>
      <c r="U9" s="244"/>
      <c r="V9" s="244"/>
    </row>
    <row r="10" spans="1:22" x14ac:dyDescent="0.25">
      <c r="A10"/>
      <c r="B10" s="249"/>
      <c r="D10" s="244"/>
      <c r="E10" s="244"/>
      <c r="F10" s="244"/>
      <c r="G10" s="250"/>
      <c r="H10" s="244"/>
      <c r="I10" s="251"/>
      <c r="J10" s="244"/>
      <c r="K10" s="244"/>
      <c r="L10" s="244"/>
      <c r="M10" s="244"/>
      <c r="N10" s="244"/>
      <c r="O10" s="244"/>
      <c r="P10" s="244"/>
      <c r="Q10" s="244"/>
      <c r="R10" s="244"/>
      <c r="S10" s="244"/>
      <c r="T10" s="244"/>
      <c r="U10" s="244"/>
      <c r="V10" s="244"/>
    </row>
    <row r="11" spans="1:22" x14ac:dyDescent="0.25">
      <c r="A11" t="s">
        <v>336</v>
      </c>
      <c r="B11" s="344">
        <v>0.02</v>
      </c>
      <c r="C11" s="244">
        <f>ROUND(C9*$B$11,)</f>
        <v>1066093</v>
      </c>
      <c r="D11" s="244">
        <f t="shared" ref="D11:F11" si="3">ROUND(D9*$B$11,)</f>
        <v>1066093</v>
      </c>
      <c r="E11" s="244">
        <f t="shared" si="3"/>
        <v>1066093</v>
      </c>
      <c r="F11" s="244">
        <f t="shared" si="3"/>
        <v>1066093</v>
      </c>
      <c r="G11" s="350"/>
      <c r="H11" s="244"/>
      <c r="I11" s="251"/>
      <c r="J11" s="244"/>
      <c r="K11" s="244"/>
      <c r="L11" s="244"/>
      <c r="M11" s="244"/>
      <c r="N11" s="244"/>
      <c r="O11" s="244"/>
      <c r="P11" s="244"/>
      <c r="Q11" s="244"/>
      <c r="R11" s="244"/>
      <c r="S11" s="244"/>
      <c r="T11" s="244"/>
      <c r="U11" s="244"/>
      <c r="V11" s="244"/>
    </row>
    <row r="12" spans="1:22" x14ac:dyDescent="0.25">
      <c r="A12"/>
      <c r="B12" s="344"/>
      <c r="C12" s="244"/>
      <c r="D12" s="244"/>
      <c r="E12" s="244"/>
      <c r="F12" s="244"/>
      <c r="G12" s="250"/>
      <c r="H12" s="244"/>
      <c r="I12" s="244"/>
      <c r="J12" s="244"/>
      <c r="K12" s="244"/>
      <c r="L12" s="244"/>
      <c r="M12" s="244"/>
      <c r="N12" s="244"/>
      <c r="O12" s="244"/>
      <c r="P12" s="244"/>
      <c r="Q12" s="244"/>
      <c r="R12" s="244"/>
      <c r="S12" s="244"/>
      <c r="T12" s="244"/>
      <c r="U12" s="244"/>
      <c r="V12" s="244"/>
    </row>
    <row r="13" spans="1:22" x14ac:dyDescent="0.25">
      <c r="A13" t="s">
        <v>337</v>
      </c>
      <c r="B13" s="251">
        <f>B11/4</f>
        <v>5.0000000000000001E-3</v>
      </c>
      <c r="C13" s="244">
        <f>ROUND(C9*$B$13,)</f>
        <v>266523</v>
      </c>
      <c r="D13" s="244">
        <f t="shared" ref="D13:F13" si="4">ROUND(D9*$B$13,)</f>
        <v>266523</v>
      </c>
      <c r="E13" s="244">
        <f t="shared" si="4"/>
        <v>266523</v>
      </c>
      <c r="F13" s="244">
        <f t="shared" si="4"/>
        <v>266523</v>
      </c>
      <c r="G13" s="351"/>
      <c r="H13" s="244"/>
      <c r="I13" s="244"/>
      <c r="J13" s="244"/>
      <c r="K13" s="244"/>
      <c r="L13" s="244"/>
      <c r="M13" s="244"/>
      <c r="N13" s="244"/>
      <c r="O13" s="244"/>
      <c r="P13" s="244"/>
      <c r="Q13" s="244"/>
      <c r="R13" s="244"/>
      <c r="S13" s="244"/>
      <c r="T13" s="244"/>
      <c r="U13" s="244"/>
      <c r="V13" s="244"/>
    </row>
    <row r="14" spans="1:22" x14ac:dyDescent="0.25">
      <c r="A14"/>
      <c r="B14" s="244"/>
      <c r="C14" s="244"/>
      <c r="D14" s="244"/>
      <c r="E14" s="244"/>
      <c r="F14" s="244"/>
      <c r="G14" s="244"/>
      <c r="H14" s="244"/>
      <c r="I14" s="244"/>
      <c r="J14" s="244"/>
      <c r="K14" s="244"/>
      <c r="L14" s="244"/>
      <c r="M14" s="244"/>
      <c r="N14" s="244"/>
      <c r="O14" s="244"/>
      <c r="P14" s="244"/>
      <c r="Q14" s="244"/>
      <c r="R14" s="244"/>
      <c r="S14" s="244"/>
      <c r="T14" s="244"/>
      <c r="U14" s="244"/>
      <c r="V14" s="244"/>
    </row>
    <row r="15" spans="1:22" x14ac:dyDescent="0.25">
      <c r="A15" t="s">
        <v>338</v>
      </c>
      <c r="B15" s="244"/>
      <c r="C15" s="244">
        <v>0</v>
      </c>
      <c r="D15" s="244">
        <v>0</v>
      </c>
      <c r="E15" s="244">
        <v>0</v>
      </c>
      <c r="F15" s="244">
        <v>0</v>
      </c>
      <c r="G15" s="351"/>
      <c r="H15" s="244"/>
      <c r="I15" s="244"/>
      <c r="J15" s="244"/>
      <c r="K15" s="244"/>
      <c r="L15" s="244"/>
      <c r="M15" s="244"/>
      <c r="N15" s="244"/>
      <c r="O15" s="244"/>
      <c r="P15" s="244"/>
      <c r="Q15" s="244"/>
      <c r="R15" s="244"/>
      <c r="S15" s="244"/>
      <c r="T15" s="244"/>
      <c r="U15" s="244"/>
      <c r="V15" s="244"/>
    </row>
    <row r="16" spans="1:22" x14ac:dyDescent="0.25">
      <c r="A16"/>
      <c r="B16" s="244"/>
      <c r="C16" s="244"/>
      <c r="D16" s="244"/>
      <c r="E16" s="244"/>
      <c r="F16" s="244"/>
      <c r="G16" s="244"/>
      <c r="H16" s="244"/>
      <c r="I16" s="244"/>
      <c r="J16" s="244"/>
      <c r="K16" s="244"/>
      <c r="L16" s="244"/>
      <c r="M16" s="244"/>
      <c r="N16" s="244"/>
      <c r="O16" s="244"/>
      <c r="P16" s="244"/>
      <c r="Q16" s="244"/>
      <c r="R16" s="244"/>
      <c r="S16" s="244"/>
      <c r="T16" s="244"/>
      <c r="U16" s="244"/>
      <c r="V16" s="244"/>
    </row>
    <row r="17" spans="1:22" x14ac:dyDescent="0.25">
      <c r="A17" t="s">
        <v>339</v>
      </c>
      <c r="B17" s="249"/>
      <c r="C17" s="347">
        <f t="shared" ref="C17:F17" si="5">SUM(C13,C15)</f>
        <v>266523</v>
      </c>
      <c r="D17" s="347">
        <f t="shared" si="5"/>
        <v>266523</v>
      </c>
      <c r="E17" s="347">
        <f t="shared" si="5"/>
        <v>266523</v>
      </c>
      <c r="F17" s="347">
        <f t="shared" si="5"/>
        <v>266523</v>
      </c>
      <c r="G17" s="244">
        <f>SUM(C17:F17)</f>
        <v>1066092</v>
      </c>
      <c r="H17" s="244"/>
      <c r="I17" s="244"/>
      <c r="J17" s="244"/>
      <c r="K17" s="244"/>
      <c r="L17" s="244"/>
      <c r="M17" s="244"/>
      <c r="N17" s="244"/>
      <c r="O17" s="244"/>
      <c r="P17" s="244"/>
      <c r="Q17" s="244"/>
      <c r="R17" s="244"/>
      <c r="S17" s="244"/>
      <c r="T17" s="244"/>
      <c r="U17" s="244"/>
      <c r="V17" s="244"/>
    </row>
    <row r="18" spans="1:22" x14ac:dyDescent="0.25">
      <c r="A18"/>
      <c r="B18" s="244"/>
      <c r="C18" s="244"/>
      <c r="D18" s="244"/>
      <c r="E18" s="244"/>
      <c r="F18" s="244"/>
      <c r="G18" s="244"/>
      <c r="H18" s="244"/>
      <c r="I18" s="244"/>
      <c r="J18" s="244"/>
      <c r="K18" s="244"/>
      <c r="L18" s="244"/>
      <c r="M18" s="244"/>
      <c r="N18" s="244"/>
      <c r="O18" s="244"/>
      <c r="P18" s="244"/>
      <c r="Q18" s="244"/>
      <c r="R18" s="244"/>
      <c r="S18" s="244"/>
      <c r="T18" s="244"/>
      <c r="U18" s="244"/>
      <c r="V18" s="244"/>
    </row>
    <row r="19" spans="1:22" x14ac:dyDescent="0.25">
      <c r="A19" t="s">
        <v>325</v>
      </c>
      <c r="B19" s="244"/>
      <c r="C19" s="244"/>
      <c r="D19" s="244"/>
      <c r="E19" s="244"/>
      <c r="F19" s="244"/>
      <c r="G19" s="244"/>
      <c r="H19" s="244"/>
      <c r="I19" s="244"/>
      <c r="J19" s="244"/>
      <c r="K19" s="244"/>
      <c r="L19" s="244"/>
      <c r="M19" s="244"/>
      <c r="N19" s="244"/>
      <c r="O19" s="244"/>
      <c r="P19" s="244"/>
      <c r="Q19" s="244"/>
      <c r="R19" s="244"/>
      <c r="S19" s="244"/>
      <c r="T19" s="244"/>
      <c r="U19" s="244"/>
      <c r="V19" s="244"/>
    </row>
    <row r="20" spans="1:22" x14ac:dyDescent="0.25">
      <c r="A20" t="s">
        <v>340</v>
      </c>
      <c r="B20" s="244"/>
      <c r="C20" s="244">
        <v>0</v>
      </c>
      <c r="D20" s="244">
        <v>0</v>
      </c>
      <c r="E20" s="244">
        <v>0</v>
      </c>
      <c r="F20" s="244">
        <v>0</v>
      </c>
      <c r="G20" s="244">
        <f t="shared" ref="G20:G23" si="6">SUM(C20:F20)</f>
        <v>0</v>
      </c>
      <c r="H20" s="244"/>
      <c r="I20" s="244"/>
      <c r="J20" s="244"/>
      <c r="K20" s="244"/>
      <c r="L20" s="244"/>
      <c r="M20" s="244"/>
      <c r="N20" s="244"/>
      <c r="O20" s="244"/>
      <c r="P20" s="244"/>
      <c r="Q20" s="244"/>
      <c r="R20" s="244"/>
      <c r="S20" s="244"/>
      <c r="T20" s="244"/>
      <c r="U20" s="244"/>
      <c r="V20" s="244"/>
    </row>
    <row r="21" spans="1:22" x14ac:dyDescent="0.25">
      <c r="A21" t="s">
        <v>341</v>
      </c>
      <c r="B21" s="252"/>
      <c r="C21" s="244">
        <v>0</v>
      </c>
      <c r="D21" s="244">
        <v>0</v>
      </c>
      <c r="E21" s="244">
        <v>0</v>
      </c>
      <c r="F21" s="244">
        <v>0</v>
      </c>
      <c r="G21" s="244">
        <f t="shared" si="6"/>
        <v>0</v>
      </c>
      <c r="H21" s="244"/>
      <c r="I21" s="244"/>
      <c r="J21" s="244"/>
      <c r="K21" s="244"/>
      <c r="L21" s="244"/>
      <c r="M21" s="244"/>
      <c r="N21" s="244"/>
      <c r="O21" s="244"/>
      <c r="P21" s="244"/>
      <c r="Q21" s="244"/>
      <c r="R21" s="244"/>
      <c r="S21" s="244"/>
      <c r="T21" s="244"/>
      <c r="U21" s="244"/>
      <c r="V21" s="244"/>
    </row>
    <row r="22" spans="1:22" x14ac:dyDescent="0.25">
      <c r="A22" t="s">
        <v>342</v>
      </c>
      <c r="B22" s="252"/>
      <c r="C22" s="244">
        <v>0</v>
      </c>
      <c r="D22" s="244">
        <v>0</v>
      </c>
      <c r="E22" s="244">
        <v>0</v>
      </c>
      <c r="F22" s="244">
        <v>0</v>
      </c>
      <c r="G22" s="244">
        <f t="shared" si="6"/>
        <v>0</v>
      </c>
      <c r="H22" s="244"/>
      <c r="I22" s="244"/>
      <c r="J22" s="244"/>
      <c r="K22" s="244"/>
      <c r="L22" s="244"/>
      <c r="M22" s="244"/>
      <c r="N22" s="244"/>
      <c r="O22" s="244"/>
      <c r="P22" s="244"/>
      <c r="Q22" s="244"/>
      <c r="R22" s="244"/>
      <c r="S22" s="244"/>
      <c r="T22" s="244"/>
      <c r="U22" s="244"/>
      <c r="V22" s="244"/>
    </row>
    <row r="23" spans="1:22" x14ac:dyDescent="0.25">
      <c r="A23" t="s">
        <v>343</v>
      </c>
      <c r="B23" s="252"/>
      <c r="C23" s="349">
        <v>0</v>
      </c>
      <c r="D23" s="349">
        <v>0</v>
      </c>
      <c r="E23" s="349">
        <v>0</v>
      </c>
      <c r="F23" s="349">
        <v>0</v>
      </c>
      <c r="G23" s="349">
        <f t="shared" si="6"/>
        <v>0</v>
      </c>
      <c r="H23" s="244"/>
      <c r="I23" s="244"/>
      <c r="J23" s="244"/>
      <c r="K23" s="244"/>
      <c r="L23" s="244"/>
      <c r="M23" s="244"/>
      <c r="N23" s="244"/>
      <c r="O23" s="244"/>
      <c r="P23" s="244"/>
      <c r="Q23" s="244"/>
      <c r="R23" s="244"/>
      <c r="S23" s="244"/>
      <c r="T23" s="244"/>
      <c r="U23" s="244"/>
      <c r="V23" s="244"/>
    </row>
    <row r="24" spans="1:22" x14ac:dyDescent="0.25">
      <c r="A24" s="306" t="s">
        <v>344</v>
      </c>
      <c r="B24" s="252"/>
      <c r="C24" s="348">
        <f t="shared" ref="C24:G24" si="7">SUM(C20:C23)</f>
        <v>0</v>
      </c>
      <c r="D24" s="348">
        <f t="shared" si="7"/>
        <v>0</v>
      </c>
      <c r="E24" s="348">
        <f t="shared" si="7"/>
        <v>0</v>
      </c>
      <c r="F24" s="348">
        <f t="shared" si="7"/>
        <v>0</v>
      </c>
      <c r="G24" s="348">
        <f t="shared" si="7"/>
        <v>0</v>
      </c>
      <c r="H24" s="244"/>
      <c r="I24" s="244"/>
      <c r="J24" s="244"/>
      <c r="K24" s="244"/>
      <c r="L24" s="244"/>
      <c r="M24" s="244"/>
      <c r="N24" s="244"/>
      <c r="O24" s="244"/>
      <c r="P24" s="244"/>
      <c r="Q24" s="244"/>
      <c r="R24" s="244"/>
      <c r="S24" s="244"/>
      <c r="T24" s="244"/>
      <c r="U24" s="244"/>
      <c r="V24" s="244"/>
    </row>
    <row r="25" spans="1:22" x14ac:dyDescent="0.25">
      <c r="A25"/>
      <c r="B25" s="252"/>
      <c r="C25" s="244"/>
      <c r="D25" s="244"/>
      <c r="E25" s="244"/>
      <c r="F25" s="244"/>
      <c r="G25" s="244"/>
      <c r="H25" s="244"/>
      <c r="I25" s="244"/>
      <c r="J25" s="244"/>
      <c r="K25" s="244"/>
      <c r="L25" s="244"/>
      <c r="M25" s="244"/>
      <c r="N25" s="244"/>
      <c r="O25" s="244"/>
      <c r="P25" s="244"/>
      <c r="Q25" s="244"/>
      <c r="R25" s="244"/>
      <c r="S25" s="244"/>
      <c r="T25" s="244"/>
      <c r="U25" s="244"/>
      <c r="V25" s="244"/>
    </row>
    <row r="26" spans="1:22" x14ac:dyDescent="0.25">
      <c r="A26" s="306" t="s">
        <v>345</v>
      </c>
      <c r="B26" s="252"/>
      <c r="C26" s="348">
        <f t="shared" ref="C26:G26" si="8">SUM(C17,C24)</f>
        <v>266523</v>
      </c>
      <c r="D26" s="348">
        <f t="shared" si="8"/>
        <v>266523</v>
      </c>
      <c r="E26" s="348">
        <f t="shared" si="8"/>
        <v>266523</v>
      </c>
      <c r="F26" s="348">
        <f t="shared" si="8"/>
        <v>266523</v>
      </c>
      <c r="G26" s="348">
        <f t="shared" si="8"/>
        <v>1066092</v>
      </c>
      <c r="H26" s="244"/>
      <c r="I26" s="244"/>
      <c r="J26" s="244"/>
      <c r="K26" s="244"/>
      <c r="L26" s="244"/>
      <c r="M26" s="244"/>
      <c r="N26" s="244"/>
      <c r="O26" s="244"/>
      <c r="P26" s="244"/>
      <c r="Q26" s="244"/>
      <c r="R26" s="244"/>
      <c r="S26" s="244"/>
      <c r="T26" s="244"/>
      <c r="U26" s="244"/>
      <c r="V26" s="244"/>
    </row>
    <row r="27" spans="1:22" x14ac:dyDescent="0.25">
      <c r="A27" s="252"/>
      <c r="B27" s="252"/>
      <c r="C27" s="244"/>
      <c r="D27" s="244"/>
      <c r="E27" s="244"/>
      <c r="F27" s="244"/>
      <c r="G27" s="244"/>
      <c r="H27" s="244"/>
      <c r="I27" s="244"/>
      <c r="J27" s="244"/>
      <c r="K27" s="244"/>
      <c r="L27" s="244"/>
      <c r="M27" s="244"/>
      <c r="N27" s="244"/>
      <c r="O27" s="244"/>
      <c r="P27" s="244"/>
      <c r="Q27" s="244"/>
      <c r="R27" s="244"/>
      <c r="S27" s="244"/>
      <c r="T27" s="244"/>
      <c r="U27" s="244"/>
      <c r="V27" s="244"/>
    </row>
    <row r="28" spans="1:22" x14ac:dyDescent="0.25">
      <c r="A28" s="252"/>
      <c r="B28" s="252"/>
      <c r="C28" s="244"/>
      <c r="D28" s="244"/>
      <c r="E28" s="244"/>
      <c r="F28" s="244"/>
      <c r="G28" s="244"/>
      <c r="H28" s="244"/>
      <c r="I28" s="244"/>
      <c r="J28" s="244"/>
      <c r="K28" s="244"/>
      <c r="L28" s="244"/>
      <c r="M28" s="244"/>
      <c r="N28" s="244"/>
      <c r="O28" s="244"/>
      <c r="P28" s="244"/>
      <c r="Q28" s="244"/>
      <c r="R28" s="244"/>
      <c r="S28" s="244"/>
      <c r="T28" s="244"/>
      <c r="U28" s="244"/>
      <c r="V28" s="244"/>
    </row>
    <row r="29" spans="1:22" x14ac:dyDescent="0.25">
      <c r="A29" s="252"/>
      <c r="B29" s="252"/>
      <c r="C29" s="244"/>
      <c r="D29" s="244"/>
      <c r="E29" s="244"/>
      <c r="F29" s="244"/>
      <c r="G29" s="244"/>
      <c r="H29" s="244"/>
      <c r="I29" s="244"/>
      <c r="J29" s="244"/>
      <c r="K29" s="244"/>
      <c r="L29" s="244"/>
      <c r="M29" s="244"/>
      <c r="N29" s="244"/>
      <c r="O29" s="244"/>
      <c r="P29" s="244"/>
      <c r="Q29" s="244"/>
      <c r="R29" s="244"/>
      <c r="S29" s="244"/>
      <c r="T29" s="244"/>
      <c r="U29" s="244"/>
      <c r="V29" s="244"/>
    </row>
    <row r="30" spans="1:22" x14ac:dyDescent="0.25">
      <c r="A30" s="252"/>
      <c r="B30" s="252"/>
      <c r="C30" s="244"/>
      <c r="D30" s="244"/>
      <c r="E30" s="244"/>
      <c r="F30" s="244"/>
      <c r="G30" s="244"/>
      <c r="H30" s="244"/>
      <c r="I30" s="244"/>
      <c r="J30" s="244"/>
      <c r="K30" s="244"/>
      <c r="L30" s="244"/>
      <c r="M30" s="244"/>
      <c r="N30" s="244"/>
      <c r="O30" s="244"/>
      <c r="P30" s="244"/>
      <c r="Q30" s="244"/>
      <c r="R30" s="244"/>
      <c r="S30" s="244"/>
      <c r="T30" s="244"/>
      <c r="U30" s="244"/>
      <c r="V30" s="244"/>
    </row>
    <row r="31" spans="1:22" x14ac:dyDescent="0.25">
      <c r="K31" s="172"/>
    </row>
    <row r="32" spans="1:22" x14ac:dyDescent="0.25">
      <c r="K32" s="172"/>
    </row>
  </sheetData>
  <phoneticPr fontId="31" type="noConversion"/>
  <pageMargins left="0.7" right="0.7" top="0.75" bottom="0.75" header="0.3" footer="0.3"/>
  <pageSetup scale="3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303C1-4505-4470-8929-DC3BAE2C9895}">
  <dimension ref="A1:Q61"/>
  <sheetViews>
    <sheetView view="pageBreakPreview" zoomScale="85" zoomScaleNormal="85" zoomScaleSheetLayoutView="85" workbookViewId="0">
      <selection activeCell="E15" sqref="E15"/>
    </sheetView>
  </sheetViews>
  <sheetFormatPr defaultRowHeight="12.75" x14ac:dyDescent="0.2"/>
  <cols>
    <col min="1" max="1" width="47.5703125" style="3" customWidth="1"/>
    <col min="2" max="2" width="17.28515625" style="3" customWidth="1"/>
    <col min="3" max="3" width="14.28515625" style="3" customWidth="1"/>
    <col min="4" max="4" width="20.7109375" style="3" customWidth="1"/>
    <col min="5" max="5" width="10.5703125" style="3" bestFit="1" customWidth="1"/>
    <col min="6" max="6" width="21.140625" style="3" customWidth="1"/>
    <col min="7" max="7" width="13.28515625" style="3" customWidth="1"/>
    <col min="8" max="8" width="16.140625" style="3" bestFit="1" customWidth="1"/>
    <col min="9" max="9" width="12.140625" style="3" customWidth="1"/>
    <col min="10" max="10" width="10.5703125" style="3" bestFit="1" customWidth="1"/>
    <col min="11" max="11" width="28.7109375" style="3" customWidth="1"/>
    <col min="12" max="13" width="57.42578125" style="3" customWidth="1"/>
    <col min="14" max="14" width="11.7109375" style="3" customWidth="1"/>
    <col min="15" max="16384" width="9.140625" style="3"/>
  </cols>
  <sheetData>
    <row r="1" spans="1:17" x14ac:dyDescent="0.2">
      <c r="A1" s="254" t="str">
        <f>Summary!A1</f>
        <v>Fund Name</v>
      </c>
      <c r="B1" s="253"/>
      <c r="C1" s="253"/>
      <c r="D1" s="253"/>
      <c r="E1" s="253"/>
      <c r="F1" s="237"/>
      <c r="G1" s="237"/>
      <c r="H1" s="237"/>
    </row>
    <row r="2" spans="1:17" x14ac:dyDescent="0.2">
      <c r="A2" s="254" t="s">
        <v>297</v>
      </c>
      <c r="B2" s="253"/>
      <c r="C2" s="253"/>
      <c r="D2" s="253"/>
      <c r="E2" s="253"/>
      <c r="F2" s="237"/>
      <c r="G2" s="237"/>
      <c r="H2" s="237"/>
    </row>
    <row r="3" spans="1:17" ht="15" x14ac:dyDescent="0.25">
      <c r="A3" s="241"/>
      <c r="B3" s="253"/>
      <c r="C3" s="253"/>
      <c r="D3" s="253"/>
      <c r="E3" s="253"/>
      <c r="F3" s="237"/>
      <c r="G3" s="237"/>
      <c r="H3" s="237"/>
    </row>
    <row r="4" spans="1:17" x14ac:dyDescent="0.2">
      <c r="A4" s="255"/>
      <c r="B4" s="253"/>
      <c r="C4" s="253"/>
      <c r="D4" s="253"/>
      <c r="E4" s="253"/>
      <c r="F4" s="237"/>
      <c r="G4" s="237"/>
      <c r="H4" s="237"/>
    </row>
    <row r="5" spans="1:17" ht="15" x14ac:dyDescent="0.25">
      <c r="A5" s="292" t="s">
        <v>143</v>
      </c>
      <c r="B5" s="256"/>
      <c r="C5" s="256"/>
      <c r="D5" s="257"/>
      <c r="E5" s="256"/>
      <c r="F5" s="256"/>
      <c r="G5" s="243"/>
      <c r="H5" s="243"/>
      <c r="P5" s="101"/>
      <c r="Q5" s="101"/>
    </row>
    <row r="6" spans="1:17" ht="30" x14ac:dyDescent="0.25">
      <c r="A6" s="293"/>
      <c r="B6" s="298" t="s">
        <v>13</v>
      </c>
      <c r="C6" s="298" t="s">
        <v>8</v>
      </c>
      <c r="D6" s="305" t="s">
        <v>136</v>
      </c>
      <c r="E6" s="305" t="s">
        <v>136</v>
      </c>
      <c r="F6" s="173"/>
      <c r="G6" s="243"/>
      <c r="H6" s="243"/>
      <c r="P6" s="101"/>
      <c r="Q6" s="101"/>
    </row>
    <row r="7" spans="1:17" ht="15" x14ac:dyDescent="0.25">
      <c r="A7" s="294" t="s">
        <v>298</v>
      </c>
      <c r="B7" s="236"/>
      <c r="C7" s="173"/>
      <c r="D7" s="173"/>
      <c r="E7" s="173"/>
      <c r="F7" s="173"/>
      <c r="G7" s="243"/>
      <c r="H7" s="243"/>
      <c r="P7" s="101"/>
    </row>
    <row r="8" spans="1:17" ht="15" x14ac:dyDescent="0.25">
      <c r="A8" s="294" t="s">
        <v>154</v>
      </c>
      <c r="B8" s="173">
        <v>0</v>
      </c>
      <c r="C8" s="173">
        <v>0</v>
      </c>
      <c r="D8" s="173"/>
      <c r="E8" s="243"/>
      <c r="F8" s="173"/>
      <c r="G8" s="243"/>
      <c r="H8" s="243"/>
      <c r="P8" s="101"/>
    </row>
    <row r="9" spans="1:17" ht="15" x14ac:dyDescent="0.25">
      <c r="A9" s="294" t="s">
        <v>299</v>
      </c>
      <c r="B9" s="299">
        <f>SUM(B8)</f>
        <v>0</v>
      </c>
      <c r="C9" s="299">
        <f>SUM(C8)</f>
        <v>0</v>
      </c>
      <c r="D9" s="173"/>
      <c r="E9" s="173"/>
      <c r="F9" s="173"/>
      <c r="G9" s="243"/>
      <c r="H9" s="243"/>
      <c r="P9" s="101"/>
    </row>
    <row r="10" spans="1:17" ht="15" x14ac:dyDescent="0.25">
      <c r="A10" s="294"/>
      <c r="B10" s="173"/>
      <c r="C10" s="173"/>
      <c r="D10" s="173"/>
      <c r="E10" s="173"/>
      <c r="F10" s="173"/>
      <c r="G10" s="243"/>
      <c r="H10" s="243"/>
      <c r="P10" s="101"/>
    </row>
    <row r="11" spans="1:17" ht="15" x14ac:dyDescent="0.25">
      <c r="A11" s="295" t="s">
        <v>300</v>
      </c>
      <c r="B11" s="173"/>
      <c r="C11" s="173"/>
      <c r="D11" s="173"/>
      <c r="E11" s="173"/>
      <c r="F11" s="173"/>
      <c r="G11" s="243"/>
      <c r="H11" s="243"/>
      <c r="P11" s="101"/>
    </row>
    <row r="12" spans="1:17" ht="15" x14ac:dyDescent="0.25">
      <c r="A12" s="296" t="s">
        <v>305</v>
      </c>
      <c r="B12" s="173">
        <v>0</v>
      </c>
      <c r="C12" s="173">
        <v>0</v>
      </c>
      <c r="D12" s="173"/>
      <c r="E12" s="173"/>
      <c r="F12" s="173"/>
      <c r="G12" s="243"/>
      <c r="H12" s="243"/>
      <c r="P12" s="101"/>
    </row>
    <row r="13" spans="1:17" ht="15" x14ac:dyDescent="0.25">
      <c r="A13" s="296"/>
      <c r="B13" s="173"/>
      <c r="C13" s="173"/>
      <c r="D13" s="173"/>
      <c r="E13" s="243"/>
      <c r="F13" s="173"/>
      <c r="G13" s="243"/>
      <c r="H13" s="243"/>
    </row>
    <row r="14" spans="1:17" ht="15" x14ac:dyDescent="0.25">
      <c r="A14" s="294" t="s">
        <v>366</v>
      </c>
      <c r="B14" s="173"/>
      <c r="C14" s="173"/>
      <c r="D14" s="173"/>
      <c r="E14" s="243"/>
      <c r="F14" s="173"/>
      <c r="G14" s="258"/>
      <c r="H14" s="259"/>
    </row>
    <row r="15" spans="1:17" ht="15" x14ac:dyDescent="0.25">
      <c r="A15" s="297" t="s">
        <v>306</v>
      </c>
      <c r="B15" s="342"/>
      <c r="C15" s="173">
        <v>0</v>
      </c>
      <c r="D15" s="173"/>
      <c r="E15" s="243"/>
      <c r="F15" s="173"/>
      <c r="G15" s="258"/>
      <c r="H15" s="259"/>
      <c r="I15" s="237"/>
      <c r="J15" s="237"/>
      <c r="K15" s="237"/>
    </row>
    <row r="16" spans="1:17" ht="15" x14ac:dyDescent="0.25">
      <c r="A16" s="297" t="s">
        <v>307</v>
      </c>
      <c r="B16" s="342"/>
      <c r="C16" s="173">
        <v>0</v>
      </c>
      <c r="D16" s="173"/>
      <c r="E16" s="243"/>
      <c r="F16" s="173"/>
      <c r="G16" s="258"/>
      <c r="H16" s="259"/>
      <c r="I16" s="237"/>
      <c r="J16" s="237"/>
      <c r="K16" s="237"/>
    </row>
    <row r="17" spans="1:11" ht="15" x14ac:dyDescent="0.25">
      <c r="A17" s="297" t="s">
        <v>308</v>
      </c>
      <c r="B17" s="342"/>
      <c r="C17" s="173">
        <v>0</v>
      </c>
      <c r="D17" s="173"/>
      <c r="E17" s="243"/>
      <c r="F17" s="173"/>
      <c r="G17" s="258"/>
      <c r="H17" s="259"/>
      <c r="I17" s="237"/>
      <c r="J17" s="237"/>
      <c r="K17" s="237"/>
    </row>
    <row r="18" spans="1:11" ht="15" x14ac:dyDescent="0.25">
      <c r="A18" s="297" t="s">
        <v>309</v>
      </c>
      <c r="B18" s="173">
        <v>0</v>
      </c>
      <c r="C18" s="173">
        <v>0</v>
      </c>
      <c r="D18" s="173"/>
      <c r="E18" s="243"/>
      <c r="F18" s="173"/>
      <c r="G18" s="258"/>
      <c r="H18" s="259"/>
      <c r="I18" s="237"/>
      <c r="J18" s="237"/>
      <c r="K18" s="237"/>
    </row>
    <row r="19" spans="1:11" ht="15" x14ac:dyDescent="0.25">
      <c r="A19" s="296" t="s">
        <v>301</v>
      </c>
      <c r="B19" s="342"/>
      <c r="C19" s="173">
        <f>F50</f>
        <v>0</v>
      </c>
      <c r="D19" s="173"/>
      <c r="E19" s="243"/>
      <c r="F19" s="173"/>
      <c r="G19" s="258"/>
      <c r="H19" s="259"/>
      <c r="I19" s="237"/>
      <c r="J19" s="237"/>
      <c r="K19" s="237"/>
    </row>
    <row r="20" spans="1:11" ht="15" x14ac:dyDescent="0.25">
      <c r="A20" s="294"/>
      <c r="B20" s="173"/>
      <c r="C20" s="173"/>
      <c r="D20" s="173"/>
      <c r="E20" s="243"/>
      <c r="F20" s="173"/>
      <c r="G20" s="258"/>
      <c r="H20" s="259"/>
      <c r="I20" s="237"/>
      <c r="J20" s="237"/>
      <c r="K20" s="237"/>
    </row>
    <row r="21" spans="1:11" ht="15" x14ac:dyDescent="0.25">
      <c r="A21" s="294" t="s">
        <v>302</v>
      </c>
      <c r="B21" s="300">
        <f>SUM(B12:B20)</f>
        <v>0</v>
      </c>
      <c r="C21" s="300">
        <f>SUM(C12:C20)</f>
        <v>0</v>
      </c>
      <c r="D21" s="173"/>
      <c r="E21" s="173"/>
      <c r="F21" s="173"/>
      <c r="G21" s="243"/>
      <c r="H21" s="243"/>
      <c r="I21" s="237"/>
      <c r="J21" s="237"/>
      <c r="K21" s="237"/>
    </row>
    <row r="22" spans="1:11" ht="15" x14ac:dyDescent="0.25">
      <c r="A22" s="296"/>
      <c r="B22" s="301"/>
      <c r="C22" s="301"/>
      <c r="D22" s="242"/>
      <c r="E22" s="173"/>
      <c r="F22" s="173"/>
      <c r="G22" s="243"/>
      <c r="H22" s="243"/>
      <c r="I22" s="237"/>
      <c r="J22" s="237"/>
      <c r="K22" s="237"/>
    </row>
    <row r="23" spans="1:11" ht="15" x14ac:dyDescent="0.25">
      <c r="A23" s="293" t="s">
        <v>303</v>
      </c>
      <c r="B23" s="302">
        <f>B21-B9</f>
        <v>0</v>
      </c>
      <c r="C23" s="302">
        <f>C21-C9</f>
        <v>0</v>
      </c>
      <c r="D23" s="242"/>
      <c r="E23" s="173"/>
      <c r="F23" s="173"/>
      <c r="G23" s="243"/>
      <c r="H23" s="243"/>
      <c r="I23" s="237"/>
      <c r="J23" s="237"/>
      <c r="K23" s="237"/>
    </row>
    <row r="24" spans="1:11" ht="15" x14ac:dyDescent="0.25">
      <c r="A24" s="296"/>
      <c r="B24" s="303"/>
      <c r="C24" s="304"/>
      <c r="D24" s="173"/>
      <c r="E24" s="242"/>
      <c r="F24" s="173"/>
      <c r="G24" s="173"/>
      <c r="H24" s="243"/>
      <c r="I24" s="237"/>
      <c r="J24" s="237"/>
      <c r="K24" s="237"/>
    </row>
    <row r="25" spans="1:11" ht="15.75" thickBot="1" x14ac:dyDescent="0.3">
      <c r="A25" s="323" t="s">
        <v>304</v>
      </c>
      <c r="B25" s="324">
        <v>100000</v>
      </c>
      <c r="C25" s="324">
        <v>100000</v>
      </c>
      <c r="D25" s="238"/>
      <c r="E25" s="238"/>
      <c r="F25" s="238"/>
      <c r="G25" s="173"/>
      <c r="H25" s="243"/>
      <c r="I25" s="239"/>
      <c r="J25" s="237"/>
      <c r="K25" s="237"/>
    </row>
    <row r="26" spans="1:11" ht="15.75" thickTop="1" x14ac:dyDescent="0.25">
      <c r="A26" s="343" t="s">
        <v>310</v>
      </c>
      <c r="B26" s="325">
        <f>B25-B23</f>
        <v>100000</v>
      </c>
      <c r="C26" s="325">
        <f>C25-C23</f>
        <v>100000</v>
      </c>
      <c r="D26" s="238"/>
      <c r="E26" s="238"/>
      <c r="F26" s="238"/>
      <c r="G26" s="173"/>
      <c r="H26" s="243"/>
    </row>
    <row r="27" spans="1:11" ht="15" x14ac:dyDescent="0.25">
      <c r="A27" s="243"/>
      <c r="B27" s="173"/>
      <c r="C27" s="173"/>
      <c r="D27" s="243"/>
      <c r="E27" s="173"/>
      <c r="F27" s="243"/>
      <c r="G27" s="173"/>
      <c r="H27" s="243"/>
    </row>
    <row r="28" spans="1:11" ht="15" x14ac:dyDescent="0.25">
      <c r="A28" s="338" t="s">
        <v>327</v>
      </c>
      <c r="B28" s="42"/>
    </row>
    <row r="29" spans="1:11" ht="15" x14ac:dyDescent="0.25">
      <c r="A29" t="s">
        <v>328</v>
      </c>
      <c r="B29" s="339">
        <v>0</v>
      </c>
    </row>
    <row r="30" spans="1:11" ht="15" x14ac:dyDescent="0.25">
      <c r="A30" s="340" t="s">
        <v>329</v>
      </c>
      <c r="B30" s="341">
        <f>B25</f>
        <v>100000</v>
      </c>
    </row>
    <row r="31" spans="1:11" ht="15" x14ac:dyDescent="0.25">
      <c r="A31" t="s">
        <v>330</v>
      </c>
      <c r="B31" s="339">
        <f>B29-SUM(B30)</f>
        <v>-100000</v>
      </c>
    </row>
    <row r="33" spans="1:8" ht="15.75" thickBot="1" x14ac:dyDescent="0.3">
      <c r="A33" s="321"/>
      <c r="B33" s="322"/>
      <c r="C33" s="322"/>
      <c r="D33" s="322"/>
      <c r="E33" s="322"/>
      <c r="F33" s="322"/>
      <c r="G33" s="173"/>
      <c r="H33" s="243"/>
    </row>
    <row r="34" spans="1:8" ht="15" x14ac:dyDescent="0.25">
      <c r="A34" s="306" t="s">
        <v>311</v>
      </c>
      <c r="B34"/>
      <c r="C34"/>
      <c r="D34"/>
      <c r="E34"/>
      <c r="F34"/>
      <c r="G34" s="173"/>
      <c r="H34" s="243"/>
    </row>
    <row r="35" spans="1:8" ht="15" x14ac:dyDescent="0.25">
      <c r="A35" s="307" t="s">
        <v>312</v>
      </c>
      <c r="B35"/>
      <c r="C35"/>
      <c r="D35"/>
      <c r="E35"/>
      <c r="F35"/>
      <c r="G35" s="173"/>
      <c r="H35" s="243"/>
    </row>
    <row r="36" spans="1:8" ht="15" x14ac:dyDescent="0.25">
      <c r="A36"/>
      <c r="B36"/>
      <c r="C36"/>
      <c r="D36"/>
      <c r="E36"/>
      <c r="F36"/>
      <c r="G36" s="258"/>
      <c r="H36" s="243"/>
    </row>
    <row r="37" spans="1:8" ht="15" x14ac:dyDescent="0.25">
      <c r="A37" s="308" t="s">
        <v>313</v>
      </c>
      <c r="B37" s="309" t="s">
        <v>130</v>
      </c>
      <c r="C37" s="309" t="s">
        <v>314</v>
      </c>
      <c r="D37" s="309" t="s">
        <v>315</v>
      </c>
      <c r="E37" s="309" t="s">
        <v>316</v>
      </c>
      <c r="F37" s="309" t="s">
        <v>317</v>
      </c>
      <c r="G37" s="258"/>
      <c r="H37" s="243"/>
    </row>
    <row r="38" spans="1:8" ht="15" x14ac:dyDescent="0.25">
      <c r="A38" s="310">
        <v>44593</v>
      </c>
      <c r="B38" s="311" t="s">
        <v>318</v>
      </c>
      <c r="C38" s="312">
        <v>0</v>
      </c>
      <c r="D38" s="313">
        <f>C38</f>
        <v>0</v>
      </c>
      <c r="E38" s="314">
        <f>A47-A38</f>
        <v>15</v>
      </c>
      <c r="F38" s="312">
        <f>ROUND((($B$61/360)*E38)*D38,0)</f>
        <v>0</v>
      </c>
      <c r="G38" s="243"/>
      <c r="H38" s="243"/>
    </row>
    <row r="39" spans="1:8" ht="15" x14ac:dyDescent="0.25">
      <c r="A39" s="310"/>
      <c r="B39" s="311"/>
      <c r="C39" s="312"/>
      <c r="D39" s="313"/>
      <c r="E39" s="314"/>
      <c r="F39" s="312"/>
      <c r="G39" s="173"/>
      <c r="H39" s="243"/>
    </row>
    <row r="40" spans="1:8" ht="15" x14ac:dyDescent="0.25">
      <c r="A40" s="310"/>
      <c r="B40" s="311"/>
      <c r="C40" s="312"/>
      <c r="D40" s="313"/>
      <c r="E40" s="314"/>
      <c r="F40" s="312"/>
      <c r="G40" s="173"/>
      <c r="H40" s="243"/>
    </row>
    <row r="41" spans="1:8" ht="15" x14ac:dyDescent="0.25">
      <c r="A41" s="310"/>
      <c r="B41" s="311"/>
      <c r="C41" s="312"/>
      <c r="D41" s="313"/>
      <c r="E41" s="314"/>
      <c r="F41" s="312"/>
      <c r="G41" s="243"/>
      <c r="H41" s="243"/>
    </row>
    <row r="42" spans="1:8" ht="15" x14ac:dyDescent="0.25">
      <c r="A42" s="310"/>
      <c r="B42" s="311"/>
      <c r="C42" s="312"/>
      <c r="D42" s="313"/>
      <c r="E42" s="314"/>
      <c r="F42" s="312"/>
      <c r="G42" s="243"/>
      <c r="H42" s="243"/>
    </row>
    <row r="43" spans="1:8" ht="15" x14ac:dyDescent="0.25">
      <c r="A43" s="310"/>
      <c r="B43" s="315"/>
      <c r="C43" s="316"/>
      <c r="D43" s="317"/>
      <c r="E43" s="314"/>
      <c r="F43" s="316"/>
      <c r="G43" s="243"/>
      <c r="H43" s="243"/>
    </row>
    <row r="44" spans="1:8" ht="15" x14ac:dyDescent="0.25">
      <c r="A44" s="310"/>
      <c r="B44" s="315"/>
      <c r="C44" s="316"/>
      <c r="D44" s="317"/>
      <c r="E44" s="314"/>
      <c r="F44" s="316"/>
      <c r="G44" s="258"/>
      <c r="H44" s="243"/>
    </row>
    <row r="45" spans="1:8" s="2" customFormat="1" ht="15" x14ac:dyDescent="0.25">
      <c r="A45"/>
      <c r="B45"/>
      <c r="C45"/>
      <c r="D45"/>
      <c r="E45"/>
      <c r="F45"/>
      <c r="G45" s="258"/>
      <c r="H45" s="260"/>
    </row>
    <row r="46" spans="1:8" ht="15" x14ac:dyDescent="0.25">
      <c r="A46"/>
      <c r="B46"/>
      <c r="C46"/>
      <c r="D46"/>
      <c r="E46"/>
      <c r="F46"/>
      <c r="G46" s="258"/>
      <c r="H46" s="237"/>
    </row>
    <row r="47" spans="1:8" ht="15" x14ac:dyDescent="0.25">
      <c r="A47" s="326">
        <f>Summary!B5</f>
        <v>44608</v>
      </c>
      <c r="B47" s="327" t="s">
        <v>319</v>
      </c>
      <c r="C47" s="99"/>
      <c r="D47" s="328"/>
      <c r="E47" s="99"/>
      <c r="F47" s="329"/>
      <c r="G47" s="261"/>
      <c r="H47" s="239"/>
    </row>
    <row r="48" spans="1:8" ht="15" x14ac:dyDescent="0.25">
      <c r="A48" s="99"/>
      <c r="B48" s="99"/>
      <c r="C48" s="99"/>
      <c r="D48" s="99"/>
      <c r="E48" s="330" t="s">
        <v>320</v>
      </c>
      <c r="F48" s="331">
        <f>SUM(F38:F46)</f>
        <v>0</v>
      </c>
      <c r="G48" s="261"/>
      <c r="H48" s="239"/>
    </row>
    <row r="49" spans="1:8" ht="15" x14ac:dyDescent="0.25">
      <c r="A49" s="99"/>
      <c r="B49" s="99"/>
      <c r="C49" s="99"/>
      <c r="D49" s="99"/>
      <c r="E49" s="330" t="s">
        <v>321</v>
      </c>
      <c r="F49" s="332">
        <f>'[34]Cash Comp'!P63+'[34]Cash Comp'!U93</f>
        <v>0</v>
      </c>
      <c r="G49" s="237"/>
      <c r="H49" s="237"/>
    </row>
    <row r="50" spans="1:8" ht="15" x14ac:dyDescent="0.25">
      <c r="A50" s="99"/>
      <c r="B50" s="99"/>
      <c r="C50" s="99"/>
      <c r="D50" s="99"/>
      <c r="E50" s="330" t="s">
        <v>322</v>
      </c>
      <c r="F50" s="333">
        <f>SUM(F48:F49)</f>
        <v>0</v>
      </c>
      <c r="G50" s="334"/>
      <c r="H50" s="237"/>
    </row>
    <row r="51" spans="1:8" ht="15" x14ac:dyDescent="0.25">
      <c r="A51" s="99"/>
      <c r="B51" s="99"/>
      <c r="C51" s="99"/>
      <c r="D51" s="99"/>
      <c r="E51" s="99"/>
      <c r="F51" s="99"/>
      <c r="G51" s="334"/>
      <c r="H51" s="237"/>
    </row>
    <row r="52" spans="1:8" ht="15" x14ac:dyDescent="0.25">
      <c r="A52" s="99"/>
      <c r="B52" s="99"/>
      <c r="C52" s="99"/>
      <c r="D52" s="99"/>
      <c r="E52" s="99"/>
      <c r="F52" s="99"/>
      <c r="G52" s="334"/>
      <c r="H52" s="237"/>
    </row>
    <row r="53" spans="1:8" ht="15" x14ac:dyDescent="0.25">
      <c r="A53" s="335"/>
      <c r="B53" s="336"/>
      <c r="C53" s="99"/>
      <c r="D53" s="99"/>
      <c r="E53" s="99"/>
      <c r="F53" s="99"/>
      <c r="G53" s="261"/>
      <c r="H53" s="237"/>
    </row>
    <row r="54" spans="1:8" ht="15" x14ac:dyDescent="0.25">
      <c r="A54" s="99"/>
      <c r="B54" s="99"/>
      <c r="C54" s="99"/>
      <c r="D54" s="99"/>
      <c r="E54" s="99"/>
      <c r="F54" s="99"/>
      <c r="G54" s="237"/>
      <c r="H54" s="237"/>
    </row>
    <row r="55" spans="1:8" ht="15" x14ac:dyDescent="0.25">
      <c r="A55" s="337" t="s">
        <v>323</v>
      </c>
      <c r="B55" s="99"/>
      <c r="C55" s="99"/>
      <c r="D55" s="99"/>
      <c r="E55" s="99"/>
      <c r="F55" s="99"/>
    </row>
    <row r="56" spans="1:8" ht="15" x14ac:dyDescent="0.25">
      <c r="A56" s="99"/>
      <c r="B56" s="99"/>
      <c r="C56" s="99"/>
      <c r="D56" s="99"/>
      <c r="E56" s="99"/>
      <c r="F56" s="99"/>
    </row>
    <row r="57" spans="1:8" ht="15" x14ac:dyDescent="0.25">
      <c r="A57" s="318" t="s">
        <v>324</v>
      </c>
      <c r="B57" s="319">
        <v>3.2500000000000001E-2</v>
      </c>
      <c r="C57"/>
      <c r="D57"/>
      <c r="E57"/>
      <c r="F57"/>
    </row>
    <row r="58" spans="1:8" ht="15" x14ac:dyDescent="0.25">
      <c r="A58" s="318" t="s">
        <v>325</v>
      </c>
      <c r="B58" s="319">
        <v>-7.0000000000000001E-3</v>
      </c>
      <c r="C58"/>
      <c r="D58"/>
      <c r="E58"/>
      <c r="F58"/>
    </row>
    <row r="59" spans="1:8" ht="15" x14ac:dyDescent="0.25">
      <c r="A59"/>
      <c r="B59" s="320">
        <f>SUM(B57:B58)</f>
        <v>2.5500000000000002E-2</v>
      </c>
      <c r="C59"/>
      <c r="D59"/>
      <c r="E59"/>
      <c r="F59"/>
    </row>
    <row r="60" spans="1:8" ht="15" x14ac:dyDescent="0.25">
      <c r="A60"/>
      <c r="B60"/>
      <c r="C60"/>
      <c r="D60"/>
      <c r="E60"/>
      <c r="F60"/>
    </row>
    <row r="61" spans="1:8" ht="15" x14ac:dyDescent="0.25">
      <c r="A61" s="318" t="s">
        <v>326</v>
      </c>
      <c r="B61" s="319">
        <f>IF(B59&lt;3%,3%,B59)</f>
        <v>0.03</v>
      </c>
      <c r="C61" s="307"/>
      <c r="D61"/>
      <c r="E61"/>
      <c r="F61"/>
    </row>
  </sheetData>
  <pageMargins left="0.7" right="0.7" top="0.75" bottom="0.75" header="0.3" footer="0.3"/>
  <pageSetup scale="5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9B0F0-9E79-4093-B6E6-72D9BE92F1C1}">
  <dimension ref="A1:AF14"/>
  <sheetViews>
    <sheetView workbookViewId="0">
      <selection activeCell="F12" sqref="F12"/>
    </sheetView>
  </sheetViews>
  <sheetFormatPr defaultColWidth="9.140625" defaultRowHeight="15" x14ac:dyDescent="0.25"/>
  <cols>
    <col min="1" max="4" width="20.5703125" style="271" customWidth="1"/>
    <col min="5" max="6" width="11" style="271" customWidth="1"/>
    <col min="7" max="8" width="13.85546875" style="271" customWidth="1"/>
    <col min="9" max="9" width="12.85546875" style="271" customWidth="1"/>
    <col min="10" max="12" width="11" style="271" customWidth="1"/>
    <col min="13" max="13" width="12.85546875" style="271" customWidth="1"/>
    <col min="14" max="32" width="11" style="271" customWidth="1"/>
    <col min="33" max="16384" width="9.140625" style="271"/>
  </cols>
  <sheetData>
    <row r="1" spans="1:32" ht="15.75" customHeight="1" x14ac:dyDescent="0.25">
      <c r="A1" s="376" t="s">
        <v>247</v>
      </c>
      <c r="B1" s="377"/>
      <c r="C1" s="377"/>
      <c r="D1" s="377"/>
      <c r="E1" s="377"/>
      <c r="F1" s="377"/>
      <c r="G1" s="377"/>
      <c r="H1" s="377"/>
      <c r="I1" s="377"/>
      <c r="J1" s="377"/>
      <c r="K1" s="377"/>
      <c r="L1" s="377"/>
      <c r="M1" s="377"/>
      <c r="N1" s="377"/>
      <c r="O1" s="377"/>
      <c r="P1" s="377"/>
      <c r="Q1" s="377"/>
      <c r="R1" s="377"/>
      <c r="S1" s="377"/>
      <c r="T1" s="377"/>
      <c r="U1" s="377"/>
      <c r="V1" s="377"/>
      <c r="W1" s="377"/>
      <c r="X1" s="377"/>
      <c r="Y1" s="377"/>
      <c r="Z1" s="377"/>
      <c r="AA1" s="377"/>
      <c r="AB1" s="377"/>
      <c r="AC1" s="377"/>
      <c r="AD1" s="377"/>
      <c r="AE1" s="377"/>
      <c r="AF1" s="377"/>
    </row>
    <row r="2" spans="1:32" ht="11.45" customHeight="1" x14ac:dyDescent="0.25">
      <c r="A2" s="378" t="s">
        <v>286</v>
      </c>
      <c r="B2" s="377"/>
      <c r="C2" s="377"/>
      <c r="D2" s="377"/>
      <c r="E2" s="377"/>
      <c r="F2" s="377"/>
      <c r="G2" s="377"/>
      <c r="H2" s="377"/>
      <c r="I2" s="377"/>
      <c r="J2" s="377"/>
      <c r="K2" s="377"/>
      <c r="L2" s="377"/>
      <c r="M2" s="377"/>
      <c r="N2" s="377"/>
      <c r="O2" s="377"/>
      <c r="P2" s="377"/>
      <c r="Q2" s="377"/>
      <c r="R2" s="377"/>
      <c r="S2" s="377"/>
      <c r="T2" s="377"/>
      <c r="U2" s="377"/>
      <c r="V2" s="377"/>
      <c r="W2" s="377"/>
      <c r="X2" s="377"/>
      <c r="Y2" s="377"/>
      <c r="Z2" s="377"/>
      <c r="AA2" s="377"/>
      <c r="AB2" s="377"/>
      <c r="AC2" s="377"/>
      <c r="AD2" s="377"/>
      <c r="AE2" s="377"/>
      <c r="AF2" s="377"/>
    </row>
    <row r="3" spans="1:32" ht="0" hidden="1" customHeight="1" x14ac:dyDescent="0.25">
      <c r="A3" s="272"/>
      <c r="B3" s="272"/>
      <c r="C3" s="272"/>
      <c r="D3" s="272"/>
      <c r="E3" s="272"/>
      <c r="F3" s="272"/>
      <c r="G3" s="272"/>
      <c r="H3" s="272"/>
      <c r="I3" s="272"/>
      <c r="J3" s="272"/>
      <c r="K3" s="272"/>
      <c r="L3" s="272"/>
      <c r="M3" s="272"/>
      <c r="N3" s="272"/>
      <c r="O3" s="272"/>
      <c r="P3" s="272"/>
      <c r="Q3" s="272"/>
      <c r="R3" s="272"/>
      <c r="S3" s="272"/>
      <c r="T3" s="272"/>
      <c r="U3" s="272"/>
      <c r="V3" s="272"/>
      <c r="W3" s="272"/>
      <c r="X3" s="272"/>
      <c r="Y3" s="272"/>
      <c r="Z3" s="272"/>
      <c r="AA3" s="272"/>
      <c r="AB3" s="272"/>
      <c r="AC3" s="272"/>
      <c r="AD3" s="272"/>
      <c r="AE3" s="272"/>
      <c r="AF3" s="272"/>
    </row>
    <row r="4" spans="1:32" ht="11.45" customHeight="1" x14ac:dyDescent="0.25">
      <c r="A4" s="378" t="s">
        <v>248</v>
      </c>
      <c r="B4" s="377"/>
      <c r="C4" s="377"/>
      <c r="D4" s="377"/>
      <c r="E4" s="377"/>
      <c r="F4" s="377"/>
      <c r="G4" s="377"/>
      <c r="H4" s="377"/>
      <c r="I4" s="377"/>
      <c r="J4" s="377"/>
      <c r="K4" s="377"/>
      <c r="L4" s="377"/>
      <c r="M4" s="377"/>
      <c r="N4" s="377"/>
      <c r="O4" s="377"/>
      <c r="P4" s="377"/>
      <c r="Q4" s="377"/>
      <c r="R4" s="377"/>
      <c r="S4" s="377"/>
      <c r="T4" s="377"/>
      <c r="U4" s="377"/>
      <c r="V4" s="377"/>
      <c r="W4" s="377"/>
      <c r="X4" s="377"/>
      <c r="Y4" s="377"/>
      <c r="Z4" s="377"/>
      <c r="AA4" s="377"/>
      <c r="AB4" s="377"/>
      <c r="AC4" s="377"/>
      <c r="AD4" s="377"/>
      <c r="AE4" s="377"/>
      <c r="AF4" s="377"/>
    </row>
    <row r="5" spans="1:32" ht="11.45" customHeight="1" x14ac:dyDescent="0.25">
      <c r="A5" s="378" t="s">
        <v>287</v>
      </c>
      <c r="B5" s="377"/>
      <c r="C5" s="377"/>
      <c r="D5" s="377"/>
      <c r="E5" s="377"/>
      <c r="F5" s="377"/>
      <c r="G5" s="377"/>
      <c r="H5" s="377"/>
      <c r="I5" s="377"/>
      <c r="J5" s="377"/>
      <c r="K5" s="377"/>
      <c r="L5" s="377"/>
      <c r="M5" s="377"/>
      <c r="N5" s="377"/>
      <c r="O5" s="377"/>
      <c r="P5" s="377"/>
      <c r="Q5" s="377"/>
      <c r="R5" s="377"/>
      <c r="S5" s="377"/>
      <c r="T5" s="377"/>
      <c r="U5" s="377"/>
      <c r="V5" s="377"/>
      <c r="W5" s="377"/>
      <c r="X5" s="377"/>
      <c r="Y5" s="377"/>
      <c r="Z5" s="377"/>
      <c r="AA5" s="377"/>
      <c r="AB5" s="377"/>
      <c r="AC5" s="377"/>
      <c r="AD5" s="377"/>
      <c r="AE5" s="377"/>
      <c r="AF5" s="377"/>
    </row>
    <row r="6" spans="1:32" ht="0" hidden="1" customHeight="1" x14ac:dyDescent="0.25">
      <c r="A6" s="272"/>
      <c r="B6" s="272"/>
      <c r="C6" s="272"/>
      <c r="D6" s="272"/>
      <c r="E6" s="272"/>
      <c r="F6" s="272"/>
      <c r="G6" s="272"/>
      <c r="H6" s="272"/>
      <c r="I6" s="272"/>
      <c r="J6" s="272"/>
      <c r="K6" s="272"/>
      <c r="L6" s="272"/>
      <c r="M6" s="272"/>
      <c r="N6" s="272"/>
      <c r="O6" s="272"/>
      <c r="P6" s="272"/>
      <c r="Q6" s="272"/>
      <c r="R6" s="272"/>
      <c r="S6" s="272"/>
      <c r="T6" s="272"/>
      <c r="U6" s="272"/>
      <c r="V6" s="272"/>
      <c r="W6" s="272"/>
      <c r="X6" s="272"/>
      <c r="Y6" s="272"/>
      <c r="Z6" s="272"/>
      <c r="AA6" s="272"/>
      <c r="AB6" s="272"/>
      <c r="AC6" s="272"/>
      <c r="AD6" s="272"/>
      <c r="AE6" s="272"/>
      <c r="AF6" s="272"/>
    </row>
    <row r="7" spans="1:32" ht="11.45" customHeight="1" x14ac:dyDescent="0.25">
      <c r="A7" s="378" t="s">
        <v>288</v>
      </c>
      <c r="B7" s="377"/>
      <c r="C7" s="377"/>
      <c r="D7" s="377"/>
      <c r="E7" s="377"/>
      <c r="F7" s="377"/>
      <c r="G7" s="377"/>
      <c r="H7" s="377"/>
      <c r="I7" s="377"/>
      <c r="J7" s="377"/>
      <c r="K7" s="377"/>
      <c r="L7" s="377"/>
      <c r="M7" s="377"/>
      <c r="N7" s="377"/>
      <c r="O7" s="377"/>
      <c r="P7" s="377"/>
      <c r="Q7" s="377"/>
      <c r="R7" s="377"/>
      <c r="S7" s="377"/>
      <c r="T7" s="377"/>
      <c r="U7" s="377"/>
      <c r="V7" s="377"/>
      <c r="W7" s="377"/>
      <c r="X7" s="377"/>
      <c r="Y7" s="377"/>
      <c r="Z7" s="377"/>
      <c r="AA7" s="377"/>
      <c r="AB7" s="377"/>
      <c r="AC7" s="377"/>
      <c r="AD7" s="377"/>
      <c r="AE7" s="377"/>
      <c r="AF7" s="377"/>
    </row>
    <row r="8" spans="1:32" ht="45.75" x14ac:dyDescent="0.25">
      <c r="A8" s="273" t="s">
        <v>249</v>
      </c>
      <c r="B8" s="273" t="s">
        <v>250</v>
      </c>
      <c r="C8" s="273" t="s">
        <v>251</v>
      </c>
      <c r="D8" s="273" t="s">
        <v>252</v>
      </c>
      <c r="E8" s="274" t="s">
        <v>253</v>
      </c>
      <c r="F8" s="274" t="s">
        <v>254</v>
      </c>
      <c r="G8" s="274" t="s">
        <v>255</v>
      </c>
      <c r="H8" s="274" t="s">
        <v>256</v>
      </c>
      <c r="I8" s="274" t="s">
        <v>257</v>
      </c>
      <c r="J8" s="274" t="s">
        <v>258</v>
      </c>
      <c r="K8" s="274" t="s">
        <v>259</v>
      </c>
      <c r="L8" s="274" t="s">
        <v>260</v>
      </c>
      <c r="M8" s="274" t="s">
        <v>261</v>
      </c>
      <c r="N8" s="274" t="s">
        <v>262</v>
      </c>
      <c r="O8" s="274" t="s">
        <v>263</v>
      </c>
      <c r="P8" s="274" t="s">
        <v>264</v>
      </c>
      <c r="Q8" s="274" t="s">
        <v>265</v>
      </c>
      <c r="R8" s="274" t="s">
        <v>266</v>
      </c>
      <c r="S8" s="274" t="s">
        <v>267</v>
      </c>
      <c r="T8" s="274" t="s">
        <v>268</v>
      </c>
      <c r="U8" s="274" t="s">
        <v>269</v>
      </c>
      <c r="V8" s="274" t="s">
        <v>270</v>
      </c>
      <c r="W8" s="274" t="s">
        <v>271</v>
      </c>
      <c r="X8" s="274" t="s">
        <v>272</v>
      </c>
      <c r="Y8" s="274" t="s">
        <v>273</v>
      </c>
      <c r="Z8" s="274" t="s">
        <v>274</v>
      </c>
      <c r="AA8" s="274" t="s">
        <v>275</v>
      </c>
      <c r="AB8" s="274" t="s">
        <v>276</v>
      </c>
      <c r="AC8" s="274" t="s">
        <v>277</v>
      </c>
      <c r="AD8" s="274" t="s">
        <v>278</v>
      </c>
      <c r="AE8" s="274" t="s">
        <v>279</v>
      </c>
      <c r="AF8" s="274" t="s">
        <v>280</v>
      </c>
    </row>
    <row r="9" spans="1:32" x14ac:dyDescent="0.25">
      <c r="A9" s="275" t="s">
        <v>296</v>
      </c>
      <c r="B9" s="273" t="s">
        <v>91</v>
      </c>
      <c r="C9" s="275" t="s">
        <v>289</v>
      </c>
      <c r="D9" s="273"/>
      <c r="E9" s="280">
        <v>1000000</v>
      </c>
      <c r="F9" s="276">
        <f>E9-G9</f>
        <v>1000000</v>
      </c>
      <c r="G9" s="276">
        <v>0</v>
      </c>
      <c r="H9" s="276">
        <v>0</v>
      </c>
      <c r="I9" s="276">
        <v>0</v>
      </c>
      <c r="J9" s="276">
        <v>0</v>
      </c>
      <c r="K9" s="276">
        <v>0</v>
      </c>
      <c r="L9" s="276">
        <v>0</v>
      </c>
      <c r="M9" s="276">
        <v>0</v>
      </c>
      <c r="N9" s="276">
        <v>0</v>
      </c>
      <c r="O9" s="276">
        <v>0</v>
      </c>
      <c r="P9" s="276">
        <v>0</v>
      </c>
      <c r="Q9" s="276">
        <v>0</v>
      </c>
      <c r="R9" s="276">
        <v>0</v>
      </c>
      <c r="S9" s="276">
        <v>0</v>
      </c>
      <c r="T9" s="276">
        <v>0</v>
      </c>
      <c r="U9" s="276">
        <v>0</v>
      </c>
      <c r="V9" s="276">
        <v>0</v>
      </c>
      <c r="W9" s="276">
        <v>0</v>
      </c>
      <c r="X9" s="276">
        <v>0</v>
      </c>
      <c r="Y9" s="276">
        <v>0</v>
      </c>
      <c r="Z9" s="276">
        <v>0</v>
      </c>
      <c r="AA9" s="276">
        <v>0</v>
      </c>
      <c r="AB9" s="276">
        <v>0</v>
      </c>
      <c r="AC9" s="276">
        <v>0</v>
      </c>
      <c r="AD9" s="276">
        <v>0</v>
      </c>
      <c r="AE9" s="276">
        <v>0</v>
      </c>
      <c r="AF9" s="276">
        <v>0</v>
      </c>
    </row>
    <row r="10" spans="1:32" x14ac:dyDescent="0.25">
      <c r="A10" s="275" t="s">
        <v>281</v>
      </c>
      <c r="B10" s="275" t="s">
        <v>238</v>
      </c>
      <c r="C10" s="275" t="s">
        <v>292</v>
      </c>
      <c r="D10" s="275"/>
      <c r="E10" s="276">
        <v>25000000</v>
      </c>
      <c r="F10" s="276">
        <f>E10-G10</f>
        <v>25000000</v>
      </c>
      <c r="G10" s="276">
        <v>0</v>
      </c>
      <c r="H10" s="276">
        <v>0</v>
      </c>
      <c r="I10" s="276">
        <v>0</v>
      </c>
      <c r="J10" s="276">
        <v>0</v>
      </c>
      <c r="K10" s="276">
        <v>0</v>
      </c>
      <c r="L10" s="276">
        <v>0</v>
      </c>
      <c r="M10" s="276">
        <v>0</v>
      </c>
      <c r="N10" s="276">
        <v>0</v>
      </c>
      <c r="O10" s="276">
        <v>0</v>
      </c>
      <c r="P10" s="276">
        <v>0</v>
      </c>
      <c r="Q10" s="276">
        <v>0</v>
      </c>
      <c r="R10" s="276">
        <v>0</v>
      </c>
      <c r="S10" s="276">
        <v>0</v>
      </c>
      <c r="T10" s="276">
        <v>0</v>
      </c>
      <c r="U10" s="276">
        <v>0</v>
      </c>
      <c r="V10" s="276">
        <v>0</v>
      </c>
      <c r="W10" s="276">
        <v>0</v>
      </c>
      <c r="X10" s="276">
        <v>0</v>
      </c>
      <c r="Y10" s="276">
        <v>0</v>
      </c>
      <c r="Z10" s="276">
        <v>0</v>
      </c>
      <c r="AA10" s="276">
        <v>0</v>
      </c>
      <c r="AB10" s="276">
        <v>0</v>
      </c>
      <c r="AC10" s="276">
        <v>0</v>
      </c>
      <c r="AD10" s="276">
        <v>0</v>
      </c>
      <c r="AE10" s="276">
        <v>0</v>
      </c>
      <c r="AF10" s="276">
        <v>0</v>
      </c>
    </row>
    <row r="11" spans="1:32" x14ac:dyDescent="0.25">
      <c r="A11" s="275" t="s">
        <v>282</v>
      </c>
      <c r="B11" s="275" t="s">
        <v>239</v>
      </c>
      <c r="C11" s="275" t="s">
        <v>291</v>
      </c>
      <c r="D11" s="275"/>
      <c r="E11" s="276">
        <v>13304635</v>
      </c>
      <c r="F11" s="276">
        <f t="shared" ref="F11:F13" si="0">E11-G11</f>
        <v>13304635</v>
      </c>
      <c r="G11" s="276">
        <v>0</v>
      </c>
      <c r="H11" s="276">
        <v>0</v>
      </c>
      <c r="I11" s="276">
        <v>0</v>
      </c>
      <c r="J11" s="276">
        <v>0</v>
      </c>
      <c r="K11" s="276">
        <v>0</v>
      </c>
      <c r="L11" s="276">
        <v>0</v>
      </c>
      <c r="M11" s="276">
        <v>0</v>
      </c>
      <c r="N11" s="276">
        <v>0</v>
      </c>
      <c r="O11" s="276">
        <v>0</v>
      </c>
      <c r="P11" s="276">
        <v>0</v>
      </c>
      <c r="Q11" s="276">
        <v>0</v>
      </c>
      <c r="R11" s="276">
        <v>0</v>
      </c>
      <c r="S11" s="276">
        <v>0</v>
      </c>
      <c r="T11" s="276">
        <v>0</v>
      </c>
      <c r="U11" s="276">
        <v>0</v>
      </c>
      <c r="V11" s="276">
        <v>0</v>
      </c>
      <c r="W11" s="276">
        <v>0</v>
      </c>
      <c r="X11" s="276">
        <v>0</v>
      </c>
      <c r="Y11" s="276">
        <v>0</v>
      </c>
      <c r="Z11" s="276">
        <v>0</v>
      </c>
      <c r="AA11" s="276">
        <v>0</v>
      </c>
      <c r="AB11" s="276">
        <v>0</v>
      </c>
      <c r="AC11" s="276">
        <v>0</v>
      </c>
      <c r="AD11" s="276">
        <v>0</v>
      </c>
      <c r="AE11" s="276">
        <v>0</v>
      </c>
      <c r="AF11" s="276">
        <v>0</v>
      </c>
    </row>
    <row r="12" spans="1:32" x14ac:dyDescent="0.25">
      <c r="A12" s="275" t="s">
        <v>283</v>
      </c>
      <c r="B12" s="275" t="s">
        <v>240</v>
      </c>
      <c r="C12" s="275" t="s">
        <v>290</v>
      </c>
      <c r="D12" s="275"/>
      <c r="E12" s="276">
        <v>10000000</v>
      </c>
      <c r="F12" s="276">
        <f t="shared" si="0"/>
        <v>10000000</v>
      </c>
      <c r="G12" s="276">
        <v>0</v>
      </c>
      <c r="H12" s="276">
        <v>0</v>
      </c>
      <c r="I12" s="276">
        <v>0</v>
      </c>
      <c r="J12" s="276">
        <v>0</v>
      </c>
      <c r="K12" s="276">
        <v>0</v>
      </c>
      <c r="L12" s="276">
        <v>0</v>
      </c>
      <c r="M12" s="276">
        <v>0</v>
      </c>
      <c r="N12" s="276">
        <v>0</v>
      </c>
      <c r="O12" s="276">
        <v>0</v>
      </c>
      <c r="P12" s="276">
        <v>0</v>
      </c>
      <c r="Q12" s="276">
        <v>0</v>
      </c>
      <c r="R12" s="276">
        <v>0</v>
      </c>
      <c r="S12" s="276">
        <v>0</v>
      </c>
      <c r="T12" s="276">
        <v>0</v>
      </c>
      <c r="U12" s="276">
        <v>0</v>
      </c>
      <c r="V12" s="276">
        <v>0</v>
      </c>
      <c r="W12" s="276">
        <v>0</v>
      </c>
      <c r="X12" s="276">
        <v>0</v>
      </c>
      <c r="Y12" s="276">
        <v>0</v>
      </c>
      <c r="Z12" s="276">
        <v>0</v>
      </c>
      <c r="AA12" s="276">
        <v>0</v>
      </c>
      <c r="AB12" s="276">
        <v>0</v>
      </c>
      <c r="AC12" s="276">
        <v>0</v>
      </c>
      <c r="AD12" s="276">
        <v>0</v>
      </c>
      <c r="AE12" s="276">
        <v>0</v>
      </c>
      <c r="AF12" s="276">
        <v>0</v>
      </c>
    </row>
    <row r="13" spans="1:32" x14ac:dyDescent="0.25">
      <c r="A13" s="275" t="s">
        <v>284</v>
      </c>
      <c r="B13" s="275" t="s">
        <v>241</v>
      </c>
      <c r="C13" s="275" t="s">
        <v>295</v>
      </c>
      <c r="D13" s="275"/>
      <c r="E13" s="276">
        <v>5000000</v>
      </c>
      <c r="F13" s="276">
        <f t="shared" si="0"/>
        <v>5000000</v>
      </c>
      <c r="G13" s="276">
        <v>0</v>
      </c>
      <c r="H13" s="276">
        <v>0</v>
      </c>
      <c r="I13" s="276">
        <v>0</v>
      </c>
      <c r="J13" s="276">
        <v>0</v>
      </c>
      <c r="K13" s="276">
        <v>0</v>
      </c>
      <c r="L13" s="276">
        <v>0</v>
      </c>
      <c r="M13" s="276">
        <v>0</v>
      </c>
      <c r="N13" s="276">
        <v>0</v>
      </c>
      <c r="O13" s="276">
        <v>0</v>
      </c>
      <c r="P13" s="276">
        <v>0</v>
      </c>
      <c r="Q13" s="276">
        <v>0</v>
      </c>
      <c r="R13" s="276">
        <v>0</v>
      </c>
      <c r="S13" s="276">
        <v>0</v>
      </c>
      <c r="T13" s="276">
        <v>0</v>
      </c>
      <c r="U13" s="276">
        <v>0</v>
      </c>
      <c r="V13" s="276">
        <v>0</v>
      </c>
      <c r="W13" s="276">
        <v>0</v>
      </c>
      <c r="X13" s="276">
        <v>0</v>
      </c>
      <c r="Y13" s="276">
        <v>0</v>
      </c>
      <c r="Z13" s="276">
        <v>0</v>
      </c>
      <c r="AA13" s="276">
        <v>0</v>
      </c>
      <c r="AB13" s="276">
        <v>0</v>
      </c>
      <c r="AC13" s="276">
        <v>0</v>
      </c>
      <c r="AD13" s="276">
        <v>0</v>
      </c>
      <c r="AE13" s="276">
        <v>0</v>
      </c>
      <c r="AF13" s="276">
        <v>0</v>
      </c>
    </row>
    <row r="14" spans="1:32" x14ac:dyDescent="0.25">
      <c r="A14" s="273" t="s">
        <v>285</v>
      </c>
      <c r="B14" s="273" t="s">
        <v>78</v>
      </c>
      <c r="C14" s="273" t="s">
        <v>78</v>
      </c>
      <c r="D14" s="273" t="s">
        <v>78</v>
      </c>
      <c r="E14" s="276">
        <f>SUM(E9:E13)</f>
        <v>54304635</v>
      </c>
      <c r="F14" s="276">
        <f t="shared" ref="F14:AF14" si="1">SUM(F9:F13)</f>
        <v>54304635</v>
      </c>
      <c r="G14" s="276">
        <f t="shared" si="1"/>
        <v>0</v>
      </c>
      <c r="H14" s="276">
        <f t="shared" si="1"/>
        <v>0</v>
      </c>
      <c r="I14" s="276">
        <f t="shared" si="1"/>
        <v>0</v>
      </c>
      <c r="J14" s="276">
        <f t="shared" si="1"/>
        <v>0</v>
      </c>
      <c r="K14" s="276">
        <f t="shared" si="1"/>
        <v>0</v>
      </c>
      <c r="L14" s="276">
        <f t="shared" si="1"/>
        <v>0</v>
      </c>
      <c r="M14" s="276">
        <f t="shared" si="1"/>
        <v>0</v>
      </c>
      <c r="N14" s="276">
        <f t="shared" si="1"/>
        <v>0</v>
      </c>
      <c r="O14" s="276">
        <f t="shared" si="1"/>
        <v>0</v>
      </c>
      <c r="P14" s="276">
        <f t="shared" si="1"/>
        <v>0</v>
      </c>
      <c r="Q14" s="276">
        <f t="shared" si="1"/>
        <v>0</v>
      </c>
      <c r="R14" s="276">
        <f t="shared" si="1"/>
        <v>0</v>
      </c>
      <c r="S14" s="276">
        <f t="shared" si="1"/>
        <v>0</v>
      </c>
      <c r="T14" s="276">
        <f t="shared" si="1"/>
        <v>0</v>
      </c>
      <c r="U14" s="276">
        <f t="shared" si="1"/>
        <v>0</v>
      </c>
      <c r="V14" s="276">
        <f t="shared" si="1"/>
        <v>0</v>
      </c>
      <c r="W14" s="276">
        <f t="shared" si="1"/>
        <v>0</v>
      </c>
      <c r="X14" s="276">
        <f t="shared" si="1"/>
        <v>0</v>
      </c>
      <c r="Y14" s="276">
        <f t="shared" si="1"/>
        <v>0</v>
      </c>
      <c r="Z14" s="276">
        <f t="shared" si="1"/>
        <v>0</v>
      </c>
      <c r="AA14" s="276">
        <f t="shared" si="1"/>
        <v>0</v>
      </c>
      <c r="AB14" s="276">
        <f t="shared" si="1"/>
        <v>0</v>
      </c>
      <c r="AC14" s="276">
        <f t="shared" si="1"/>
        <v>0</v>
      </c>
      <c r="AD14" s="276">
        <f t="shared" si="1"/>
        <v>0</v>
      </c>
      <c r="AE14" s="276">
        <f t="shared" si="1"/>
        <v>0</v>
      </c>
      <c r="AF14" s="276">
        <f t="shared" si="1"/>
        <v>0</v>
      </c>
    </row>
  </sheetData>
  <mergeCells count="5">
    <mergeCell ref="A1:AF1"/>
    <mergeCell ref="A2:AF2"/>
    <mergeCell ref="A4:AF4"/>
    <mergeCell ref="A5:AF5"/>
    <mergeCell ref="A7:AF7"/>
  </mergeCells>
  <phoneticPr fontId="3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6CF61-350D-4AA6-80F3-263B8564A139}">
  <sheetPr>
    <tabColor theme="0" tint="-0.249977111117893"/>
  </sheetPr>
  <dimension ref="A1:K219"/>
  <sheetViews>
    <sheetView zoomScale="115" zoomScaleNormal="115" workbookViewId="0">
      <selection activeCell="B25" sqref="B25"/>
    </sheetView>
  </sheetViews>
  <sheetFormatPr defaultRowHeight="12.75" outlineLevelRow="1" x14ac:dyDescent="0.2"/>
  <cols>
    <col min="1" max="1" width="30" style="193" customWidth="1"/>
    <col min="2" max="2" width="11.28515625" style="192" customWidth="1"/>
    <col min="3" max="3" width="10.7109375" style="192" bestFit="1" customWidth="1"/>
    <col min="4" max="4" width="9.140625" style="192"/>
    <col min="5" max="5" width="14.28515625" style="192" customWidth="1"/>
    <col min="6" max="13" width="9.140625" style="192"/>
    <col min="14" max="14" width="12.42578125" style="192" customWidth="1"/>
    <col min="15" max="16384" width="9.140625" style="192"/>
  </cols>
  <sheetData>
    <row r="1" spans="1:11" x14ac:dyDescent="0.2">
      <c r="A1" s="191" t="str">
        <f>Summary!A1</f>
        <v>Fund Name</v>
      </c>
    </row>
    <row r="2" spans="1:11" x14ac:dyDescent="0.2">
      <c r="A2" s="193" t="s">
        <v>15</v>
      </c>
    </row>
    <row r="4" spans="1:11" x14ac:dyDescent="0.2">
      <c r="A4" s="194"/>
      <c r="B4" s="195"/>
      <c r="C4" s="196"/>
    </row>
    <row r="5" spans="1:11" x14ac:dyDescent="0.2">
      <c r="A5" s="193" t="s">
        <v>140</v>
      </c>
      <c r="C5" s="196">
        <v>43728</v>
      </c>
    </row>
    <row r="6" spans="1:11" x14ac:dyDescent="0.2">
      <c r="A6" s="193" t="s">
        <v>142</v>
      </c>
      <c r="C6" s="197"/>
    </row>
    <row r="7" spans="1:11" x14ac:dyDescent="0.2">
      <c r="A7" s="193" t="s">
        <v>16</v>
      </c>
      <c r="C7" s="197"/>
      <c r="D7" s="192" t="s">
        <v>141</v>
      </c>
    </row>
    <row r="8" spans="1:11" x14ac:dyDescent="0.2">
      <c r="A8" s="193" t="s">
        <v>17</v>
      </c>
      <c r="C8" s="197"/>
      <c r="D8" s="198" t="s">
        <v>134</v>
      </c>
    </row>
    <row r="10" spans="1:11" x14ac:dyDescent="0.2">
      <c r="A10" s="199"/>
      <c r="B10" s="195"/>
    </row>
    <row r="11" spans="1:11" x14ac:dyDescent="0.2">
      <c r="A11" s="192"/>
    </row>
    <row r="13" spans="1:11" x14ac:dyDescent="0.2">
      <c r="K13" s="200"/>
    </row>
    <row r="14" spans="1:11" x14ac:dyDescent="0.2">
      <c r="B14" s="201"/>
      <c r="C14" s="201"/>
      <c r="D14" s="201"/>
      <c r="E14" s="201"/>
      <c r="F14" s="201"/>
      <c r="G14" s="201"/>
      <c r="H14" s="201"/>
    </row>
    <row r="15" spans="1:11" x14ac:dyDescent="0.2">
      <c r="B15" s="201"/>
      <c r="C15" s="201"/>
      <c r="D15" s="201"/>
      <c r="E15" s="201"/>
      <c r="F15" s="201"/>
      <c r="G15" s="201"/>
      <c r="H15" s="201"/>
    </row>
    <row r="16" spans="1:11" x14ac:dyDescent="0.2">
      <c r="B16" s="201"/>
      <c r="C16" s="201"/>
      <c r="D16" s="201"/>
      <c r="E16" s="201"/>
      <c r="F16" s="201"/>
      <c r="G16" s="201"/>
      <c r="H16" s="201"/>
    </row>
    <row r="17" spans="2:11" x14ac:dyDescent="0.2">
      <c r="B17" s="201"/>
      <c r="C17" s="201"/>
      <c r="D17" s="201"/>
      <c r="E17" s="201"/>
      <c r="F17" s="201"/>
      <c r="G17" s="201"/>
      <c r="H17" s="201"/>
      <c r="K17" s="200"/>
    </row>
    <row r="18" spans="2:11" x14ac:dyDescent="0.2">
      <c r="B18" s="202"/>
      <c r="C18" s="201"/>
      <c r="D18" s="201"/>
      <c r="E18" s="201"/>
      <c r="F18" s="201"/>
      <c r="G18" s="201"/>
      <c r="H18" s="201"/>
    </row>
    <row r="19" spans="2:11" x14ac:dyDescent="0.2">
      <c r="B19" s="202"/>
      <c r="C19" s="201"/>
      <c r="D19" s="201"/>
      <c r="E19" s="201"/>
      <c r="F19" s="201"/>
      <c r="G19" s="201"/>
      <c r="H19" s="201"/>
    </row>
    <row r="20" spans="2:11" x14ac:dyDescent="0.2">
      <c r="B20" s="202"/>
      <c r="C20" s="201"/>
      <c r="D20" s="201"/>
      <c r="E20" s="201"/>
      <c r="F20" s="201"/>
      <c r="G20" s="201"/>
      <c r="H20" s="201"/>
    </row>
    <row r="21" spans="2:11" x14ac:dyDescent="0.2">
      <c r="B21" s="202"/>
      <c r="C21" s="201"/>
      <c r="D21" s="201"/>
      <c r="E21" s="201"/>
      <c r="F21" s="201"/>
      <c r="G21" s="201"/>
      <c r="H21" s="201"/>
    </row>
    <row r="22" spans="2:11" x14ac:dyDescent="0.2">
      <c r="B22" s="202"/>
      <c r="C22" s="201"/>
      <c r="D22" s="201"/>
      <c r="E22" s="201"/>
      <c r="F22" s="201"/>
      <c r="G22" s="201"/>
      <c r="H22" s="201"/>
    </row>
    <row r="23" spans="2:11" x14ac:dyDescent="0.2">
      <c r="B23" s="202"/>
      <c r="C23" s="201"/>
      <c r="D23" s="201"/>
      <c r="E23" s="201"/>
      <c r="F23" s="201"/>
      <c r="G23" s="201"/>
      <c r="H23" s="201"/>
    </row>
    <row r="24" spans="2:11" x14ac:dyDescent="0.2">
      <c r="B24" s="201"/>
      <c r="C24" s="201"/>
      <c r="D24" s="201"/>
      <c r="E24" s="201"/>
      <c r="F24" s="201"/>
      <c r="G24" s="201"/>
      <c r="H24" s="201"/>
    </row>
    <row r="25" spans="2:11" x14ac:dyDescent="0.2">
      <c r="B25" s="201"/>
      <c r="C25" s="201"/>
      <c r="D25" s="201"/>
      <c r="E25" s="201"/>
      <c r="F25" s="201"/>
      <c r="G25" s="201"/>
      <c r="H25" s="201"/>
    </row>
    <row r="26" spans="2:11" x14ac:dyDescent="0.2">
      <c r="B26" s="203"/>
      <c r="C26" s="201"/>
      <c r="D26" s="201"/>
      <c r="E26" s="201"/>
      <c r="F26" s="201"/>
      <c r="G26" s="201"/>
      <c r="H26" s="201"/>
    </row>
    <row r="27" spans="2:11" x14ac:dyDescent="0.2">
      <c r="B27" s="201"/>
      <c r="C27" s="201"/>
      <c r="D27" s="201"/>
      <c r="E27" s="201"/>
      <c r="F27" s="201"/>
      <c r="G27" s="201"/>
      <c r="H27" s="201"/>
    </row>
    <row r="28" spans="2:11" x14ac:dyDescent="0.2">
      <c r="B28" s="201"/>
      <c r="C28" s="201"/>
      <c r="D28" s="201"/>
      <c r="E28" s="201"/>
      <c r="F28" s="201"/>
      <c r="G28" s="201"/>
      <c r="H28" s="201"/>
    </row>
    <row r="29" spans="2:11" x14ac:dyDescent="0.2">
      <c r="B29" s="201"/>
      <c r="C29" s="201"/>
      <c r="D29" s="201"/>
      <c r="E29" s="201"/>
      <c r="F29" s="201"/>
      <c r="G29" s="201"/>
      <c r="H29" s="201"/>
    </row>
    <row r="42" spans="2:2" x14ac:dyDescent="0.2">
      <c r="B42" s="195"/>
    </row>
    <row r="43" spans="2:2" x14ac:dyDescent="0.2">
      <c r="B43" s="195"/>
    </row>
    <row r="46" spans="2:2" outlineLevel="1" x14ac:dyDescent="0.2"/>
    <row r="47" spans="2:2" outlineLevel="1" x14ac:dyDescent="0.2"/>
    <row r="48" spans="2:2" outlineLevel="1" x14ac:dyDescent="0.2"/>
    <row r="49" outlineLevel="1" x14ac:dyDescent="0.2"/>
    <row r="50" outlineLevel="1" x14ac:dyDescent="0.2"/>
    <row r="51" outlineLevel="1" x14ac:dyDescent="0.2"/>
    <row r="52" outlineLevel="1" x14ac:dyDescent="0.2"/>
    <row r="53" outlineLevel="1" x14ac:dyDescent="0.2"/>
    <row r="54" outlineLevel="1" x14ac:dyDescent="0.2"/>
    <row r="55" outlineLevel="1" x14ac:dyDescent="0.2"/>
    <row r="56" outlineLevel="1" x14ac:dyDescent="0.2"/>
    <row r="57" outlineLevel="1" x14ac:dyDescent="0.2"/>
    <row r="58" outlineLevel="1" x14ac:dyDescent="0.2"/>
    <row r="59" outlineLevel="1" x14ac:dyDescent="0.2"/>
    <row r="60" outlineLevel="1" x14ac:dyDescent="0.2"/>
    <row r="61" outlineLevel="1" x14ac:dyDescent="0.2"/>
    <row r="62" outlineLevel="1" x14ac:dyDescent="0.2"/>
    <row r="63" outlineLevel="1" x14ac:dyDescent="0.2"/>
    <row r="64" outlineLevel="1" x14ac:dyDescent="0.2"/>
    <row r="65" spans="2:2" outlineLevel="1" x14ac:dyDescent="0.2"/>
    <row r="66" spans="2:2" outlineLevel="1" x14ac:dyDescent="0.2"/>
    <row r="67" spans="2:2" outlineLevel="1" x14ac:dyDescent="0.2"/>
    <row r="68" spans="2:2" outlineLevel="1" x14ac:dyDescent="0.2"/>
    <row r="69" spans="2:2" outlineLevel="1" x14ac:dyDescent="0.2"/>
    <row r="70" spans="2:2" outlineLevel="1" x14ac:dyDescent="0.2">
      <c r="B70" s="195"/>
    </row>
    <row r="71" spans="2:2" outlineLevel="1" x14ac:dyDescent="0.2">
      <c r="B71" s="195"/>
    </row>
    <row r="72" spans="2:2" outlineLevel="1" x14ac:dyDescent="0.2">
      <c r="B72" s="195"/>
    </row>
    <row r="73" spans="2:2" outlineLevel="1" x14ac:dyDescent="0.2"/>
    <row r="74" spans="2:2" outlineLevel="1" x14ac:dyDescent="0.2"/>
    <row r="75" spans="2:2" outlineLevel="1" x14ac:dyDescent="0.2"/>
    <row r="76" spans="2:2" outlineLevel="1" x14ac:dyDescent="0.2"/>
    <row r="77" spans="2:2" outlineLevel="1" x14ac:dyDescent="0.2"/>
    <row r="78" spans="2:2" outlineLevel="1" x14ac:dyDescent="0.2"/>
    <row r="79" spans="2:2" outlineLevel="1" x14ac:dyDescent="0.2"/>
    <row r="80" spans="2:2" outlineLevel="1" x14ac:dyDescent="0.2"/>
    <row r="81" spans="2:2" outlineLevel="1" x14ac:dyDescent="0.2"/>
    <row r="82" spans="2:2" outlineLevel="1" x14ac:dyDescent="0.2"/>
    <row r="83" spans="2:2" outlineLevel="1" x14ac:dyDescent="0.2"/>
    <row r="84" spans="2:2" outlineLevel="1" x14ac:dyDescent="0.2"/>
    <row r="85" spans="2:2" outlineLevel="1" x14ac:dyDescent="0.2"/>
    <row r="86" spans="2:2" outlineLevel="1" x14ac:dyDescent="0.2"/>
    <row r="87" spans="2:2" outlineLevel="1" x14ac:dyDescent="0.2"/>
    <row r="88" spans="2:2" outlineLevel="1" x14ac:dyDescent="0.2"/>
    <row r="89" spans="2:2" outlineLevel="1" x14ac:dyDescent="0.2"/>
    <row r="90" spans="2:2" outlineLevel="1" x14ac:dyDescent="0.2"/>
    <row r="91" spans="2:2" outlineLevel="1" x14ac:dyDescent="0.2"/>
    <row r="92" spans="2:2" outlineLevel="1" x14ac:dyDescent="0.2"/>
    <row r="93" spans="2:2" outlineLevel="1" x14ac:dyDescent="0.2"/>
    <row r="94" spans="2:2" outlineLevel="1" x14ac:dyDescent="0.2"/>
    <row r="95" spans="2:2" outlineLevel="1" x14ac:dyDescent="0.2">
      <c r="B95" s="195"/>
    </row>
    <row r="96" spans="2:2" outlineLevel="1" x14ac:dyDescent="0.2">
      <c r="B96" s="195"/>
    </row>
    <row r="97" spans="1:2" outlineLevel="1" x14ac:dyDescent="0.2"/>
    <row r="98" spans="1:2" outlineLevel="1" x14ac:dyDescent="0.2"/>
    <row r="99" spans="1:2" outlineLevel="1" x14ac:dyDescent="0.2"/>
    <row r="100" spans="1:2" outlineLevel="1" x14ac:dyDescent="0.2">
      <c r="A100" s="192"/>
    </row>
    <row r="101" spans="1:2" outlineLevel="1" x14ac:dyDescent="0.2">
      <c r="A101" s="193" t="s">
        <v>220</v>
      </c>
      <c r="B101" s="193"/>
    </row>
    <row r="102" spans="1:2" outlineLevel="1" x14ac:dyDescent="0.2">
      <c r="A102" s="192"/>
      <c r="B102" s="193"/>
    </row>
    <row r="103" spans="1:2" outlineLevel="1" x14ac:dyDescent="0.2">
      <c r="B103" s="193"/>
    </row>
    <row r="104" spans="1:2" outlineLevel="1" x14ac:dyDescent="0.2">
      <c r="B104" s="193"/>
    </row>
    <row r="105" spans="1:2" outlineLevel="1" x14ac:dyDescent="0.2">
      <c r="B105" s="193"/>
    </row>
    <row r="106" spans="1:2" outlineLevel="1" x14ac:dyDescent="0.2">
      <c r="B106" s="193"/>
    </row>
    <row r="107" spans="1:2" outlineLevel="1" x14ac:dyDescent="0.2">
      <c r="B107" s="193"/>
    </row>
    <row r="108" spans="1:2" outlineLevel="1" x14ac:dyDescent="0.2">
      <c r="B108" s="193"/>
    </row>
    <row r="109" spans="1:2" outlineLevel="1" x14ac:dyDescent="0.2">
      <c r="B109" s="193"/>
    </row>
    <row r="110" spans="1:2" outlineLevel="1" x14ac:dyDescent="0.2">
      <c r="B110" s="193"/>
    </row>
    <row r="111" spans="1:2" x14ac:dyDescent="0.2">
      <c r="B111" s="193"/>
    </row>
    <row r="112" spans="1:2" x14ac:dyDescent="0.2">
      <c r="B112" s="193"/>
    </row>
    <row r="113" spans="1:2" x14ac:dyDescent="0.2">
      <c r="B113" s="193"/>
    </row>
    <row r="114" spans="1:2" x14ac:dyDescent="0.2">
      <c r="B114" s="193"/>
    </row>
    <row r="115" spans="1:2" x14ac:dyDescent="0.2">
      <c r="B115" s="193"/>
    </row>
    <row r="116" spans="1:2" x14ac:dyDescent="0.2">
      <c r="B116" s="193"/>
    </row>
    <row r="117" spans="1:2" x14ac:dyDescent="0.2">
      <c r="B117" s="193"/>
    </row>
    <row r="118" spans="1:2" x14ac:dyDescent="0.2">
      <c r="B118" s="193"/>
    </row>
    <row r="119" spans="1:2" x14ac:dyDescent="0.2">
      <c r="B119" s="193"/>
    </row>
    <row r="120" spans="1:2" x14ac:dyDescent="0.2">
      <c r="B120" s="193"/>
    </row>
    <row r="121" spans="1:2" x14ac:dyDescent="0.2">
      <c r="B121" s="193"/>
    </row>
    <row r="122" spans="1:2" x14ac:dyDescent="0.2">
      <c r="B122" s="193"/>
    </row>
    <row r="123" spans="1:2" x14ac:dyDescent="0.2">
      <c r="B123" s="193"/>
    </row>
    <row r="124" spans="1:2" x14ac:dyDescent="0.2">
      <c r="B124" s="193"/>
    </row>
    <row r="127" spans="1:2" x14ac:dyDescent="0.2">
      <c r="A127" s="193">
        <v>4.2</v>
      </c>
    </row>
    <row r="131" spans="1:1" x14ac:dyDescent="0.2">
      <c r="A131" s="193">
        <v>4.3</v>
      </c>
    </row>
    <row r="167" spans="1:1" x14ac:dyDescent="0.2">
      <c r="A167" s="194"/>
    </row>
    <row r="219" spans="2:2" x14ac:dyDescent="0.2">
      <c r="B219" s="20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Check</vt:lpstr>
      <vt:lpstr>Summary</vt:lpstr>
      <vt:lpstr>Allocation</vt:lpstr>
      <vt:lpstr>Mgmt Fee Calc</vt:lpstr>
      <vt:lpstr>Expenses</vt:lpstr>
      <vt:lpstr>Power Report</vt:lpstr>
      <vt:lpstr>LPA</vt:lpstr>
      <vt:lpstr>MERGE</vt:lpstr>
      <vt:lpstr>Expenses!Print_Area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dc:creator>
  <cp:lastModifiedBy>Miles Kraemer</cp:lastModifiedBy>
  <dcterms:created xsi:type="dcterms:W3CDTF">2018-05-22T15:56:52Z</dcterms:created>
  <dcterms:modified xsi:type="dcterms:W3CDTF">2022-05-24T16:51:44Z</dcterms:modified>
</cp:coreProperties>
</file>