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pawand/Desktop/MS research/"/>
    </mc:Choice>
  </mc:AlternateContent>
  <xr:revisionPtr revIDLastSave="0" documentId="13_ncr:1_{BFF8FC8E-94CB-154E-AB2B-BA4CEEEA81C1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July 2019" sheetId="1" r:id="rId1"/>
    <sheet name="5g" sheetId="2" r:id="rId2"/>
    <sheet name="3g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G5" i="1"/>
  <c r="I43" i="1"/>
  <c r="I42" i="1"/>
  <c r="I41" i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I25" i="1"/>
  <c r="I24" i="1"/>
  <c r="I23" i="1"/>
  <c r="I22" i="1"/>
  <c r="I21" i="1"/>
  <c r="I20" i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H5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6" i="1"/>
  <c r="H26" i="1" s="1"/>
  <c r="G27" i="1"/>
  <c r="H27" i="1" s="1"/>
  <c r="G28" i="1"/>
  <c r="H28" i="1" s="1"/>
  <c r="G85" i="1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A107" i="3"/>
  <c r="B97" i="2"/>
  <c r="C97" i="2" s="1"/>
  <c r="A97" i="2"/>
  <c r="B105" i="2"/>
  <c r="C105" i="2" s="1"/>
  <c r="A105" i="2"/>
  <c r="B104" i="2"/>
  <c r="C104" i="2" s="1"/>
  <c r="A104" i="2"/>
  <c r="B103" i="2"/>
  <c r="C103" i="2" s="1"/>
  <c r="A103" i="2"/>
  <c r="B102" i="2"/>
  <c r="C102" i="2" s="1"/>
  <c r="A102" i="2"/>
  <c r="B101" i="2"/>
  <c r="C101" i="2" s="1"/>
  <c r="A101" i="2"/>
  <c r="B100" i="2"/>
  <c r="C100" i="2" s="1"/>
  <c r="A100" i="2"/>
  <c r="B99" i="2"/>
  <c r="C99" i="2" s="1"/>
  <c r="A99" i="2"/>
  <c r="B98" i="2"/>
  <c r="C98" i="2" s="1"/>
  <c r="A98" i="2"/>
  <c r="B49" i="3" l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B49" i="2"/>
  <c r="C49" i="2" s="1"/>
  <c r="I78" i="1"/>
  <c r="H78" i="1"/>
  <c r="I76" i="1"/>
  <c r="I75" i="1"/>
  <c r="G87" i="1"/>
  <c r="H87" i="1" s="1"/>
  <c r="G86" i="1"/>
  <c r="H86" i="1" s="1"/>
  <c r="H85" i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97" i="1"/>
  <c r="H97" i="1" s="1"/>
  <c r="G98" i="1"/>
  <c r="H98" i="1" s="1"/>
  <c r="G99" i="1"/>
  <c r="H99" i="1" s="1"/>
  <c r="G100" i="1"/>
  <c r="H100" i="1"/>
  <c r="G101" i="1"/>
  <c r="H101" i="1" s="1"/>
  <c r="G102" i="1"/>
  <c r="H102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A143" i="3"/>
  <c r="A122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A82" i="3"/>
  <c r="A107" i="2"/>
  <c r="B156" i="2"/>
  <c r="C156" i="2" s="1"/>
  <c r="A156" i="2"/>
  <c r="B155" i="2"/>
  <c r="C155" i="2" s="1"/>
  <c r="A155" i="2"/>
  <c r="B154" i="2"/>
  <c r="C154" i="2" s="1"/>
  <c r="A154" i="2"/>
  <c r="B153" i="2"/>
  <c r="C153" i="2" s="1"/>
  <c r="A153" i="2"/>
  <c r="B152" i="2"/>
  <c r="C152" i="2" s="1"/>
  <c r="A152" i="2"/>
  <c r="B151" i="2"/>
  <c r="C151" i="2" s="1"/>
  <c r="A151" i="2"/>
  <c r="B150" i="2"/>
  <c r="C150" i="2" s="1"/>
  <c r="A150" i="2"/>
  <c r="B149" i="2"/>
  <c r="C149" i="2" s="1"/>
  <c r="A149" i="2"/>
  <c r="B148" i="2"/>
  <c r="C148" i="2" s="1"/>
  <c r="A148" i="2"/>
  <c r="B147" i="2"/>
  <c r="C147" i="2" s="1"/>
  <c r="A147" i="2"/>
  <c r="B146" i="2"/>
  <c r="C146" i="2" s="1"/>
  <c r="A146" i="2"/>
  <c r="B145" i="2"/>
  <c r="C145" i="2" s="1"/>
  <c r="A145" i="2"/>
  <c r="A143" i="2"/>
  <c r="B141" i="2"/>
  <c r="C141" i="2" s="1"/>
  <c r="A141" i="2"/>
  <c r="B140" i="2"/>
  <c r="C140" i="2" s="1"/>
  <c r="A140" i="2"/>
  <c r="B139" i="2"/>
  <c r="C139" i="2" s="1"/>
  <c r="A139" i="2"/>
  <c r="B138" i="2"/>
  <c r="C138" i="2" s="1"/>
  <c r="A138" i="2"/>
  <c r="B137" i="2"/>
  <c r="C137" i="2" s="1"/>
  <c r="A137" i="2"/>
  <c r="B136" i="2"/>
  <c r="C136" i="2" s="1"/>
  <c r="A136" i="2"/>
  <c r="B135" i="2"/>
  <c r="C135" i="2" s="1"/>
  <c r="A135" i="2"/>
  <c r="B134" i="2"/>
  <c r="C134" i="2" s="1"/>
  <c r="A134" i="2"/>
  <c r="B133" i="2"/>
  <c r="C133" i="2" s="1"/>
  <c r="A133" i="2"/>
  <c r="B132" i="2"/>
  <c r="C132" i="2" s="1"/>
  <c r="A132" i="2"/>
  <c r="B131" i="2"/>
  <c r="C131" i="2" s="1"/>
  <c r="A131" i="2"/>
  <c r="B130" i="2"/>
  <c r="C130" i="2" s="1"/>
  <c r="A130" i="2"/>
  <c r="B129" i="2"/>
  <c r="C129" i="2" s="1"/>
  <c r="A129" i="2"/>
  <c r="B128" i="2"/>
  <c r="C128" i="2" s="1"/>
  <c r="A128" i="2"/>
  <c r="B127" i="2"/>
  <c r="C127" i="2" s="1"/>
  <c r="A127" i="2"/>
  <c r="B126" i="2"/>
  <c r="C126" i="2" s="1"/>
  <c r="A126" i="2"/>
  <c r="B125" i="2"/>
  <c r="C125" i="2" s="1"/>
  <c r="A125" i="2"/>
  <c r="B124" i="2"/>
  <c r="C124" i="2" s="1"/>
  <c r="A124" i="2"/>
  <c r="A121" i="2"/>
  <c r="B117" i="2"/>
  <c r="C117" i="2" s="1"/>
  <c r="A117" i="2"/>
  <c r="B116" i="2"/>
  <c r="C116" i="2" s="1"/>
  <c r="A116" i="2"/>
  <c r="B115" i="2"/>
  <c r="C115" i="2" s="1"/>
  <c r="A115" i="2"/>
  <c r="B114" i="2"/>
  <c r="C114" i="2" s="1"/>
  <c r="A114" i="2"/>
  <c r="B113" i="2"/>
  <c r="C113" i="2" s="1"/>
  <c r="A113" i="2"/>
  <c r="B112" i="2"/>
  <c r="C112" i="2" s="1"/>
  <c r="A112" i="2"/>
  <c r="B111" i="2"/>
  <c r="C111" i="2" s="1"/>
  <c r="A111" i="2"/>
  <c r="B110" i="2"/>
  <c r="C110" i="2" s="1"/>
  <c r="A110" i="2"/>
  <c r="B109" i="2"/>
  <c r="C109" i="2" s="1"/>
  <c r="A109" i="2"/>
  <c r="B92" i="2"/>
  <c r="C92" i="2" s="1"/>
  <c r="A92" i="2"/>
  <c r="B91" i="2"/>
  <c r="C91" i="2" s="1"/>
  <c r="A91" i="2"/>
  <c r="B90" i="2"/>
  <c r="C90" i="2" s="1"/>
  <c r="A90" i="2"/>
  <c r="B89" i="2"/>
  <c r="C89" i="2" s="1"/>
  <c r="A89" i="2"/>
  <c r="B88" i="2"/>
  <c r="C88" i="2" s="1"/>
  <c r="A88" i="2"/>
  <c r="B87" i="2"/>
  <c r="C87" i="2" s="1"/>
  <c r="A87" i="2"/>
  <c r="B86" i="2"/>
  <c r="C86" i="2" s="1"/>
  <c r="A86" i="2"/>
  <c r="B85" i="2"/>
  <c r="C85" i="2" s="1"/>
  <c r="A85" i="2"/>
  <c r="A82" i="2"/>
  <c r="B84" i="2"/>
  <c r="C84" i="2" s="1"/>
  <c r="A84" i="2"/>
  <c r="I93" i="1"/>
  <c r="I97" i="1"/>
  <c r="I98" i="1"/>
  <c r="I99" i="1"/>
  <c r="I100" i="1"/>
  <c r="I101" i="1"/>
  <c r="I102" i="1"/>
  <c r="I103" i="1"/>
  <c r="I104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4" i="1"/>
  <c r="I125" i="1"/>
  <c r="I126" i="1"/>
  <c r="I127" i="1"/>
  <c r="I128" i="1"/>
  <c r="I129" i="1"/>
  <c r="G138" i="1"/>
  <c r="H138" i="1" s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66" i="1"/>
  <c r="I67" i="1"/>
  <c r="I68" i="1"/>
  <c r="I69" i="1"/>
  <c r="I70" i="1"/>
  <c r="I71" i="1"/>
  <c r="I72" i="1"/>
  <c r="I73" i="1"/>
  <c r="I74" i="1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A70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A58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A49" i="3"/>
  <c r="B48" i="3"/>
  <c r="A48" i="3"/>
  <c r="B47" i="3"/>
  <c r="A47" i="3"/>
  <c r="B46" i="3"/>
  <c r="A46" i="3"/>
  <c r="B45" i="3"/>
  <c r="A45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80" i="2"/>
  <c r="C80" i="2" s="1"/>
  <c r="A80" i="2"/>
  <c r="B79" i="2"/>
  <c r="C79" i="2" s="1"/>
  <c r="A79" i="2"/>
  <c r="B78" i="2"/>
  <c r="C78" i="2" s="1"/>
  <c r="A78" i="2"/>
  <c r="B77" i="2"/>
  <c r="C77" i="2" s="1"/>
  <c r="A77" i="2"/>
  <c r="B76" i="2"/>
  <c r="C76" i="2" s="1"/>
  <c r="A76" i="2"/>
  <c r="B75" i="2"/>
  <c r="C75" i="2" s="1"/>
  <c r="A75" i="2"/>
  <c r="B74" i="2"/>
  <c r="C74" i="2" s="1"/>
  <c r="A74" i="2"/>
  <c r="B73" i="2"/>
  <c r="C73" i="2" s="1"/>
  <c r="A73" i="2"/>
  <c r="B72" i="2"/>
  <c r="C72" i="2" s="1"/>
  <c r="A72" i="2"/>
  <c r="A70" i="2"/>
  <c r="B68" i="2"/>
  <c r="C68" i="2" s="1"/>
  <c r="A68" i="2"/>
  <c r="B67" i="2"/>
  <c r="C67" i="2" s="1"/>
  <c r="A67" i="2"/>
  <c r="B66" i="2"/>
  <c r="C66" i="2" s="1"/>
  <c r="A66" i="2"/>
  <c r="B65" i="2"/>
  <c r="C65" i="2" s="1"/>
  <c r="A65" i="2"/>
  <c r="B64" i="2"/>
  <c r="C64" i="2" s="1"/>
  <c r="A64" i="2"/>
  <c r="B63" i="2"/>
  <c r="C63" i="2" s="1"/>
  <c r="A63" i="2"/>
  <c r="B62" i="2"/>
  <c r="C62" i="2" s="1"/>
  <c r="A62" i="2"/>
  <c r="B61" i="2"/>
  <c r="C61" i="2" s="1"/>
  <c r="A61" i="2"/>
  <c r="B60" i="2"/>
  <c r="C60" i="2" s="1"/>
  <c r="A60" i="2"/>
  <c r="A58" i="2"/>
  <c r="B56" i="2"/>
  <c r="C56" i="2" s="1"/>
  <c r="A56" i="2"/>
  <c r="B55" i="2"/>
  <c r="C55" i="2" s="1"/>
  <c r="A55" i="2"/>
  <c r="B54" i="2"/>
  <c r="C54" i="2" s="1"/>
  <c r="A54" i="2"/>
  <c r="B53" i="2"/>
  <c r="C53" i="2" s="1"/>
  <c r="A53" i="2"/>
  <c r="B52" i="2"/>
  <c r="C52" i="2" s="1"/>
  <c r="A52" i="2"/>
  <c r="B51" i="2"/>
  <c r="C51" i="2" s="1"/>
  <c r="A51" i="2"/>
  <c r="B50" i="2"/>
  <c r="C50" i="2" s="1"/>
  <c r="A50" i="2"/>
  <c r="A49" i="2"/>
  <c r="B48" i="2"/>
  <c r="C48" i="2" s="1"/>
  <c r="A48" i="2"/>
  <c r="B47" i="2"/>
  <c r="C47" i="2" s="1"/>
  <c r="A47" i="2"/>
  <c r="B46" i="2"/>
  <c r="C46" i="2" s="1"/>
  <c r="A46" i="2"/>
  <c r="B45" i="2"/>
  <c r="C45" i="2" s="1"/>
  <c r="A45" i="2"/>
  <c r="B40" i="2"/>
  <c r="C40" i="2" s="1"/>
  <c r="A40" i="2"/>
  <c r="B39" i="2"/>
  <c r="C39" i="2" s="1"/>
  <c r="A39" i="2"/>
  <c r="B38" i="2"/>
  <c r="C38" i="2" s="1"/>
  <c r="A38" i="2"/>
  <c r="B37" i="2"/>
  <c r="C37" i="2" s="1"/>
  <c r="A37" i="2"/>
  <c r="B36" i="2"/>
  <c r="C36" i="2" s="1"/>
  <c r="A36" i="2"/>
  <c r="B35" i="2"/>
  <c r="C35" i="2" s="1"/>
  <c r="A35" i="2"/>
  <c r="B34" i="2"/>
  <c r="C34" i="2" s="1"/>
  <c r="A34" i="2"/>
  <c r="B33" i="2"/>
  <c r="C33" i="2" s="1"/>
  <c r="A33" i="2"/>
  <c r="B32" i="2"/>
  <c r="C32" i="2" s="1"/>
  <c r="A32" i="2"/>
  <c r="B31" i="2"/>
  <c r="C31" i="2" s="1"/>
  <c r="A31" i="2"/>
  <c r="B30" i="2"/>
  <c r="C30" i="2" s="1"/>
  <c r="A30" i="2"/>
  <c r="A27" i="2"/>
  <c r="B29" i="2"/>
  <c r="C29" i="2" s="1"/>
  <c r="A29" i="2"/>
  <c r="I29" i="1"/>
  <c r="I30" i="1"/>
  <c r="I31" i="1"/>
  <c r="I32" i="1"/>
  <c r="I33" i="1"/>
  <c r="I34" i="1"/>
  <c r="I35" i="1"/>
  <c r="I36" i="1"/>
  <c r="I37" i="1"/>
  <c r="I38" i="1"/>
  <c r="I39" i="1"/>
  <c r="I40" i="1"/>
  <c r="I45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B5" i="2"/>
  <c r="C5" i="2" s="1"/>
  <c r="I13" i="1"/>
  <c r="I14" i="1"/>
  <c r="I15" i="1"/>
  <c r="I16" i="1"/>
  <c r="I9" i="1"/>
  <c r="I10" i="1"/>
  <c r="I11" i="1"/>
  <c r="I12" i="1"/>
  <c r="I5" i="1"/>
  <c r="I6" i="1"/>
  <c r="I7" i="1"/>
  <c r="I8" i="1"/>
  <c r="A1" i="3"/>
  <c r="A1" i="2"/>
  <c r="I28" i="1"/>
  <c r="I27" i="1"/>
  <c r="I26" i="1"/>
  <c r="I19" i="1"/>
  <c r="I18" i="1"/>
  <c r="I17" i="1"/>
</calcChain>
</file>

<file path=xl/sharedStrings.xml><?xml version="1.0" encoding="utf-8"?>
<sst xmlns="http://schemas.openxmlformats.org/spreadsheetml/2006/main" count="130" uniqueCount="81">
  <si>
    <t>SAMPLE ID</t>
  </si>
  <si>
    <t>SAMPLE #</t>
  </si>
  <si>
    <t>PAN#</t>
  </si>
  <si>
    <t>PAN WEIGHT</t>
  </si>
  <si>
    <t>SOIL WT. +PAN</t>
  </si>
  <si>
    <t>ODW + PAN</t>
  </si>
  <si>
    <t>5g OD EQ.</t>
  </si>
  <si>
    <t>10g OD EQ</t>
  </si>
  <si>
    <t>%SOIL</t>
  </si>
  <si>
    <t>3g OD EQ.</t>
  </si>
  <si>
    <t>Soil collected: 06/11/19</t>
  </si>
  <si>
    <t>Collected on 6/13/19</t>
  </si>
  <si>
    <t>Collected on 7/24/19</t>
  </si>
  <si>
    <t>Soils collected on: 05/27/21</t>
  </si>
  <si>
    <t>Soil collected on: 0</t>
  </si>
  <si>
    <t>Soil collected on: 0</t>
  </si>
  <si>
    <t>D1C1</t>
  </si>
  <si>
    <t>D1R1</t>
  </si>
  <si>
    <t>D1W1</t>
  </si>
  <si>
    <t>D1WR1</t>
  </si>
  <si>
    <t>D1C2</t>
  </si>
  <si>
    <t>D1R2</t>
  </si>
  <si>
    <t>D1W2</t>
  </si>
  <si>
    <t>D1WR2</t>
  </si>
  <si>
    <t>D2C1</t>
  </si>
  <si>
    <t>D2R1</t>
  </si>
  <si>
    <t>D2W2</t>
  </si>
  <si>
    <t>D2WR2</t>
  </si>
  <si>
    <t>D2W1</t>
  </si>
  <si>
    <t>D2WR1</t>
  </si>
  <si>
    <t>D2C2</t>
  </si>
  <si>
    <t>D2R2</t>
  </si>
  <si>
    <t>D3C1</t>
  </si>
  <si>
    <t>D3R1</t>
  </si>
  <si>
    <t>D3W1</t>
  </si>
  <si>
    <t>D3WR1</t>
  </si>
  <si>
    <t>D3R2</t>
  </si>
  <si>
    <t>D3WR2</t>
  </si>
  <si>
    <t>D3W2</t>
  </si>
  <si>
    <t>A</t>
  </si>
  <si>
    <t>C4F</t>
  </si>
  <si>
    <t>T21</t>
  </si>
  <si>
    <t>3T-2</t>
  </si>
  <si>
    <t>t2</t>
  </si>
  <si>
    <t>t3</t>
  </si>
  <si>
    <t>t4</t>
  </si>
  <si>
    <t>T1A</t>
  </si>
  <si>
    <t>B</t>
  </si>
  <si>
    <t>C</t>
  </si>
  <si>
    <t>C40</t>
  </si>
  <si>
    <t>He</t>
  </si>
  <si>
    <t>A3</t>
  </si>
  <si>
    <t>56F</t>
  </si>
  <si>
    <t>C6</t>
  </si>
  <si>
    <t>T3A</t>
  </si>
  <si>
    <t>I1C1</t>
  </si>
  <si>
    <t>I1R1</t>
  </si>
  <si>
    <t>I1W1</t>
  </si>
  <si>
    <t>I1WR1</t>
  </si>
  <si>
    <t>I1C2</t>
  </si>
  <si>
    <t>I1R2</t>
  </si>
  <si>
    <t>I1W2</t>
  </si>
  <si>
    <t>I1WR2</t>
  </si>
  <si>
    <t>I2C1</t>
  </si>
  <si>
    <t>I2R1</t>
  </si>
  <si>
    <t>I2W1</t>
  </si>
  <si>
    <t>I2WR1</t>
  </si>
  <si>
    <t>I2C2</t>
  </si>
  <si>
    <t>I2R2</t>
  </si>
  <si>
    <t>I2W2</t>
  </si>
  <si>
    <t>I2WR2</t>
  </si>
  <si>
    <t>I3C1</t>
  </si>
  <si>
    <t>I3R1</t>
  </si>
  <si>
    <t>I3W1</t>
  </si>
  <si>
    <t>I3WR1</t>
  </si>
  <si>
    <t>I3R2</t>
  </si>
  <si>
    <t>I3W2</t>
  </si>
  <si>
    <t>I3WR2</t>
  </si>
  <si>
    <t>D3C2</t>
  </si>
  <si>
    <t>3g</t>
  </si>
  <si>
    <t>gravemetric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</si>
</sst>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6" x14ac:knownFonts="1">
    <font>
      <sz val="12"/>
      <color theme="1"/>
      <name val="Calibri"/>
      <family val="2"/>
      <scheme val="minor"/>
    </font>
    <font>
      <b/>
      <u/>
      <sz val="10"/>
      <name val="Genev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3" xfId="0" applyBorder="1" applyAlignment="1">
      <alignment horizontal="left"/>
    </xf>
    <xf numFmtId="2" fontId="0" fillId="0" borderId="3" xfId="0" applyNumberFormat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5" fillId="0" borderId="3" xfId="0" applyFont="1" applyBorder="1"/>
    <xf numFmtId="2" fontId="5" fillId="0" borderId="3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5" fillId="0" borderId="3" xfId="0" applyNumberFormat="1" applyFont="1" applyBorder="1" applyAlignment="1">
      <alignment horizontal="left"/>
    </xf>
    <xf numFmtId="16" fontId="0" fillId="0" borderId="3" xfId="0" applyNumberForma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/>
    <xf numFmtId="0" fontId="5" fillId="0" borderId="0" xfId="0" applyFont="1"/>
    <xf numFmtId="2" fontId="5" fillId="0" borderId="0" xfId="0" applyNumberFormat="1" applyFont="1"/>
    <xf numFmtId="2" fontId="5" fillId="0" borderId="0" xfId="0" applyNumberFormat="1" applyFont="1" applyAlignment="1">
      <alignment horizontal="left"/>
    </xf>
    <xf numFmtId="0" fontId="5" fillId="0" borderId="4" xfId="0" applyFont="1" applyBorder="1"/>
    <xf numFmtId="0" fontId="5" fillId="0" borderId="0" xfId="0" applyFont="1" applyBorder="1"/>
    <xf numFmtId="0" fontId="0" fillId="0" borderId="0" xfId="0" applyBorder="1"/>
    <xf numFmtId="2" fontId="5" fillId="0" borderId="0" xfId="0" applyNumberFormat="1" applyFont="1" applyBorder="1"/>
    <xf numFmtId="2" fontId="5" fillId="0" borderId="0" xfId="0" applyNumberFormat="1" applyFont="1" applyBorder="1" applyAlignment="1">
      <alignment horizontal="left"/>
    </xf>
    <xf numFmtId="0" fontId="0" fillId="0" borderId="3" xfId="0" applyFill="1" applyBorder="1"/>
    <xf numFmtId="0" fontId="0" fillId="3" borderId="0" xfId="0" applyFill="1"/>
    <xf numFmtId="0" fontId="0" fillId="2" borderId="0" xfId="0" applyFill="1" applyAlignment="1"/>
    <xf numFmtId="169" fontId="0" fillId="0" borderId="0" xfId="0" applyNumberFormat="1"/>
  </cellXfs>
  <cellStyles count="101">
    <cellStyle name="Followed Hyperlink" xfId="34" builtinId="9" hidden="1"/>
    <cellStyle name="Followed Hyperlink" xfId="18" builtinId="9" hidden="1"/>
    <cellStyle name="Followed Hyperlink" xfId="60" builtinId="9" hidden="1"/>
    <cellStyle name="Followed Hyperlink" xfId="16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62" builtinId="9" hidden="1"/>
    <cellStyle name="Followed Hyperlink" xfId="4" builtinId="9" hidden="1"/>
    <cellStyle name="Followed Hyperlink" xfId="36" builtinId="9" hidden="1"/>
    <cellStyle name="Followed Hyperlink" xfId="58" builtinId="9" hidden="1"/>
    <cellStyle name="Followed Hyperlink" xfId="42" builtinId="9" hidden="1"/>
    <cellStyle name="Followed Hyperlink" xfId="14" builtinId="9" hidden="1"/>
    <cellStyle name="Followed Hyperlink" xfId="74" builtinId="9" hidden="1"/>
    <cellStyle name="Followed Hyperlink" xfId="32" builtinId="9" hidden="1"/>
    <cellStyle name="Followed Hyperlink" xfId="26" builtinId="9" hidden="1"/>
    <cellStyle name="Followed Hyperlink" xfId="8" builtinId="9" hidden="1"/>
    <cellStyle name="Followed Hyperlink" xfId="54" builtinId="9" hidden="1"/>
    <cellStyle name="Followed Hyperlink" xfId="48" builtinId="9" hidden="1"/>
    <cellStyle name="Followed Hyperlink" xfId="28" builtinId="9" hidden="1"/>
    <cellStyle name="Followed Hyperlink" xfId="76" builtinId="9" hidden="1"/>
    <cellStyle name="Followed Hyperlink" xfId="72" builtinId="9" hidden="1"/>
    <cellStyle name="Followed Hyperlink" xfId="22" builtinId="9" hidden="1"/>
    <cellStyle name="Followed Hyperlink" xfId="78" builtinId="9" hidden="1"/>
    <cellStyle name="Followed Hyperlink" xfId="64" builtinId="9" hidden="1"/>
    <cellStyle name="Followed Hyperlink" xfId="66" builtinId="9" hidden="1"/>
    <cellStyle name="Followed Hyperlink" xfId="44" builtinId="9" hidden="1"/>
    <cellStyle name="Followed Hyperlink" xfId="56" builtinId="9" hidden="1"/>
    <cellStyle name="Followed Hyperlink" xfId="20" builtinId="9" hidden="1"/>
    <cellStyle name="Followed Hyperlink" xfId="52" builtinId="9" hidden="1"/>
    <cellStyle name="Followed Hyperlink" xfId="2" builtinId="9" hidden="1"/>
    <cellStyle name="Followed Hyperlink" xfId="40" builtinId="9" hidden="1"/>
    <cellStyle name="Followed Hyperlink" xfId="50" builtinId="9" hidden="1"/>
    <cellStyle name="Followed Hyperlink" xfId="68" builtinId="9" hidden="1"/>
    <cellStyle name="Followed Hyperlink" xfId="80" builtinId="9" hidden="1"/>
    <cellStyle name="Followed Hyperlink" xfId="24" builtinId="9" hidden="1"/>
    <cellStyle name="Followed Hyperlink" xfId="6" builtinId="9" hidden="1"/>
    <cellStyle name="Followed Hyperlink" xfId="10" builtinId="9" hidden="1"/>
    <cellStyle name="Followed Hyperlink" xfId="38" builtinId="9" hidden="1"/>
    <cellStyle name="Followed Hyperlink" xfId="70" builtinId="9" hidden="1"/>
    <cellStyle name="Followed Hyperlink" xfId="46" builtinId="9" hidden="1"/>
    <cellStyle name="Followed Hyperlink" xfId="30" builtinId="9" hidden="1"/>
    <cellStyle name="Followed Hyperlink" xfId="12" builtinId="9" hidden="1"/>
    <cellStyle name="Hyperlink" xfId="13" builtinId="8" hidden="1"/>
    <cellStyle name="Hyperlink" xfId="5" builtinId="8" hidden="1"/>
    <cellStyle name="Hyperlink" xfId="1" builtinId="8" hidden="1"/>
    <cellStyle name="Hyperlink" xfId="25" builtinId="8" hidden="1"/>
    <cellStyle name="Hyperlink" xfId="19" builtinId="8" hidden="1"/>
    <cellStyle name="Hyperlink" xfId="9" builtinId="8" hidden="1"/>
    <cellStyle name="Hyperlink" xfId="15" builtinId="8" hidden="1"/>
    <cellStyle name="Hyperlink" xfId="47" builtinId="8" hidden="1"/>
    <cellStyle name="Hyperlink" xfId="81" builtinId="8" hidden="1"/>
    <cellStyle name="Hyperlink" xfId="83" builtinId="8" hidden="1"/>
    <cellStyle name="Hyperlink" xfId="87" builtinId="8" hidden="1"/>
    <cellStyle name="Hyperlink" xfId="89" builtinId="8" hidden="1"/>
    <cellStyle name="Hyperlink" xfId="91" builtinId="8" hidden="1"/>
    <cellStyle name="Hyperlink" xfId="95" builtinId="8" hidden="1"/>
    <cellStyle name="Hyperlink" xfId="97" builtinId="8" hidden="1"/>
    <cellStyle name="Hyperlink" xfId="99" builtinId="8" hidden="1"/>
    <cellStyle name="Hyperlink" xfId="93" builtinId="8" hidden="1"/>
    <cellStyle name="Hyperlink" xfId="85" builtinId="8" hidden="1"/>
    <cellStyle name="Hyperlink" xfId="41" builtinId="8" hidden="1"/>
    <cellStyle name="Hyperlink" xfId="61" builtinId="8" hidden="1"/>
    <cellStyle name="Hyperlink" xfId="27" builtinId="8" hidden="1"/>
    <cellStyle name="Hyperlink" xfId="55" builtinId="8" hidden="1"/>
    <cellStyle name="Hyperlink" xfId="33" builtinId="8" hidden="1"/>
    <cellStyle name="Hyperlink" xfId="11" builtinId="8" hidden="1"/>
    <cellStyle name="Hyperlink" xfId="67" builtinId="8" hidden="1"/>
    <cellStyle name="Hyperlink" xfId="63" builtinId="8" hidden="1"/>
    <cellStyle name="Hyperlink" xfId="75" builtinId="8" hidden="1"/>
    <cellStyle name="Hyperlink" xfId="17" builtinId="8" hidden="1"/>
    <cellStyle name="Hyperlink" xfId="3" builtinId="8" hidden="1"/>
    <cellStyle name="Hyperlink" xfId="73" builtinId="8" hidden="1"/>
    <cellStyle name="Hyperlink" xfId="51" builtinId="8" hidden="1"/>
    <cellStyle name="Hyperlink" xfId="21" builtinId="8" hidden="1"/>
    <cellStyle name="Hyperlink" xfId="29" builtinId="8" hidden="1"/>
    <cellStyle name="Hyperlink" xfId="35" builtinId="8" hidden="1"/>
    <cellStyle name="Hyperlink" xfId="31" builtinId="8" hidden="1"/>
    <cellStyle name="Hyperlink" xfId="23" builtinId="8" hidden="1"/>
    <cellStyle name="Hyperlink" xfId="57" builtinId="8" hidden="1"/>
    <cellStyle name="Hyperlink" xfId="7" builtinId="8" hidden="1"/>
    <cellStyle name="Hyperlink" xfId="69" builtinId="8" hidden="1"/>
    <cellStyle name="Hyperlink" xfId="53" builtinId="8" hidden="1"/>
    <cellStyle name="Hyperlink" xfId="71" builtinId="8" hidden="1"/>
    <cellStyle name="Hyperlink" xfId="43" builtinId="8" hidden="1"/>
    <cellStyle name="Hyperlink" xfId="45" builtinId="8" hidden="1"/>
    <cellStyle name="Hyperlink" xfId="49" builtinId="8" hidden="1"/>
    <cellStyle name="Hyperlink" xfId="65" builtinId="8" hidden="1"/>
    <cellStyle name="Hyperlink" xfId="77" builtinId="8" hidden="1"/>
    <cellStyle name="Hyperlink" xfId="79" builtinId="8" hidden="1"/>
    <cellStyle name="Hyperlink" xfId="59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39"/>
  <sheetViews>
    <sheetView tabSelected="1" topLeftCell="F39" zoomScale="118" zoomScaleNormal="70" workbookViewId="0">
      <selection activeCell="A45" sqref="A45:XFD45"/>
    </sheetView>
  </sheetViews>
  <sheetFormatPr baseColWidth="10" defaultColWidth="13.33203125" defaultRowHeight="16" x14ac:dyDescent="0.2"/>
  <cols>
    <col min="1" max="1" width="17.83203125" customWidth="1"/>
    <col min="2" max="2" width="13.33203125" style="15"/>
    <col min="3" max="3" width="10.83203125" style="1" customWidth="1"/>
    <col min="4" max="4" width="15" bestFit="1" customWidth="1"/>
    <col min="5" max="5" width="17.1640625" customWidth="1"/>
    <col min="6" max="6" width="13.6640625" bestFit="1" customWidth="1"/>
    <col min="7" max="7" width="11.83203125" bestFit="1" customWidth="1"/>
    <col min="8" max="8" width="12.33203125" bestFit="1" customWidth="1"/>
    <col min="9" max="9" width="9.5" hidden="1" customWidth="1"/>
    <col min="10" max="10" width="13.6640625" bestFit="1" customWidth="1"/>
  </cols>
  <sheetData>
    <row r="1" spans="1:11" x14ac:dyDescent="0.2">
      <c r="A1" s="32" t="s">
        <v>13</v>
      </c>
      <c r="B1" s="32"/>
    </row>
    <row r="3" spans="1:11" x14ac:dyDescent="0.2">
      <c r="A3" s="2"/>
    </row>
    <row r="4" spans="1:11" s="7" customFormat="1" ht="14" customHeight="1" x14ac:dyDescent="0.2">
      <c r="A4" s="3" t="s">
        <v>0</v>
      </c>
      <c r="B4" s="5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6" t="s">
        <v>6</v>
      </c>
      <c r="H4" s="6" t="s">
        <v>7</v>
      </c>
      <c r="I4" s="6" t="s">
        <v>8</v>
      </c>
      <c r="J4" s="7" t="s">
        <v>79</v>
      </c>
      <c r="K4" s="7" t="s">
        <v>80</v>
      </c>
    </row>
    <row r="5" spans="1:11" ht="29" customHeight="1" x14ac:dyDescent="0.2">
      <c r="A5" s="8" t="s">
        <v>16</v>
      </c>
      <c r="B5" s="16"/>
      <c r="C5" s="9">
        <v>68</v>
      </c>
      <c r="D5" s="10">
        <v>1.32</v>
      </c>
      <c r="E5" s="10">
        <v>13.51</v>
      </c>
      <c r="F5" s="10">
        <v>13.12</v>
      </c>
      <c r="G5" s="11">
        <f>(5*(E5-D5)/(F5-D5))</f>
        <v>5.1652542372881358</v>
      </c>
      <c r="H5" s="11">
        <f t="shared" ref="H5" si="0">G5*2</f>
        <v>10.330508474576272</v>
      </c>
      <c r="I5" s="11">
        <f t="shared" ref="I5" si="1">((E5-F5)/(F5-D5))*100</f>
        <v>3.3050847457627168</v>
      </c>
      <c r="J5" s="11">
        <f>(3*(E5-D5)/(F5-D5))</f>
        <v>3.0991525423728818</v>
      </c>
      <c r="K5" s="34">
        <f>(E5-F5)/(F5-D5)</f>
        <v>3.3050847457627167E-2</v>
      </c>
    </row>
    <row r="6" spans="1:11" ht="29" customHeight="1" x14ac:dyDescent="0.2">
      <c r="A6" s="8" t="s">
        <v>17</v>
      </c>
      <c r="B6" s="16"/>
      <c r="C6" s="9" t="s">
        <v>39</v>
      </c>
      <c r="D6" s="10">
        <v>1.34</v>
      </c>
      <c r="E6" s="10">
        <v>13.06</v>
      </c>
      <c r="F6" s="10">
        <v>12.57</v>
      </c>
      <c r="G6" s="11">
        <f>(5*(E6-D6)/(F6-D6))</f>
        <v>5.2181656277827244</v>
      </c>
      <c r="H6" s="11">
        <f t="shared" ref="H6:H28" si="2">G6*2</f>
        <v>10.436331255565449</v>
      </c>
      <c r="I6" s="11">
        <f t="shared" ref="I6:I28" si="3">((E6-F6)/(F6-D6))*100</f>
        <v>4.3633125556544989</v>
      </c>
      <c r="J6" s="11">
        <f t="shared" ref="J6:J52" si="4">(3*(E6-D6)/(F6-D6))</f>
        <v>3.1308993766696349</v>
      </c>
      <c r="K6" s="34">
        <f t="shared" ref="K6:K52" si="5">(E6-F6)/(F6-D6)</f>
        <v>4.3633125556544985E-2</v>
      </c>
    </row>
    <row r="7" spans="1:11" ht="29" customHeight="1" x14ac:dyDescent="0.2">
      <c r="A7" s="8" t="s">
        <v>18</v>
      </c>
      <c r="B7" s="16"/>
      <c r="C7" s="9">
        <v>51</v>
      </c>
      <c r="D7" s="10">
        <v>1.32</v>
      </c>
      <c r="E7" s="10">
        <v>12.29</v>
      </c>
      <c r="F7" s="10">
        <v>11.98</v>
      </c>
      <c r="G7" s="11">
        <f t="shared" ref="G7:G28" si="6">(5*(E7-D7)/(F7-D7))</f>
        <v>5.1454033771106937</v>
      </c>
      <c r="H7" s="11">
        <f t="shared" si="2"/>
        <v>10.290806754221387</v>
      </c>
      <c r="I7" s="11">
        <f t="shared" si="3"/>
        <v>2.9080675422138715</v>
      </c>
      <c r="J7" s="11">
        <f t="shared" si="4"/>
        <v>3.087242026266416</v>
      </c>
      <c r="K7" s="34">
        <f t="shared" si="5"/>
        <v>2.9080675422138717E-2</v>
      </c>
    </row>
    <row r="8" spans="1:11" ht="29" customHeight="1" x14ac:dyDescent="0.2">
      <c r="A8" s="8" t="s">
        <v>19</v>
      </c>
      <c r="B8" s="16"/>
      <c r="C8" s="9">
        <v>18</v>
      </c>
      <c r="D8" s="10">
        <v>1.31</v>
      </c>
      <c r="E8" s="10">
        <v>12.19</v>
      </c>
      <c r="F8" s="10">
        <v>11.82</v>
      </c>
      <c r="G8" s="11">
        <f t="shared" si="6"/>
        <v>5.1760228353948614</v>
      </c>
      <c r="H8" s="11">
        <f t="shared" si="2"/>
        <v>10.352045670789723</v>
      </c>
      <c r="I8" s="11">
        <f t="shared" si="3"/>
        <v>3.5204567078972335</v>
      </c>
      <c r="J8" s="11">
        <f t="shared" si="4"/>
        <v>3.1056137012369174</v>
      </c>
      <c r="K8" s="34">
        <f t="shared" si="5"/>
        <v>3.5204567078972335E-2</v>
      </c>
    </row>
    <row r="9" spans="1:11" ht="29" customHeight="1" x14ac:dyDescent="0.2">
      <c r="A9" s="8" t="s">
        <v>20</v>
      </c>
      <c r="B9" s="16"/>
      <c r="C9" s="9">
        <v>17</v>
      </c>
      <c r="D9" s="10">
        <v>1.33</v>
      </c>
      <c r="E9" s="10">
        <v>12.59</v>
      </c>
      <c r="F9" s="10">
        <v>12.24</v>
      </c>
      <c r="G9" s="11">
        <f t="shared" si="6"/>
        <v>5.1604032997250222</v>
      </c>
      <c r="H9" s="11">
        <f t="shared" si="2"/>
        <v>10.320806599450044</v>
      </c>
      <c r="I9" s="11">
        <f t="shared" si="3"/>
        <v>3.2080659945004553</v>
      </c>
      <c r="J9" s="11">
        <f t="shared" si="4"/>
        <v>3.0962419798350136</v>
      </c>
      <c r="K9" s="34">
        <f t="shared" si="5"/>
        <v>3.2080659945004551E-2</v>
      </c>
    </row>
    <row r="10" spans="1:11" ht="29" customHeight="1" x14ac:dyDescent="0.2">
      <c r="A10" s="8" t="s">
        <v>21</v>
      </c>
      <c r="B10" s="16"/>
      <c r="C10" s="9" t="s">
        <v>40</v>
      </c>
      <c r="D10" s="10">
        <v>1.25</v>
      </c>
      <c r="E10" s="10">
        <v>12.02</v>
      </c>
      <c r="F10" s="10">
        <v>11.5</v>
      </c>
      <c r="G10" s="11">
        <f t="shared" si="6"/>
        <v>5.2536585365853652</v>
      </c>
      <c r="H10" s="11">
        <f t="shared" si="2"/>
        <v>10.50731707317073</v>
      </c>
      <c r="I10" s="11">
        <f t="shared" si="3"/>
        <v>5.0731707317073136</v>
      </c>
      <c r="J10" s="11">
        <f t="shared" si="4"/>
        <v>3.1521951219512196</v>
      </c>
      <c r="K10" s="34">
        <f t="shared" si="5"/>
        <v>5.0731707317073133E-2</v>
      </c>
    </row>
    <row r="11" spans="1:11" ht="29" customHeight="1" x14ac:dyDescent="0.2">
      <c r="A11" s="8" t="s">
        <v>22</v>
      </c>
      <c r="B11" s="16"/>
      <c r="C11" s="9">
        <v>264</v>
      </c>
      <c r="D11" s="10">
        <v>1.1399999999999999</v>
      </c>
      <c r="E11" s="10">
        <v>12.53</v>
      </c>
      <c r="F11" s="10">
        <v>12.12</v>
      </c>
      <c r="G11" s="11">
        <f t="shared" si="6"/>
        <v>5.1867030965391621</v>
      </c>
      <c r="H11" s="11">
        <f t="shared" si="2"/>
        <v>10.373406193078324</v>
      </c>
      <c r="I11" s="11">
        <f t="shared" si="3"/>
        <v>3.7340619307832439</v>
      </c>
      <c r="J11" s="11">
        <f t="shared" si="4"/>
        <v>3.1120218579234971</v>
      </c>
      <c r="K11" s="34">
        <f t="shared" si="5"/>
        <v>3.7340619307832439E-2</v>
      </c>
    </row>
    <row r="12" spans="1:11" ht="29" customHeight="1" x14ac:dyDescent="0.2">
      <c r="A12" s="8" t="s">
        <v>23</v>
      </c>
      <c r="B12" s="16"/>
      <c r="C12" s="9">
        <v>21</v>
      </c>
      <c r="D12" s="10">
        <v>1.1200000000000001</v>
      </c>
      <c r="E12" s="8">
        <v>13.45</v>
      </c>
      <c r="F12" s="10">
        <v>12.98</v>
      </c>
      <c r="G12" s="11">
        <f t="shared" si="6"/>
        <v>5.1981450252951094</v>
      </c>
      <c r="H12" s="11">
        <f t="shared" si="2"/>
        <v>10.396290050590219</v>
      </c>
      <c r="I12" s="11">
        <f t="shared" si="3"/>
        <v>3.9629005059021831</v>
      </c>
      <c r="J12" s="11">
        <f t="shared" si="4"/>
        <v>3.1188870151770653</v>
      </c>
      <c r="K12" s="34">
        <f t="shared" si="5"/>
        <v>3.9629005059021831E-2</v>
      </c>
    </row>
    <row r="13" spans="1:11" ht="29" customHeight="1" x14ac:dyDescent="0.2">
      <c r="A13" s="8" t="s">
        <v>24</v>
      </c>
      <c r="B13" s="16"/>
      <c r="C13" s="9" t="s">
        <v>41</v>
      </c>
      <c r="D13" s="10">
        <v>1.31</v>
      </c>
      <c r="E13" s="8">
        <v>13.92</v>
      </c>
      <c r="F13" s="10">
        <v>13.52</v>
      </c>
      <c r="G13" s="11">
        <f t="shared" si="6"/>
        <v>5.1638001638001638</v>
      </c>
      <c r="H13" s="11">
        <f t="shared" si="2"/>
        <v>10.327600327600328</v>
      </c>
      <c r="I13" s="11">
        <f t="shared" si="3"/>
        <v>3.2760032760032796</v>
      </c>
      <c r="J13" s="11">
        <f t="shared" si="4"/>
        <v>3.0982800982800982</v>
      </c>
      <c r="K13" s="34">
        <f t="shared" si="5"/>
        <v>3.2760032760032795E-2</v>
      </c>
    </row>
    <row r="14" spans="1:11" ht="29" customHeight="1" x14ac:dyDescent="0.2">
      <c r="A14" s="8" t="s">
        <v>25</v>
      </c>
      <c r="B14" s="16"/>
      <c r="C14" s="9" t="s">
        <v>42</v>
      </c>
      <c r="D14" s="10">
        <v>1.28</v>
      </c>
      <c r="E14" s="8">
        <v>12.06</v>
      </c>
      <c r="F14" s="10">
        <v>11.6</v>
      </c>
      <c r="G14" s="11">
        <f t="shared" si="6"/>
        <v>5.2228682170542644</v>
      </c>
      <c r="H14" s="11">
        <f t="shared" si="2"/>
        <v>10.445736434108529</v>
      </c>
      <c r="I14" s="11">
        <f t="shared" si="3"/>
        <v>4.4573643410852792</v>
      </c>
      <c r="J14" s="11">
        <f t="shared" si="4"/>
        <v>3.1337209302325584</v>
      </c>
      <c r="K14" s="34">
        <f t="shared" si="5"/>
        <v>4.4573643410852792E-2</v>
      </c>
    </row>
    <row r="15" spans="1:11" ht="29" customHeight="1" x14ac:dyDescent="0.2">
      <c r="A15" s="8" t="s">
        <v>28</v>
      </c>
      <c r="B15" s="16"/>
      <c r="C15" s="9">
        <v>214</v>
      </c>
      <c r="D15" s="8">
        <v>1.1299999999999999</v>
      </c>
      <c r="E15" s="8">
        <v>12.19</v>
      </c>
      <c r="F15" s="10">
        <v>11.76</v>
      </c>
      <c r="G15" s="11">
        <f t="shared" si="6"/>
        <v>5.2022577610536223</v>
      </c>
      <c r="H15" s="11">
        <f t="shared" si="2"/>
        <v>10.404515522107245</v>
      </c>
      <c r="I15" s="11">
        <f t="shared" si="3"/>
        <v>4.0451552210724344</v>
      </c>
      <c r="J15" s="11">
        <f t="shared" si="4"/>
        <v>3.1213546566321728</v>
      </c>
      <c r="K15" s="34">
        <f t="shared" si="5"/>
        <v>4.0451552210724342E-2</v>
      </c>
    </row>
    <row r="16" spans="1:11" ht="29" customHeight="1" x14ac:dyDescent="0.2">
      <c r="A16" s="8" t="s">
        <v>29</v>
      </c>
      <c r="B16" s="16"/>
      <c r="C16" s="9" t="s">
        <v>43</v>
      </c>
      <c r="D16" s="8">
        <v>1.32</v>
      </c>
      <c r="E16" s="8">
        <v>12.74</v>
      </c>
      <c r="F16" s="10">
        <v>12.23</v>
      </c>
      <c r="G16" s="11">
        <f t="shared" si="6"/>
        <v>5.2337305224564616</v>
      </c>
      <c r="H16" s="11">
        <f t="shared" si="2"/>
        <v>10.467461044912923</v>
      </c>
      <c r="I16" s="11">
        <f t="shared" si="3"/>
        <v>4.6746104491292373</v>
      </c>
      <c r="J16" s="11">
        <f t="shared" si="4"/>
        <v>3.1402383134738772</v>
      </c>
      <c r="K16" s="34">
        <f t="shared" si="5"/>
        <v>4.6746104491292371E-2</v>
      </c>
    </row>
    <row r="17" spans="1:11" ht="29" customHeight="1" x14ac:dyDescent="0.2">
      <c r="A17" s="8" t="s">
        <v>30</v>
      </c>
      <c r="B17" s="16"/>
      <c r="C17" s="9" t="s">
        <v>44</v>
      </c>
      <c r="D17" s="8">
        <v>1.27</v>
      </c>
      <c r="E17" s="8">
        <v>13.52</v>
      </c>
      <c r="F17" s="10">
        <v>13.14</v>
      </c>
      <c r="G17" s="11">
        <f t="shared" si="6"/>
        <v>5.1600673967986515</v>
      </c>
      <c r="H17" s="11">
        <f t="shared" si="2"/>
        <v>10.320134793597303</v>
      </c>
      <c r="I17" s="11">
        <f t="shared" si="3"/>
        <v>3.2013479359730326</v>
      </c>
      <c r="J17" s="11">
        <f t="shared" si="4"/>
        <v>3.096040438079191</v>
      </c>
      <c r="K17" s="34">
        <f t="shared" si="5"/>
        <v>3.2013479359730326E-2</v>
      </c>
    </row>
    <row r="18" spans="1:11" ht="29" customHeight="1" x14ac:dyDescent="0.2">
      <c r="A18" s="8" t="s">
        <v>31</v>
      </c>
      <c r="B18" s="16"/>
      <c r="C18" s="9" t="s">
        <v>45</v>
      </c>
      <c r="D18" s="8">
        <v>1.1399999999999999</v>
      </c>
      <c r="E18" s="10">
        <v>11.66</v>
      </c>
      <c r="F18" s="10">
        <v>11.03</v>
      </c>
      <c r="G18" s="11">
        <f t="shared" si="6"/>
        <v>5.3185035389282103</v>
      </c>
      <c r="H18" s="11">
        <f t="shared" si="2"/>
        <v>10.637007077856421</v>
      </c>
      <c r="I18" s="11">
        <f t="shared" si="3"/>
        <v>6.3700707785642141</v>
      </c>
      <c r="J18" s="11">
        <f t="shared" si="4"/>
        <v>3.1911021233569263</v>
      </c>
      <c r="K18" s="34">
        <f t="shared" si="5"/>
        <v>6.3700707785642144E-2</v>
      </c>
    </row>
    <row r="19" spans="1:11" ht="29" customHeight="1" x14ac:dyDescent="0.2">
      <c r="A19" s="8" t="s">
        <v>26</v>
      </c>
      <c r="B19" s="16"/>
      <c r="C19" s="9" t="s">
        <v>46</v>
      </c>
      <c r="D19" s="8">
        <v>1.26</v>
      </c>
      <c r="E19" s="10">
        <v>12.2</v>
      </c>
      <c r="F19" s="10">
        <v>11.8</v>
      </c>
      <c r="G19" s="11">
        <f t="shared" si="6"/>
        <v>5.1897533206831108</v>
      </c>
      <c r="H19" s="11">
        <f t="shared" si="2"/>
        <v>10.379506641366222</v>
      </c>
      <c r="I19" s="11">
        <f t="shared" si="3"/>
        <v>3.7950664136622252</v>
      </c>
      <c r="J19" s="11">
        <f t="shared" si="4"/>
        <v>3.1138519924098671</v>
      </c>
      <c r="K19" s="34">
        <f t="shared" si="5"/>
        <v>3.795066413662225E-2</v>
      </c>
    </row>
    <row r="20" spans="1:11" ht="29" customHeight="1" x14ac:dyDescent="0.2">
      <c r="A20" s="8" t="s">
        <v>27</v>
      </c>
      <c r="B20" s="16"/>
      <c r="C20" s="9" t="s">
        <v>47</v>
      </c>
      <c r="D20" s="8">
        <v>1.1399999999999999</v>
      </c>
      <c r="E20" s="10">
        <v>11.87</v>
      </c>
      <c r="F20" s="10">
        <v>11.36</v>
      </c>
      <c r="G20" s="11">
        <f t="shared" si="6"/>
        <v>5.2495107632093934</v>
      </c>
      <c r="H20" s="11">
        <f t="shared" si="2"/>
        <v>10.499021526418787</v>
      </c>
      <c r="I20" s="11">
        <f t="shared" si="3"/>
        <v>4.9902152641878654</v>
      </c>
      <c r="J20" s="11">
        <f t="shared" si="4"/>
        <v>3.1497064579256362</v>
      </c>
      <c r="K20" s="34">
        <f t="shared" si="5"/>
        <v>4.9902152641878653E-2</v>
      </c>
    </row>
    <row r="21" spans="1:11" ht="29" customHeight="1" x14ac:dyDescent="0.2">
      <c r="A21" s="8" t="s">
        <v>32</v>
      </c>
      <c r="B21" s="16"/>
      <c r="C21" s="9" t="s">
        <v>48</v>
      </c>
      <c r="D21" s="8">
        <v>1.3</v>
      </c>
      <c r="E21" s="10">
        <v>12.66</v>
      </c>
      <c r="F21" s="10">
        <v>12.17</v>
      </c>
      <c r="G21" s="11">
        <f t="shared" si="6"/>
        <v>5.2253909843606259</v>
      </c>
      <c r="H21" s="11">
        <f t="shared" si="2"/>
        <v>10.450781968721252</v>
      </c>
      <c r="I21" s="11">
        <f t="shared" si="3"/>
        <v>4.507819687212514</v>
      </c>
      <c r="J21" s="11">
        <f t="shared" si="4"/>
        <v>3.1352345906163754</v>
      </c>
      <c r="K21" s="34">
        <f t="shared" si="5"/>
        <v>4.5078196872125137E-2</v>
      </c>
    </row>
    <row r="22" spans="1:11" ht="29" customHeight="1" x14ac:dyDescent="0.2">
      <c r="A22" s="8" t="s">
        <v>33</v>
      </c>
      <c r="B22" s="16"/>
      <c r="C22" s="9" t="s">
        <v>49</v>
      </c>
      <c r="D22" s="8">
        <v>1.3</v>
      </c>
      <c r="E22" s="10">
        <v>12.51</v>
      </c>
      <c r="F22" s="10">
        <v>11.97</v>
      </c>
      <c r="G22" s="11">
        <f t="shared" si="6"/>
        <v>5.2530459231490161</v>
      </c>
      <c r="H22" s="11">
        <f t="shared" si="2"/>
        <v>10.506091846298032</v>
      </c>
      <c r="I22" s="11">
        <f t="shared" si="3"/>
        <v>5.060918462980311</v>
      </c>
      <c r="J22" s="11">
        <f t="shared" si="4"/>
        <v>3.1518275538894089</v>
      </c>
      <c r="K22" s="34">
        <f t="shared" si="5"/>
        <v>5.0609184629803107E-2</v>
      </c>
    </row>
    <row r="23" spans="1:11" ht="29" customHeight="1" x14ac:dyDescent="0.2">
      <c r="A23" s="8" t="s">
        <v>34</v>
      </c>
      <c r="B23" s="16"/>
      <c r="C23" s="9" t="s">
        <v>50</v>
      </c>
      <c r="D23" s="8">
        <v>1.3</v>
      </c>
      <c r="E23" s="10">
        <v>13.04</v>
      </c>
      <c r="F23" s="10">
        <v>12.64</v>
      </c>
      <c r="G23" s="11">
        <f t="shared" si="6"/>
        <v>5.1763668430335086</v>
      </c>
      <c r="H23" s="11">
        <f t="shared" si="2"/>
        <v>10.352733686067017</v>
      </c>
      <c r="I23" s="11">
        <f t="shared" si="3"/>
        <v>3.5273368606701814</v>
      </c>
      <c r="J23" s="11">
        <f t="shared" si="4"/>
        <v>3.1058201058201056</v>
      </c>
      <c r="K23" s="34">
        <f t="shared" si="5"/>
        <v>3.5273368606701813E-2</v>
      </c>
    </row>
    <row r="24" spans="1:11" ht="29" customHeight="1" x14ac:dyDescent="0.2">
      <c r="A24" s="8" t="s">
        <v>35</v>
      </c>
      <c r="B24" s="16"/>
      <c r="C24" s="9">
        <v>59</v>
      </c>
      <c r="D24" s="10">
        <v>1.1299999999999999</v>
      </c>
      <c r="E24" s="10">
        <v>11.49</v>
      </c>
      <c r="F24" s="10">
        <v>10.88</v>
      </c>
      <c r="G24" s="11">
        <f t="shared" si="6"/>
        <v>5.3128205128205126</v>
      </c>
      <c r="H24" s="11">
        <f t="shared" si="2"/>
        <v>10.625641025641025</v>
      </c>
      <c r="I24" s="11">
        <f t="shared" si="3"/>
        <v>6.2564102564102511</v>
      </c>
      <c r="J24" s="11">
        <f t="shared" si="4"/>
        <v>3.1876923076923074</v>
      </c>
      <c r="K24" s="34">
        <f t="shared" si="5"/>
        <v>6.2564102564102511E-2</v>
      </c>
    </row>
    <row r="25" spans="1:11" ht="29" customHeight="1" x14ac:dyDescent="0.2">
      <c r="A25" s="8" t="s">
        <v>78</v>
      </c>
      <c r="B25" s="16"/>
      <c r="C25" s="9" t="s">
        <v>51</v>
      </c>
      <c r="D25" s="10">
        <v>1.3</v>
      </c>
      <c r="E25" s="10">
        <v>13.41</v>
      </c>
      <c r="F25" s="10">
        <v>13.01</v>
      </c>
      <c r="G25" s="11">
        <f t="shared" si="6"/>
        <v>5.1707941929974384</v>
      </c>
      <c r="H25" s="11">
        <f t="shared" si="2"/>
        <v>10.341588385994877</v>
      </c>
      <c r="I25" s="11">
        <f t="shared" si="3"/>
        <v>3.4158838599487651</v>
      </c>
      <c r="J25" s="11">
        <f t="shared" si="4"/>
        <v>3.1024765157984628</v>
      </c>
      <c r="K25" s="34">
        <f t="shared" si="5"/>
        <v>3.4158838599487651E-2</v>
      </c>
    </row>
    <row r="26" spans="1:11" ht="29" customHeight="1" x14ac:dyDescent="0.2">
      <c r="A26" s="8" t="s">
        <v>36</v>
      </c>
      <c r="B26" s="16"/>
      <c r="C26" s="9" t="s">
        <v>52</v>
      </c>
      <c r="D26" s="10">
        <v>1.26</v>
      </c>
      <c r="E26" s="10">
        <v>13.92</v>
      </c>
      <c r="F26" s="10">
        <v>13.4</v>
      </c>
      <c r="G26" s="11">
        <f t="shared" si="6"/>
        <v>5.2141680395387144</v>
      </c>
      <c r="H26" s="11">
        <f t="shared" si="2"/>
        <v>10.428336079077429</v>
      </c>
      <c r="I26" s="11">
        <f t="shared" si="3"/>
        <v>4.2833607907742959</v>
      </c>
      <c r="J26" s="11">
        <f t="shared" si="4"/>
        <v>3.128500823723229</v>
      </c>
      <c r="K26" s="34">
        <f t="shared" si="5"/>
        <v>4.283360790774296E-2</v>
      </c>
    </row>
    <row r="27" spans="1:11" ht="22" customHeight="1" x14ac:dyDescent="0.2">
      <c r="A27" s="8" t="s">
        <v>38</v>
      </c>
      <c r="B27" s="16"/>
      <c r="C27" s="9" t="s">
        <v>53</v>
      </c>
      <c r="D27" s="10">
        <v>1.28</v>
      </c>
      <c r="E27" s="10">
        <v>13.47</v>
      </c>
      <c r="F27" s="10">
        <v>13.01</v>
      </c>
      <c r="G27" s="11">
        <f t="shared" si="6"/>
        <v>5.1960784313725492</v>
      </c>
      <c r="H27" s="11">
        <f t="shared" si="2"/>
        <v>10.392156862745098</v>
      </c>
      <c r="I27" s="11">
        <f t="shared" si="3"/>
        <v>3.9215686274509873</v>
      </c>
      <c r="J27" s="11">
        <f t="shared" si="4"/>
        <v>3.1176470588235299</v>
      </c>
      <c r="K27" s="34">
        <f t="shared" si="5"/>
        <v>3.9215686274509873E-2</v>
      </c>
    </row>
    <row r="28" spans="1:11" ht="27" customHeight="1" x14ac:dyDescent="0.2">
      <c r="A28" s="8" t="s">
        <v>37</v>
      </c>
      <c r="B28" s="16"/>
      <c r="C28" s="9" t="s">
        <v>54</v>
      </c>
      <c r="D28" s="10">
        <v>1.25</v>
      </c>
      <c r="E28" s="10">
        <v>12.65</v>
      </c>
      <c r="F28" s="10">
        <v>12.12</v>
      </c>
      <c r="G28" s="11">
        <f t="shared" si="6"/>
        <v>5.2437902483900647</v>
      </c>
      <c r="H28" s="11">
        <f t="shared" si="2"/>
        <v>10.487580496780129</v>
      </c>
      <c r="I28" s="11">
        <f t="shared" si="3"/>
        <v>4.8758049678012991</v>
      </c>
      <c r="J28" s="11">
        <f t="shared" si="4"/>
        <v>3.1462741490340393</v>
      </c>
      <c r="K28" s="34">
        <f t="shared" si="5"/>
        <v>4.8758049678012991E-2</v>
      </c>
    </row>
    <row r="29" spans="1:11" ht="28.5" customHeight="1" x14ac:dyDescent="0.2">
      <c r="A29" s="8" t="s">
        <v>55</v>
      </c>
      <c r="B29" s="16"/>
      <c r="C29" s="9">
        <v>68</v>
      </c>
      <c r="D29" s="10">
        <v>1.32</v>
      </c>
      <c r="E29" s="10">
        <v>11.97</v>
      </c>
      <c r="F29" s="10">
        <v>11.68</v>
      </c>
      <c r="G29" s="11">
        <f>(5*(E29-D29)/(F29-D29))</f>
        <v>5.1399613899613898</v>
      </c>
      <c r="H29" s="11">
        <f t="shared" ref="H29:H52" si="7">G29*2</f>
        <v>10.27992277992278</v>
      </c>
      <c r="I29" s="11">
        <f t="shared" ref="I29:I52" si="8">((E29-F29)/(F29-D29))*100</f>
        <v>2.7992277992278081</v>
      </c>
      <c r="J29" s="11">
        <f t="shared" si="4"/>
        <v>3.0839768339768345</v>
      </c>
      <c r="K29" s="34">
        <f t="shared" si="5"/>
        <v>2.7992277992278082E-2</v>
      </c>
    </row>
    <row r="30" spans="1:11" ht="28.5" customHeight="1" x14ac:dyDescent="0.2">
      <c r="A30" s="8" t="s">
        <v>56</v>
      </c>
      <c r="B30" s="16"/>
      <c r="C30" s="9" t="s">
        <v>39</v>
      </c>
      <c r="D30" s="10">
        <v>1.34</v>
      </c>
      <c r="E30" s="10">
        <v>11.58</v>
      </c>
      <c r="F30" s="10">
        <v>11.2</v>
      </c>
      <c r="G30" s="11">
        <f>(5*(E30-D30)/(F30-D30))</f>
        <v>5.1926977687626783</v>
      </c>
      <c r="H30" s="11">
        <f t="shared" si="7"/>
        <v>10.385395537525357</v>
      </c>
      <c r="I30" s="11">
        <f t="shared" si="8"/>
        <v>3.853955375253558</v>
      </c>
      <c r="J30" s="11">
        <f t="shared" si="4"/>
        <v>3.1156186612576064</v>
      </c>
      <c r="K30" s="34">
        <f t="shared" si="5"/>
        <v>3.853955375253558E-2</v>
      </c>
    </row>
    <row r="31" spans="1:11" ht="28.5" customHeight="1" x14ac:dyDescent="0.2">
      <c r="A31" s="8" t="s">
        <v>57</v>
      </c>
      <c r="B31" s="16"/>
      <c r="C31" s="9">
        <v>51</v>
      </c>
      <c r="D31" s="10">
        <v>1.32</v>
      </c>
      <c r="E31" s="10">
        <v>12.46</v>
      </c>
      <c r="F31" s="10">
        <v>12.14</v>
      </c>
      <c r="G31" s="11">
        <f t="shared" ref="G31:G52" si="9">(5*(E31-D31)/(F31-D31))</f>
        <v>5.1478743068391868</v>
      </c>
      <c r="H31" s="11">
        <f t="shared" si="7"/>
        <v>10.295748613678374</v>
      </c>
      <c r="I31" s="11">
        <f t="shared" si="8"/>
        <v>2.9574861367837362</v>
      </c>
      <c r="J31" s="11">
        <f t="shared" si="4"/>
        <v>3.0887245841035122</v>
      </c>
      <c r="K31" s="34">
        <f t="shared" si="5"/>
        <v>2.9574861367837362E-2</v>
      </c>
    </row>
    <row r="32" spans="1:11" ht="28.5" customHeight="1" x14ac:dyDescent="0.2">
      <c r="A32" s="8" t="s">
        <v>58</v>
      </c>
      <c r="B32" s="16"/>
      <c r="C32" s="9">
        <v>18</v>
      </c>
      <c r="D32" s="10">
        <v>1.31</v>
      </c>
      <c r="E32" s="10">
        <v>11.31</v>
      </c>
      <c r="F32" s="10">
        <v>10.96</v>
      </c>
      <c r="G32" s="11">
        <f t="shared" si="9"/>
        <v>5.1813471502590671</v>
      </c>
      <c r="H32" s="11">
        <f t="shared" si="7"/>
        <v>10.362694300518134</v>
      </c>
      <c r="I32" s="11">
        <f t="shared" si="8"/>
        <v>3.6269430051813432</v>
      </c>
      <c r="J32" s="11">
        <f t="shared" si="4"/>
        <v>3.1088082901554404</v>
      </c>
      <c r="K32" s="34">
        <f t="shared" si="5"/>
        <v>3.6269430051813434E-2</v>
      </c>
    </row>
    <row r="33" spans="1:11" ht="28.5" customHeight="1" x14ac:dyDescent="0.2">
      <c r="A33" s="8" t="s">
        <v>59</v>
      </c>
      <c r="B33" s="16"/>
      <c r="C33" s="9">
        <v>17</v>
      </c>
      <c r="D33" s="10">
        <v>1.33</v>
      </c>
      <c r="E33" s="10">
        <v>12.46</v>
      </c>
      <c r="F33" s="10">
        <v>12.1</v>
      </c>
      <c r="G33" s="11">
        <f t="shared" si="9"/>
        <v>5.1671309192200567</v>
      </c>
      <c r="H33" s="11">
        <f t="shared" si="7"/>
        <v>10.334261838440113</v>
      </c>
      <c r="I33" s="11">
        <f t="shared" si="8"/>
        <v>3.3426183844011255</v>
      </c>
      <c r="J33" s="11">
        <f t="shared" si="4"/>
        <v>3.1002785515320337</v>
      </c>
      <c r="K33" s="34">
        <f t="shared" si="5"/>
        <v>3.3426183844011255E-2</v>
      </c>
    </row>
    <row r="34" spans="1:11" ht="28.5" customHeight="1" x14ac:dyDescent="0.2">
      <c r="A34" s="8" t="s">
        <v>60</v>
      </c>
      <c r="B34" s="16"/>
      <c r="C34" s="9" t="s">
        <v>40</v>
      </c>
      <c r="D34" s="10">
        <v>1.25</v>
      </c>
      <c r="E34" s="10">
        <v>12.54</v>
      </c>
      <c r="F34" s="10">
        <v>12.1</v>
      </c>
      <c r="G34" s="11">
        <f t="shared" si="9"/>
        <v>5.2027649769585249</v>
      </c>
      <c r="H34" s="11">
        <f t="shared" si="7"/>
        <v>10.40552995391705</v>
      </c>
      <c r="I34" s="11">
        <f t="shared" si="8"/>
        <v>4.0552995391705027</v>
      </c>
      <c r="J34" s="11">
        <f t="shared" si="4"/>
        <v>3.1216589861751149</v>
      </c>
      <c r="K34" s="34">
        <f t="shared" si="5"/>
        <v>4.0552995391705024E-2</v>
      </c>
    </row>
    <row r="35" spans="1:11" ht="28.5" customHeight="1" x14ac:dyDescent="0.2">
      <c r="A35" s="8" t="s">
        <v>61</v>
      </c>
      <c r="B35" s="16"/>
      <c r="C35" s="9">
        <v>264</v>
      </c>
      <c r="D35" s="10">
        <v>1.1399999999999999</v>
      </c>
      <c r="E35" s="10">
        <v>12.06</v>
      </c>
      <c r="F35" s="10">
        <v>11.75</v>
      </c>
      <c r="G35" s="11">
        <f t="shared" si="9"/>
        <v>5.1460885956644677</v>
      </c>
      <c r="H35" s="11">
        <f t="shared" si="7"/>
        <v>10.292177191328935</v>
      </c>
      <c r="I35" s="11">
        <f t="shared" si="8"/>
        <v>2.9217719132893545</v>
      </c>
      <c r="J35" s="11">
        <f t="shared" si="4"/>
        <v>3.0876531573986803</v>
      </c>
      <c r="K35" s="34">
        <f t="shared" si="5"/>
        <v>2.9217719132893546E-2</v>
      </c>
    </row>
    <row r="36" spans="1:11" ht="28.5" customHeight="1" x14ac:dyDescent="0.2">
      <c r="A36" s="8" t="s">
        <v>62</v>
      </c>
      <c r="B36" s="16"/>
      <c r="C36" s="9">
        <v>21</v>
      </c>
      <c r="D36" s="10">
        <v>1.1200000000000001</v>
      </c>
      <c r="E36" s="8">
        <v>11.91</v>
      </c>
      <c r="F36" s="10">
        <v>11.48</v>
      </c>
      <c r="G36" s="11">
        <f t="shared" si="9"/>
        <v>5.2075289575289574</v>
      </c>
      <c r="H36" s="11">
        <f t="shared" si="7"/>
        <v>10.415057915057915</v>
      </c>
      <c r="I36" s="11">
        <f t="shared" si="8"/>
        <v>4.1505791505791478</v>
      </c>
      <c r="J36" s="11">
        <f t="shared" si="4"/>
        <v>3.1245173745173744</v>
      </c>
      <c r="K36" s="34">
        <f t="shared" si="5"/>
        <v>4.1505791505791478E-2</v>
      </c>
    </row>
    <row r="37" spans="1:11" ht="28.5" customHeight="1" x14ac:dyDescent="0.2">
      <c r="A37" s="8" t="s">
        <v>63</v>
      </c>
      <c r="B37" s="16"/>
      <c r="C37" s="9" t="s">
        <v>41</v>
      </c>
      <c r="D37" s="10">
        <v>1.31</v>
      </c>
      <c r="E37" s="8">
        <v>13.12</v>
      </c>
      <c r="F37" s="10">
        <v>12.72</v>
      </c>
      <c r="G37" s="11">
        <f t="shared" si="9"/>
        <v>5.1752848378615246</v>
      </c>
      <c r="H37" s="11">
        <f t="shared" si="7"/>
        <v>10.350569675723049</v>
      </c>
      <c r="I37" s="11">
        <f t="shared" si="8"/>
        <v>3.5056967572304871</v>
      </c>
      <c r="J37" s="11">
        <f t="shared" si="4"/>
        <v>3.1051709027169143</v>
      </c>
      <c r="K37" s="34">
        <f t="shared" si="5"/>
        <v>3.5056967572304872E-2</v>
      </c>
    </row>
    <row r="38" spans="1:11" ht="28.5" customHeight="1" x14ac:dyDescent="0.2">
      <c r="A38" s="8" t="s">
        <v>64</v>
      </c>
      <c r="B38" s="16"/>
      <c r="C38" s="9" t="s">
        <v>42</v>
      </c>
      <c r="D38" s="10">
        <v>1.28</v>
      </c>
      <c r="E38" s="8">
        <v>13.09</v>
      </c>
      <c r="F38" s="10">
        <v>12.4</v>
      </c>
      <c r="G38" s="11">
        <f t="shared" si="9"/>
        <v>5.3102517985611506</v>
      </c>
      <c r="H38" s="11">
        <f t="shared" si="7"/>
        <v>10.620503597122301</v>
      </c>
      <c r="I38" s="11">
        <f t="shared" si="8"/>
        <v>6.2050359712230163</v>
      </c>
      <c r="J38" s="11">
        <f t="shared" si="4"/>
        <v>3.1861510791366903</v>
      </c>
      <c r="K38" s="34">
        <f t="shared" si="5"/>
        <v>6.2050359712230163E-2</v>
      </c>
    </row>
    <row r="39" spans="1:11" ht="28.5" customHeight="1" x14ac:dyDescent="0.2">
      <c r="A39" s="8" t="s">
        <v>65</v>
      </c>
      <c r="B39" s="16"/>
      <c r="C39" s="9">
        <v>214</v>
      </c>
      <c r="D39" s="8">
        <v>1.1299999999999999</v>
      </c>
      <c r="E39" s="8">
        <v>12.19</v>
      </c>
      <c r="F39" s="10">
        <v>11.83</v>
      </c>
      <c r="G39" s="11">
        <f t="shared" si="9"/>
        <v>5.1682242990654208</v>
      </c>
      <c r="H39" s="11">
        <f t="shared" si="7"/>
        <v>10.336448598130842</v>
      </c>
      <c r="I39" s="11">
        <f t="shared" si="8"/>
        <v>3.3644859813084063</v>
      </c>
      <c r="J39" s="11">
        <f t="shared" si="4"/>
        <v>3.1009345794392518</v>
      </c>
      <c r="K39" s="34">
        <f t="shared" si="5"/>
        <v>3.3644859813084065E-2</v>
      </c>
    </row>
    <row r="40" spans="1:11" ht="28.5" customHeight="1" x14ac:dyDescent="0.2">
      <c r="A40" s="8" t="s">
        <v>66</v>
      </c>
      <c r="B40" s="16"/>
      <c r="C40" s="9" t="s">
        <v>43</v>
      </c>
      <c r="D40" s="8">
        <v>1.32</v>
      </c>
      <c r="E40" s="8">
        <v>13.07</v>
      </c>
      <c r="F40" s="10">
        <v>12.42</v>
      </c>
      <c r="G40" s="11">
        <f t="shared" si="9"/>
        <v>5.2927927927927927</v>
      </c>
      <c r="H40" s="11">
        <f t="shared" si="7"/>
        <v>10.585585585585585</v>
      </c>
      <c r="I40" s="11">
        <f t="shared" si="8"/>
        <v>5.8558558558558591</v>
      </c>
      <c r="J40" s="11">
        <f t="shared" si="4"/>
        <v>3.1756756756756759</v>
      </c>
      <c r="K40" s="34">
        <f t="shared" si="5"/>
        <v>5.8558558558558592E-2</v>
      </c>
    </row>
    <row r="41" spans="1:11" ht="28.5" customHeight="1" x14ac:dyDescent="0.2">
      <c r="A41" s="8" t="s">
        <v>67</v>
      </c>
      <c r="B41" s="16"/>
      <c r="C41" s="9" t="s">
        <v>44</v>
      </c>
      <c r="D41" s="8">
        <v>1.27</v>
      </c>
      <c r="E41" s="8">
        <v>12.54</v>
      </c>
      <c r="F41" s="10">
        <v>12.13</v>
      </c>
      <c r="G41" s="11">
        <f t="shared" si="9"/>
        <v>5.1887661141804777</v>
      </c>
      <c r="H41" s="11">
        <f t="shared" si="7"/>
        <v>10.377532228360955</v>
      </c>
      <c r="I41" s="11">
        <f t="shared" si="8"/>
        <v>3.7753222836095612</v>
      </c>
      <c r="J41" s="11">
        <f t="shared" si="4"/>
        <v>3.1132596685082872</v>
      </c>
      <c r="K41" s="34">
        <f t="shared" si="5"/>
        <v>3.7753222836095612E-2</v>
      </c>
    </row>
    <row r="42" spans="1:11" x14ac:dyDescent="0.2">
      <c r="A42" s="8" t="s">
        <v>68</v>
      </c>
      <c r="B42" s="16"/>
      <c r="C42" s="9" t="s">
        <v>45</v>
      </c>
      <c r="D42" s="8">
        <v>1.1399999999999999</v>
      </c>
      <c r="E42" s="10">
        <v>11.88</v>
      </c>
      <c r="F42" s="10">
        <v>11.35</v>
      </c>
      <c r="G42" s="11">
        <f t="shared" si="9"/>
        <v>5.2595494613124396</v>
      </c>
      <c r="H42" s="11">
        <f t="shared" si="7"/>
        <v>10.519098922624879</v>
      </c>
      <c r="I42" s="11">
        <f t="shared" si="8"/>
        <v>5.1909892262487869</v>
      </c>
      <c r="J42" s="11">
        <f t="shared" si="4"/>
        <v>3.1557296767874634</v>
      </c>
      <c r="K42" s="34">
        <f t="shared" si="5"/>
        <v>5.1909892262487871E-2</v>
      </c>
    </row>
    <row r="43" spans="1:11" ht="22" customHeight="1" x14ac:dyDescent="0.2">
      <c r="A43" s="8" t="s">
        <v>69</v>
      </c>
      <c r="B43" s="16"/>
      <c r="C43" s="9" t="s">
        <v>46</v>
      </c>
      <c r="D43" s="8">
        <v>1.26</v>
      </c>
      <c r="E43" s="10">
        <v>11.93</v>
      </c>
      <c r="F43" s="10">
        <v>11.48</v>
      </c>
      <c r="G43" s="11">
        <f t="shared" si="9"/>
        <v>5.2201565557729941</v>
      </c>
      <c r="H43" s="11">
        <f t="shared" si="7"/>
        <v>10.440313111545988</v>
      </c>
      <c r="I43" s="11">
        <f t="shared" si="8"/>
        <v>4.4031311154598756</v>
      </c>
      <c r="J43" s="11">
        <f t="shared" si="4"/>
        <v>3.1320939334637963</v>
      </c>
      <c r="K43" s="34">
        <f t="shared" si="5"/>
        <v>4.4031311154598754E-2</v>
      </c>
    </row>
    <row r="44" spans="1:11" s="7" customFormat="1" ht="30" customHeight="1" x14ac:dyDescent="0.2">
      <c r="A44" s="8" t="s">
        <v>70</v>
      </c>
      <c r="B44" s="16"/>
      <c r="C44" s="9" t="s">
        <v>47</v>
      </c>
      <c r="D44" s="8">
        <v>1.1399999999999999</v>
      </c>
      <c r="E44" s="10">
        <v>11.56</v>
      </c>
      <c r="F44" s="10">
        <v>11.03</v>
      </c>
      <c r="G44" s="11">
        <f t="shared" si="9"/>
        <v>5.2679474216380191</v>
      </c>
      <c r="H44" s="11">
        <f t="shared" si="7"/>
        <v>10.535894843276038</v>
      </c>
      <c r="I44" s="6" t="s">
        <v>8</v>
      </c>
      <c r="J44" s="11">
        <f t="shared" si="4"/>
        <v>3.1607684529828113</v>
      </c>
      <c r="K44" s="34">
        <f t="shared" si="5"/>
        <v>5.3589484327603763E-2</v>
      </c>
    </row>
    <row r="45" spans="1:11" ht="28.5" customHeight="1" x14ac:dyDescent="0.2">
      <c r="A45" s="8" t="s">
        <v>71</v>
      </c>
      <c r="B45" s="16"/>
      <c r="C45" s="9" t="s">
        <v>48</v>
      </c>
      <c r="D45" s="8">
        <v>1.3</v>
      </c>
      <c r="E45" s="10">
        <v>11.59</v>
      </c>
      <c r="F45" s="10">
        <v>11.25</v>
      </c>
      <c r="G45" s="11">
        <f t="shared" si="9"/>
        <v>5.1708542713567835</v>
      </c>
      <c r="H45" s="11">
        <f t="shared" si="7"/>
        <v>10.341708542713567</v>
      </c>
      <c r="I45" s="11">
        <f t="shared" si="8"/>
        <v>3.4170854271356772</v>
      </c>
      <c r="J45" s="11">
        <f t="shared" si="4"/>
        <v>3.1025125628140704</v>
      </c>
      <c r="K45" s="34">
        <f t="shared" si="5"/>
        <v>3.4170854271356771E-2</v>
      </c>
    </row>
    <row r="46" spans="1:11" ht="28.5" customHeight="1" x14ac:dyDescent="0.2">
      <c r="A46" s="8" t="s">
        <v>72</v>
      </c>
      <c r="B46" s="16"/>
      <c r="C46" s="9" t="s">
        <v>49</v>
      </c>
      <c r="D46" s="8">
        <v>1.3</v>
      </c>
      <c r="E46" s="10">
        <v>12.15</v>
      </c>
      <c r="F46" s="10">
        <v>11.67</v>
      </c>
      <c r="G46" s="11">
        <f t="shared" si="9"/>
        <v>5.2314368370298947</v>
      </c>
      <c r="H46" s="11">
        <f t="shared" si="7"/>
        <v>10.462873674059789</v>
      </c>
      <c r="I46" s="11">
        <f t="shared" si="8"/>
        <v>4.6287367405978834</v>
      </c>
      <c r="J46" s="11">
        <f t="shared" si="4"/>
        <v>3.1388621022179364</v>
      </c>
      <c r="K46" s="34">
        <f t="shared" si="5"/>
        <v>4.628736740597883E-2</v>
      </c>
    </row>
    <row r="47" spans="1:11" ht="28.5" customHeight="1" x14ac:dyDescent="0.2">
      <c r="A47" s="8" t="s">
        <v>73</v>
      </c>
      <c r="B47" s="16"/>
      <c r="C47" s="9" t="s">
        <v>50</v>
      </c>
      <c r="D47" s="8">
        <v>1.3</v>
      </c>
      <c r="E47" s="10">
        <v>12.76</v>
      </c>
      <c r="F47" s="10">
        <v>12.36</v>
      </c>
      <c r="G47" s="11">
        <f t="shared" si="9"/>
        <v>5.1808318264014472</v>
      </c>
      <c r="H47" s="11">
        <f t="shared" si="7"/>
        <v>10.361663652802894</v>
      </c>
      <c r="I47" s="11">
        <f t="shared" si="8"/>
        <v>3.6166365280289368</v>
      </c>
      <c r="J47" s="11">
        <f t="shared" si="4"/>
        <v>3.1084990958408678</v>
      </c>
      <c r="K47" s="34">
        <f t="shared" si="5"/>
        <v>3.6166365280289367E-2</v>
      </c>
    </row>
    <row r="48" spans="1:11" ht="28.5" customHeight="1" x14ac:dyDescent="0.2">
      <c r="A48" s="8" t="s">
        <v>74</v>
      </c>
      <c r="B48" s="16"/>
      <c r="C48" s="9">
        <v>59</v>
      </c>
      <c r="D48" s="10">
        <v>1.1299999999999999</v>
      </c>
      <c r="E48" s="10">
        <v>12.68</v>
      </c>
      <c r="F48" s="10">
        <v>12.24</v>
      </c>
      <c r="G48" s="11">
        <f t="shared" si="9"/>
        <v>5.1980198019801982</v>
      </c>
      <c r="H48" s="11">
        <f t="shared" si="7"/>
        <v>10.396039603960396</v>
      </c>
      <c r="I48" s="11">
        <f>((E48-F49)/(F49-D48))*100</f>
        <v>-1.1130136986301438</v>
      </c>
      <c r="J48" s="11">
        <f t="shared" si="4"/>
        <v>3.1188118811881194</v>
      </c>
      <c r="K48" s="34">
        <f t="shared" si="5"/>
        <v>3.9603960396039563E-2</v>
      </c>
    </row>
    <row r="49" spans="1:11" ht="28.5" customHeight="1" x14ac:dyDescent="0.2">
      <c r="A49" s="8" t="s">
        <v>67</v>
      </c>
      <c r="B49" s="16"/>
      <c r="C49" s="9" t="s">
        <v>51</v>
      </c>
      <c r="D49" s="10">
        <v>1.3</v>
      </c>
      <c r="E49" s="10">
        <v>13.19</v>
      </c>
      <c r="F49" s="10">
        <v>12.81</v>
      </c>
      <c r="G49" s="11">
        <f t="shared" si="9"/>
        <v>5.1650738488271069</v>
      </c>
      <c r="H49" s="11">
        <f t="shared" si="7"/>
        <v>10.330147697654214</v>
      </c>
      <c r="I49" s="11" t="e">
        <f>((E49-#REF!)/(#REF!-D49))*100</f>
        <v>#REF!</v>
      </c>
      <c r="J49" s="11">
        <f t="shared" si="4"/>
        <v>3.0990443092962638</v>
      </c>
      <c r="K49" s="34">
        <f t="shared" si="5"/>
        <v>3.3014769765421288E-2</v>
      </c>
    </row>
    <row r="50" spans="1:11" ht="28.5" customHeight="1" x14ac:dyDescent="0.2">
      <c r="A50" s="8" t="s">
        <v>75</v>
      </c>
      <c r="B50" s="16"/>
      <c r="C50" s="9" t="s">
        <v>52</v>
      </c>
      <c r="D50" s="10">
        <v>1.26</v>
      </c>
      <c r="E50" s="10">
        <v>12.36</v>
      </c>
      <c r="F50" s="10">
        <v>11.83</v>
      </c>
      <c r="G50" s="11">
        <f t="shared" si="9"/>
        <v>5.2507095553453169</v>
      </c>
      <c r="H50" s="11">
        <f t="shared" si="7"/>
        <v>10.501419110690634</v>
      </c>
      <c r="I50" s="11">
        <f t="shared" si="8"/>
        <v>5.0141911069063321</v>
      </c>
      <c r="J50" s="11">
        <f t="shared" si="4"/>
        <v>3.1504257332071899</v>
      </c>
      <c r="K50" s="34">
        <f t="shared" si="5"/>
        <v>5.0141911069063322E-2</v>
      </c>
    </row>
    <row r="51" spans="1:11" ht="28.5" customHeight="1" x14ac:dyDescent="0.2">
      <c r="A51" s="8" t="s">
        <v>76</v>
      </c>
      <c r="B51" s="16"/>
      <c r="C51" s="9" t="s">
        <v>53</v>
      </c>
      <c r="D51" s="10">
        <v>1.28</v>
      </c>
      <c r="E51" s="10">
        <v>13.16</v>
      </c>
      <c r="F51" s="10">
        <v>12.73</v>
      </c>
      <c r="G51" s="11">
        <f t="shared" si="9"/>
        <v>5.1877729257641922</v>
      </c>
      <c r="H51" s="11">
        <f t="shared" si="7"/>
        <v>10.375545851528384</v>
      </c>
      <c r="I51" s="11">
        <f t="shared" si="8"/>
        <v>3.7554585152838404</v>
      </c>
      <c r="J51" s="11">
        <f t="shared" si="4"/>
        <v>3.1126637554585153</v>
      </c>
      <c r="K51" s="34">
        <f t="shared" si="5"/>
        <v>3.7554585152838403E-2</v>
      </c>
    </row>
    <row r="52" spans="1:11" ht="28.5" customHeight="1" x14ac:dyDescent="0.2">
      <c r="A52" s="8" t="s">
        <v>77</v>
      </c>
      <c r="B52" s="16"/>
      <c r="C52" s="9" t="s">
        <v>54</v>
      </c>
      <c r="D52" s="10">
        <v>1.25</v>
      </c>
      <c r="E52" s="10">
        <v>11.33</v>
      </c>
      <c r="F52" s="10">
        <v>10.94</v>
      </c>
      <c r="G52" s="11">
        <f t="shared" si="9"/>
        <v>5.2012383900928798</v>
      </c>
      <c r="H52" s="11">
        <f t="shared" si="7"/>
        <v>10.40247678018576</v>
      </c>
      <c r="I52" s="11">
        <f t="shared" si="8"/>
        <v>4.0247678018575916</v>
      </c>
      <c r="J52" s="11">
        <f t="shared" si="4"/>
        <v>3.1207430340557281</v>
      </c>
      <c r="K52" s="34">
        <f t="shared" si="5"/>
        <v>4.0247678018575914E-2</v>
      </c>
    </row>
    <row r="53" spans="1:11" ht="26" customHeight="1" x14ac:dyDescent="0.2">
      <c r="D53" s="11"/>
      <c r="E53" s="11"/>
      <c r="F53" s="11"/>
      <c r="G53" s="11"/>
      <c r="H53" s="11"/>
      <c r="I53" s="11"/>
    </row>
    <row r="54" spans="1:11" ht="28" customHeight="1" x14ac:dyDescent="0.2">
      <c r="A54" s="8"/>
      <c r="B54" s="16"/>
      <c r="C54" s="9"/>
      <c r="D54" s="10"/>
      <c r="E54" s="10"/>
      <c r="F54" s="10"/>
      <c r="G54" s="11" t="e">
        <f t="shared" ref="G54:G62" si="10">(5*(E54-D54)/(F54-D54))</f>
        <v>#DIV/0!</v>
      </c>
      <c r="H54" s="11" t="e">
        <f t="shared" ref="H54:H62" si="11">G54*2</f>
        <v>#DIV/0!</v>
      </c>
      <c r="I54" s="11" t="e">
        <f t="shared" ref="I54:I62" si="12">((E54-F54)/(F54-D54))*100</f>
        <v>#DIV/0!</v>
      </c>
    </row>
    <row r="55" spans="1:11" ht="27" customHeight="1" x14ac:dyDescent="0.2">
      <c r="A55" s="19"/>
      <c r="B55" s="20"/>
      <c r="C55" s="21"/>
      <c r="D55" s="22"/>
      <c r="E55" s="22"/>
      <c r="F55" s="22"/>
      <c r="G55" s="11" t="e">
        <f t="shared" si="10"/>
        <v>#DIV/0!</v>
      </c>
      <c r="H55" s="11" t="e">
        <f t="shared" si="11"/>
        <v>#DIV/0!</v>
      </c>
      <c r="I55" s="11" t="e">
        <f t="shared" si="12"/>
        <v>#DIV/0!</v>
      </c>
    </row>
    <row r="56" spans="1:11" ht="28.5" customHeight="1" x14ac:dyDescent="0.2">
      <c r="A56" s="8"/>
      <c r="B56" s="16"/>
      <c r="C56" s="9"/>
      <c r="D56" s="10"/>
      <c r="E56" s="10"/>
      <c r="F56" s="10"/>
      <c r="G56" s="11" t="e">
        <f t="shared" si="10"/>
        <v>#DIV/0!</v>
      </c>
      <c r="H56" s="11" t="e">
        <f t="shared" si="11"/>
        <v>#DIV/0!</v>
      </c>
      <c r="I56" s="11" t="e">
        <f t="shared" si="12"/>
        <v>#DIV/0!</v>
      </c>
    </row>
    <row r="57" spans="1:11" ht="28" customHeight="1" x14ac:dyDescent="0.2">
      <c r="A57" s="8"/>
      <c r="B57" s="20"/>
      <c r="C57" s="9"/>
      <c r="D57" s="8"/>
      <c r="E57" s="8"/>
      <c r="F57" s="8"/>
      <c r="G57" s="11" t="e">
        <f t="shared" si="10"/>
        <v>#DIV/0!</v>
      </c>
      <c r="H57" s="11" t="e">
        <f t="shared" si="11"/>
        <v>#DIV/0!</v>
      </c>
      <c r="I57" s="11" t="e">
        <f t="shared" si="12"/>
        <v>#DIV/0!</v>
      </c>
    </row>
    <row r="58" spans="1:11" ht="28.5" customHeight="1" x14ac:dyDescent="0.2">
      <c r="A58" s="8"/>
      <c r="B58" s="16"/>
      <c r="C58" s="9"/>
      <c r="D58" s="8"/>
      <c r="E58" s="8"/>
      <c r="F58" s="8"/>
      <c r="G58" s="11" t="e">
        <f t="shared" si="10"/>
        <v>#DIV/0!</v>
      </c>
      <c r="H58" s="11" t="e">
        <f t="shared" si="11"/>
        <v>#DIV/0!</v>
      </c>
      <c r="I58" s="11" t="e">
        <f t="shared" si="12"/>
        <v>#DIV/0!</v>
      </c>
    </row>
    <row r="59" spans="1:11" ht="28.5" customHeight="1" x14ac:dyDescent="0.2">
      <c r="A59" s="8"/>
      <c r="B59" s="20"/>
      <c r="C59" s="9"/>
      <c r="D59" s="8"/>
      <c r="E59" s="8"/>
      <c r="F59" s="8"/>
      <c r="G59" s="11" t="e">
        <f t="shared" si="10"/>
        <v>#DIV/0!</v>
      </c>
      <c r="H59" s="11" t="e">
        <f t="shared" si="11"/>
        <v>#DIV/0!</v>
      </c>
      <c r="I59" s="11" t="e">
        <f t="shared" si="12"/>
        <v>#DIV/0!</v>
      </c>
    </row>
    <row r="60" spans="1:11" ht="28.5" customHeight="1" x14ac:dyDescent="0.2">
      <c r="A60" s="8"/>
      <c r="B60" s="16"/>
      <c r="C60" s="9"/>
      <c r="D60" s="8"/>
      <c r="E60" s="8"/>
      <c r="F60" s="8"/>
      <c r="G60" s="11" t="e">
        <f t="shared" si="10"/>
        <v>#DIV/0!</v>
      </c>
      <c r="H60" s="11" t="e">
        <f t="shared" si="11"/>
        <v>#DIV/0!</v>
      </c>
      <c r="I60" s="11" t="e">
        <f t="shared" si="12"/>
        <v>#DIV/0!</v>
      </c>
    </row>
    <row r="61" spans="1:11" ht="28.5" customHeight="1" x14ac:dyDescent="0.2">
      <c r="A61" s="8"/>
      <c r="B61" s="20"/>
      <c r="C61" s="9"/>
      <c r="D61" s="8"/>
      <c r="E61" s="8"/>
      <c r="F61" s="8"/>
      <c r="G61" s="11" t="e">
        <f t="shared" si="10"/>
        <v>#DIV/0!</v>
      </c>
      <c r="H61" s="11" t="e">
        <f t="shared" si="11"/>
        <v>#DIV/0!</v>
      </c>
      <c r="I61" s="11" t="e">
        <f t="shared" si="12"/>
        <v>#DIV/0!</v>
      </c>
    </row>
    <row r="62" spans="1:11" ht="28.5" customHeight="1" x14ac:dyDescent="0.2">
      <c r="A62" s="8"/>
      <c r="B62" s="16"/>
      <c r="C62" s="9"/>
      <c r="D62" s="8"/>
      <c r="E62" s="8"/>
      <c r="F62" s="8"/>
      <c r="G62" s="11" t="e">
        <f t="shared" si="10"/>
        <v>#DIV/0!</v>
      </c>
      <c r="H62" s="11" t="e">
        <f t="shared" si="11"/>
        <v>#DIV/0!</v>
      </c>
      <c r="I62" s="11" t="e">
        <f t="shared" si="12"/>
        <v>#DIV/0!</v>
      </c>
    </row>
    <row r="63" spans="1:11" ht="26" customHeight="1" x14ac:dyDescent="0.2">
      <c r="G63" s="11"/>
      <c r="H63" s="11"/>
      <c r="I63" s="11"/>
    </row>
    <row r="64" spans="1:11" ht="27" customHeight="1" x14ac:dyDescent="0.2">
      <c r="A64" s="33" t="s">
        <v>14</v>
      </c>
      <c r="B64" s="33"/>
      <c r="G64" s="11"/>
      <c r="H64" s="11"/>
      <c r="I64" s="11"/>
    </row>
    <row r="65" spans="1:9" ht="29" customHeight="1" x14ac:dyDescent="0.2">
      <c r="G65" s="11"/>
      <c r="H65" s="11"/>
      <c r="I65" s="11"/>
    </row>
    <row r="66" spans="1:9" ht="28.5" customHeight="1" x14ac:dyDescent="0.2">
      <c r="A66" s="8"/>
      <c r="B66" s="16"/>
      <c r="C66" s="9"/>
      <c r="D66" s="8"/>
      <c r="E66" s="8"/>
      <c r="F66" s="8"/>
      <c r="G66" s="11" t="e">
        <f t="shared" ref="G66:G133" si="13">(5*(E66-D66)/(F66-D66))</f>
        <v>#DIV/0!</v>
      </c>
      <c r="H66" s="11" t="e">
        <f t="shared" ref="H66:H133" si="14">G66*2</f>
        <v>#DIV/0!</v>
      </c>
      <c r="I66" s="11" t="e">
        <f t="shared" ref="I66:I74" si="15">((E66-F66)/(F66-D66))*100</f>
        <v>#DIV/0!</v>
      </c>
    </row>
    <row r="67" spans="1:9" ht="28.5" customHeight="1" x14ac:dyDescent="0.2">
      <c r="A67" s="8"/>
      <c r="B67" s="16"/>
      <c r="C67" s="9"/>
      <c r="D67" s="8"/>
      <c r="E67" s="8"/>
      <c r="F67" s="8"/>
      <c r="G67" s="11" t="e">
        <f t="shared" si="13"/>
        <v>#DIV/0!</v>
      </c>
      <c r="H67" s="11" t="e">
        <f t="shared" si="14"/>
        <v>#DIV/0!</v>
      </c>
      <c r="I67" s="11" t="e">
        <f t="shared" si="15"/>
        <v>#DIV/0!</v>
      </c>
    </row>
    <row r="68" spans="1:9" ht="28.5" customHeight="1" x14ac:dyDescent="0.2">
      <c r="A68" s="8"/>
      <c r="B68" s="16"/>
      <c r="C68" s="9"/>
      <c r="D68" s="8"/>
      <c r="E68" s="8"/>
      <c r="F68" s="8"/>
      <c r="G68" s="11" t="e">
        <f t="shared" si="13"/>
        <v>#DIV/0!</v>
      </c>
      <c r="H68" s="11" t="e">
        <f t="shared" si="14"/>
        <v>#DIV/0!</v>
      </c>
      <c r="I68" s="11" t="e">
        <f t="shared" si="15"/>
        <v>#DIV/0!</v>
      </c>
    </row>
    <row r="69" spans="1:9" ht="28.5" customHeight="1" x14ac:dyDescent="0.2">
      <c r="A69" s="8"/>
      <c r="B69" s="16"/>
      <c r="C69" s="9"/>
      <c r="D69" s="8"/>
      <c r="E69" s="8"/>
      <c r="F69" s="8"/>
      <c r="G69" s="11" t="e">
        <f t="shared" si="13"/>
        <v>#DIV/0!</v>
      </c>
      <c r="H69" s="11" t="e">
        <f t="shared" si="14"/>
        <v>#DIV/0!</v>
      </c>
      <c r="I69" s="11" t="e">
        <f t="shared" si="15"/>
        <v>#DIV/0!</v>
      </c>
    </row>
    <row r="70" spans="1:9" ht="28.5" customHeight="1" x14ac:dyDescent="0.2">
      <c r="A70" s="8"/>
      <c r="B70" s="16"/>
      <c r="C70" s="9"/>
      <c r="D70" s="8"/>
      <c r="E70" s="8"/>
      <c r="F70" s="31"/>
      <c r="G70" s="11" t="e">
        <f t="shared" si="13"/>
        <v>#DIV/0!</v>
      </c>
      <c r="H70" s="11" t="e">
        <f t="shared" si="14"/>
        <v>#DIV/0!</v>
      </c>
      <c r="I70" s="11" t="e">
        <f t="shared" si="15"/>
        <v>#DIV/0!</v>
      </c>
    </row>
    <row r="71" spans="1:9" ht="28.5" customHeight="1" x14ac:dyDescent="0.2">
      <c r="A71" s="8"/>
      <c r="B71" s="16"/>
      <c r="C71" s="9"/>
      <c r="D71" s="8"/>
      <c r="E71" s="8"/>
      <c r="F71" s="8"/>
      <c r="G71" s="11" t="e">
        <f t="shared" si="13"/>
        <v>#DIV/0!</v>
      </c>
      <c r="H71" s="11" t="e">
        <f t="shared" si="14"/>
        <v>#DIV/0!</v>
      </c>
      <c r="I71" s="11" t="e">
        <f t="shared" si="15"/>
        <v>#DIV/0!</v>
      </c>
    </row>
    <row r="72" spans="1:9" ht="28.5" customHeight="1" x14ac:dyDescent="0.2">
      <c r="A72" s="8"/>
      <c r="B72" s="16"/>
      <c r="C72" s="9"/>
      <c r="D72" s="8"/>
      <c r="E72" s="8"/>
      <c r="F72" s="8"/>
      <c r="G72" s="11" t="e">
        <f t="shared" si="13"/>
        <v>#DIV/0!</v>
      </c>
      <c r="H72" s="11" t="e">
        <f t="shared" si="14"/>
        <v>#DIV/0!</v>
      </c>
      <c r="I72" s="11" t="e">
        <f t="shared" si="15"/>
        <v>#DIV/0!</v>
      </c>
    </row>
    <row r="73" spans="1:9" ht="28.5" customHeight="1" x14ac:dyDescent="0.2">
      <c r="A73" s="8"/>
      <c r="B73" s="16"/>
      <c r="C73" s="9"/>
      <c r="D73" s="8"/>
      <c r="E73" s="8"/>
      <c r="F73" s="8"/>
      <c r="G73" s="11" t="e">
        <f t="shared" si="13"/>
        <v>#DIV/0!</v>
      </c>
      <c r="H73" s="11" t="e">
        <f t="shared" si="14"/>
        <v>#DIV/0!</v>
      </c>
      <c r="I73" s="11" t="e">
        <f t="shared" si="15"/>
        <v>#DIV/0!</v>
      </c>
    </row>
    <row r="74" spans="1:9" ht="28.5" customHeight="1" x14ac:dyDescent="0.2">
      <c r="A74" s="8"/>
      <c r="B74" s="16"/>
      <c r="C74" s="9"/>
      <c r="D74" s="8"/>
      <c r="E74" s="8"/>
      <c r="F74" s="8"/>
      <c r="G74" s="11" t="e">
        <f t="shared" si="13"/>
        <v>#DIV/0!</v>
      </c>
      <c r="H74" s="11" t="e">
        <f t="shared" si="14"/>
        <v>#DIV/0!</v>
      </c>
      <c r="I74" s="11" t="e">
        <f t="shared" si="15"/>
        <v>#DIV/0!</v>
      </c>
    </row>
    <row r="75" spans="1:9" ht="28.5" customHeight="1" x14ac:dyDescent="0.2">
      <c r="G75" s="11"/>
      <c r="H75" s="11"/>
      <c r="I75" s="11" t="e">
        <f>((E85-F85)/(F85-D85))*100</f>
        <v>#DIV/0!</v>
      </c>
    </row>
    <row r="76" spans="1:9" ht="27" customHeight="1" x14ac:dyDescent="0.2">
      <c r="A76" s="33" t="s">
        <v>14</v>
      </c>
      <c r="B76" s="33"/>
      <c r="G76" s="11"/>
      <c r="H76" s="11"/>
      <c r="I76" s="11" t="e">
        <f>((E86-F86)/(F86-D86))*100</f>
        <v>#DIV/0!</v>
      </c>
    </row>
    <row r="77" spans="1:9" s="7" customFormat="1" ht="25" customHeight="1" x14ac:dyDescent="0.2">
      <c r="A77" s="5" t="s">
        <v>0</v>
      </c>
      <c r="B77" s="5" t="s">
        <v>1</v>
      </c>
      <c r="C77" s="4" t="s">
        <v>2</v>
      </c>
      <c r="D77" s="5" t="s">
        <v>3</v>
      </c>
      <c r="E77" s="5" t="s">
        <v>4</v>
      </c>
      <c r="F77" s="5" t="s">
        <v>5</v>
      </c>
      <c r="G77" s="6" t="s">
        <v>6</v>
      </c>
      <c r="H77" s="6" t="s">
        <v>7</v>
      </c>
      <c r="I77" s="6" t="s">
        <v>8</v>
      </c>
    </row>
    <row r="78" spans="1:9" ht="21" customHeight="1" x14ac:dyDescent="0.2">
      <c r="G78" s="11"/>
      <c r="H78" s="11">
        <f t="shared" ref="H78" si="16">G78*2</f>
        <v>0</v>
      </c>
      <c r="I78" s="11" t="e">
        <f t="shared" ref="I78:I93" si="17">((E87-F87)/(F87-D87))*100</f>
        <v>#DIV/0!</v>
      </c>
    </row>
    <row r="79" spans="1:9" ht="29" customHeight="1" x14ac:dyDescent="0.2">
      <c r="A79" s="8"/>
      <c r="B79" s="16"/>
      <c r="C79" s="9"/>
      <c r="D79" s="8"/>
      <c r="E79" s="8"/>
      <c r="F79" s="8"/>
      <c r="G79" s="11" t="e">
        <f t="shared" ref="G79:G87" si="18">(5*(E79-D79)/(F79-D79))</f>
        <v>#DIV/0!</v>
      </c>
      <c r="H79" s="11" t="e">
        <f t="shared" ref="H79:H87" si="19">G79*2</f>
        <v>#DIV/0!</v>
      </c>
      <c r="I79" s="11" t="e">
        <f t="shared" si="17"/>
        <v>#DIV/0!</v>
      </c>
    </row>
    <row r="80" spans="1:9" ht="25" customHeight="1" x14ac:dyDescent="0.2">
      <c r="A80" s="8"/>
      <c r="B80" s="16"/>
      <c r="C80" s="9"/>
      <c r="D80" s="8"/>
      <c r="E80" s="8"/>
      <c r="F80" s="8"/>
      <c r="G80" s="11" t="e">
        <f t="shared" si="18"/>
        <v>#DIV/0!</v>
      </c>
      <c r="H80" s="11" t="e">
        <f t="shared" si="19"/>
        <v>#DIV/0!</v>
      </c>
      <c r="I80" s="11" t="e">
        <f t="shared" si="17"/>
        <v>#DIV/0!</v>
      </c>
    </row>
    <row r="81" spans="1:9" ht="29" customHeight="1" x14ac:dyDescent="0.2">
      <c r="A81" s="8"/>
      <c r="B81" s="16"/>
      <c r="C81" s="9"/>
      <c r="D81" s="8"/>
      <c r="E81" s="8"/>
      <c r="F81" s="8"/>
      <c r="G81" s="11" t="e">
        <f t="shared" si="18"/>
        <v>#DIV/0!</v>
      </c>
      <c r="H81" s="11" t="e">
        <f t="shared" si="19"/>
        <v>#DIV/0!</v>
      </c>
      <c r="I81" s="11" t="e">
        <f t="shared" si="17"/>
        <v>#DIV/0!</v>
      </c>
    </row>
    <row r="82" spans="1:9" ht="28.5" customHeight="1" x14ac:dyDescent="0.2">
      <c r="A82" s="8"/>
      <c r="B82" s="16"/>
      <c r="C82" s="9"/>
      <c r="D82" s="8"/>
      <c r="E82" s="8"/>
      <c r="F82" s="8"/>
      <c r="G82" s="11" t="e">
        <f t="shared" si="18"/>
        <v>#DIV/0!</v>
      </c>
      <c r="H82" s="11" t="e">
        <f t="shared" si="19"/>
        <v>#DIV/0!</v>
      </c>
      <c r="I82" s="11" t="e">
        <f t="shared" si="17"/>
        <v>#DIV/0!</v>
      </c>
    </row>
    <row r="83" spans="1:9" ht="31" customHeight="1" x14ac:dyDescent="0.2">
      <c r="A83" s="8"/>
      <c r="B83" s="16"/>
      <c r="C83" s="9"/>
      <c r="D83" s="8"/>
      <c r="E83" s="8"/>
      <c r="F83" s="8"/>
      <c r="G83" s="11" t="e">
        <f t="shared" si="18"/>
        <v>#DIV/0!</v>
      </c>
      <c r="H83" s="11" t="e">
        <f t="shared" si="19"/>
        <v>#DIV/0!</v>
      </c>
      <c r="I83" s="11" t="e">
        <f t="shared" si="17"/>
        <v>#DIV/0!</v>
      </c>
    </row>
    <row r="84" spans="1:9" ht="27" customHeight="1" x14ac:dyDescent="0.2">
      <c r="A84" s="8"/>
      <c r="B84" s="16"/>
      <c r="C84" s="9"/>
      <c r="D84" s="8"/>
      <c r="E84" s="8"/>
      <c r="F84" s="8"/>
      <c r="G84" s="11" t="e">
        <f t="shared" si="18"/>
        <v>#DIV/0!</v>
      </c>
      <c r="H84" s="11" t="e">
        <f t="shared" si="19"/>
        <v>#DIV/0!</v>
      </c>
      <c r="I84" s="11" t="e">
        <f t="shared" si="17"/>
        <v>#DIV/0!</v>
      </c>
    </row>
    <row r="85" spans="1:9" ht="31" customHeight="1" x14ac:dyDescent="0.2">
      <c r="A85" s="8"/>
      <c r="B85" s="16"/>
      <c r="C85" s="9"/>
      <c r="D85" s="8"/>
      <c r="E85" s="8"/>
      <c r="F85" s="8"/>
      <c r="G85" s="11" t="e">
        <f t="shared" si="18"/>
        <v>#DIV/0!</v>
      </c>
      <c r="H85" s="11" t="e">
        <f t="shared" si="19"/>
        <v>#DIV/0!</v>
      </c>
      <c r="I85" s="11" t="e">
        <f t="shared" si="17"/>
        <v>#DIV/0!</v>
      </c>
    </row>
    <row r="86" spans="1:9" ht="28" customHeight="1" x14ac:dyDescent="0.2">
      <c r="A86" s="8"/>
      <c r="B86" s="16"/>
      <c r="C86" s="9"/>
      <c r="D86" s="8"/>
      <c r="E86" s="8"/>
      <c r="F86" s="8"/>
      <c r="G86" s="11" t="e">
        <f t="shared" si="18"/>
        <v>#DIV/0!</v>
      </c>
      <c r="H86" s="11" t="e">
        <f t="shared" si="19"/>
        <v>#DIV/0!</v>
      </c>
      <c r="I86" s="11" t="e">
        <f t="shared" si="17"/>
        <v>#DIV/0!</v>
      </c>
    </row>
    <row r="87" spans="1:9" ht="28.5" customHeight="1" x14ac:dyDescent="0.2">
      <c r="A87" s="8"/>
      <c r="B87" s="16"/>
      <c r="C87" s="9"/>
      <c r="D87" s="8"/>
      <c r="E87" s="8"/>
      <c r="F87" s="8"/>
      <c r="G87" s="11" t="e">
        <f t="shared" si="18"/>
        <v>#DIV/0!</v>
      </c>
      <c r="H87" s="11" t="e">
        <f t="shared" si="19"/>
        <v>#DIV/0!</v>
      </c>
      <c r="I87" s="11" t="e">
        <f t="shared" si="17"/>
        <v>#DIV/0!</v>
      </c>
    </row>
    <row r="88" spans="1:9" ht="28.5" customHeight="1" x14ac:dyDescent="0.2">
      <c r="G88" s="11"/>
      <c r="H88" s="11"/>
      <c r="I88" s="11" t="e">
        <f t="shared" si="17"/>
        <v>#DIV/0!</v>
      </c>
    </row>
    <row r="89" spans="1:9" ht="25" customHeight="1" x14ac:dyDescent="0.2">
      <c r="A89" s="33" t="s">
        <v>14</v>
      </c>
      <c r="B89" s="33"/>
      <c r="G89" s="11"/>
      <c r="H89" s="11"/>
      <c r="I89" s="11" t="e">
        <f t="shared" si="17"/>
        <v>#DIV/0!</v>
      </c>
    </row>
    <row r="90" spans="1:9" ht="21" customHeight="1" x14ac:dyDescent="0.2">
      <c r="G90" s="11"/>
      <c r="H90" s="11"/>
      <c r="I90" s="11" t="e">
        <f t="shared" si="17"/>
        <v>#DIV/0!</v>
      </c>
    </row>
    <row r="91" spans="1:9" ht="28" customHeight="1" x14ac:dyDescent="0.2">
      <c r="A91" s="8"/>
      <c r="B91" s="16"/>
      <c r="C91" s="9"/>
      <c r="D91" s="8"/>
      <c r="E91" s="8"/>
      <c r="F91" s="8"/>
      <c r="G91" s="11" t="e">
        <f t="shared" si="13"/>
        <v>#DIV/0!</v>
      </c>
      <c r="H91" s="11" t="e">
        <f t="shared" si="14"/>
        <v>#DIV/0!</v>
      </c>
      <c r="I91" s="11" t="e">
        <f t="shared" si="17"/>
        <v>#DIV/0!</v>
      </c>
    </row>
    <row r="92" spans="1:9" ht="28.5" customHeight="1" x14ac:dyDescent="0.2">
      <c r="A92" s="8"/>
      <c r="B92" s="16"/>
      <c r="C92" s="9"/>
      <c r="D92" s="8"/>
      <c r="E92" s="8"/>
      <c r="F92" s="8"/>
      <c r="G92" s="11" t="e">
        <f t="shared" si="13"/>
        <v>#DIV/0!</v>
      </c>
      <c r="H92" s="11" t="e">
        <f t="shared" si="14"/>
        <v>#DIV/0!</v>
      </c>
      <c r="I92" s="11" t="e">
        <f t="shared" si="17"/>
        <v>#DIV/0!</v>
      </c>
    </row>
    <row r="93" spans="1:9" ht="32" customHeight="1" x14ac:dyDescent="0.2">
      <c r="A93" s="8"/>
      <c r="B93" s="16"/>
      <c r="C93" s="9"/>
      <c r="D93" s="8"/>
      <c r="E93" s="8"/>
      <c r="F93" s="8"/>
      <c r="G93" s="11" t="e">
        <f t="shared" si="13"/>
        <v>#DIV/0!</v>
      </c>
      <c r="H93" s="11" t="e">
        <f t="shared" si="14"/>
        <v>#DIV/0!</v>
      </c>
      <c r="I93" s="11" t="e">
        <f t="shared" si="17"/>
        <v>#DIV/0!</v>
      </c>
    </row>
    <row r="94" spans="1:9" ht="25" customHeight="1" x14ac:dyDescent="0.2">
      <c r="A94" s="8"/>
      <c r="B94" s="16"/>
      <c r="C94" s="9"/>
      <c r="D94" s="8"/>
      <c r="E94" s="8"/>
      <c r="F94" s="8"/>
      <c r="G94" s="11" t="e">
        <f t="shared" si="13"/>
        <v>#DIV/0!</v>
      </c>
      <c r="H94" s="11" t="e">
        <f t="shared" si="14"/>
        <v>#DIV/0!</v>
      </c>
      <c r="I94" s="11"/>
    </row>
    <row r="95" spans="1:9" ht="27" customHeight="1" x14ac:dyDescent="0.2">
      <c r="A95" s="8"/>
      <c r="B95" s="16"/>
      <c r="C95" s="9"/>
      <c r="D95" s="8"/>
      <c r="E95" s="8"/>
      <c r="F95" s="8"/>
      <c r="G95" s="11" t="e">
        <f t="shared" si="13"/>
        <v>#DIV/0!</v>
      </c>
      <c r="H95" s="11" t="e">
        <f t="shared" si="14"/>
        <v>#DIV/0!</v>
      </c>
      <c r="I95" s="11"/>
    </row>
    <row r="96" spans="1:9" ht="30" customHeight="1" x14ac:dyDescent="0.2">
      <c r="A96" s="8"/>
      <c r="B96" s="16"/>
      <c r="C96" s="9"/>
      <c r="D96" s="8"/>
      <c r="E96" s="8"/>
      <c r="F96" s="8"/>
      <c r="G96" s="11" t="e">
        <f t="shared" si="13"/>
        <v>#DIV/0!</v>
      </c>
      <c r="H96" s="11" t="e">
        <f t="shared" si="14"/>
        <v>#DIV/0!</v>
      </c>
      <c r="I96" s="11"/>
    </row>
    <row r="97" spans="1:9" ht="28.5" customHeight="1" x14ac:dyDescent="0.2">
      <c r="A97" s="8"/>
      <c r="B97" s="16"/>
      <c r="C97" s="9"/>
      <c r="D97" s="8"/>
      <c r="E97" s="8"/>
      <c r="F97" s="8"/>
      <c r="G97" s="11" t="e">
        <f t="shared" si="13"/>
        <v>#DIV/0!</v>
      </c>
      <c r="H97" s="11" t="e">
        <f t="shared" si="14"/>
        <v>#DIV/0!</v>
      </c>
      <c r="I97" s="11" t="e">
        <f t="shared" ref="I97:I114" si="20">((E106-F106)/(F106-D106))*100</f>
        <v>#DIV/0!</v>
      </c>
    </row>
    <row r="98" spans="1:9" ht="28.5" customHeight="1" x14ac:dyDescent="0.2">
      <c r="A98" s="8"/>
      <c r="B98" s="16"/>
      <c r="C98" s="9"/>
      <c r="D98" s="8"/>
      <c r="E98" s="8"/>
      <c r="F98" s="8"/>
      <c r="G98" s="11" t="e">
        <f t="shared" si="13"/>
        <v>#DIV/0!</v>
      </c>
      <c r="H98" s="11" t="e">
        <f t="shared" si="14"/>
        <v>#DIV/0!</v>
      </c>
      <c r="I98" s="11" t="e">
        <f t="shared" si="20"/>
        <v>#DIV/0!</v>
      </c>
    </row>
    <row r="99" spans="1:9" ht="28.5" customHeight="1" x14ac:dyDescent="0.2">
      <c r="A99" s="8"/>
      <c r="B99" s="16"/>
      <c r="C99" s="9"/>
      <c r="D99" s="8"/>
      <c r="E99" s="8"/>
      <c r="F99" s="8"/>
      <c r="G99" s="11" t="e">
        <f t="shared" si="13"/>
        <v>#DIV/0!</v>
      </c>
      <c r="H99" s="11" t="e">
        <f t="shared" si="14"/>
        <v>#DIV/0!</v>
      </c>
      <c r="I99" s="11" t="e">
        <f t="shared" si="20"/>
        <v>#DIV/0!</v>
      </c>
    </row>
    <row r="100" spans="1:9" ht="28.5" customHeight="1" x14ac:dyDescent="0.2">
      <c r="A100" s="8"/>
      <c r="B100" s="16"/>
      <c r="C100" s="9"/>
      <c r="D100" s="8"/>
      <c r="E100" s="8"/>
      <c r="F100" s="8"/>
      <c r="G100" s="11" t="e">
        <f t="shared" si="13"/>
        <v>#DIV/0!</v>
      </c>
      <c r="H100" s="11" t="e">
        <f t="shared" si="14"/>
        <v>#DIV/0!</v>
      </c>
      <c r="I100" s="11" t="e">
        <f t="shared" si="20"/>
        <v>#DIV/0!</v>
      </c>
    </row>
    <row r="101" spans="1:9" ht="28.5" customHeight="1" x14ac:dyDescent="0.2">
      <c r="A101" s="8"/>
      <c r="B101" s="16"/>
      <c r="C101" s="9"/>
      <c r="D101" s="8"/>
      <c r="E101" s="8"/>
      <c r="F101" s="8"/>
      <c r="G101" s="11" t="e">
        <f t="shared" si="13"/>
        <v>#DIV/0!</v>
      </c>
      <c r="H101" s="11" t="e">
        <f t="shared" si="14"/>
        <v>#DIV/0!</v>
      </c>
      <c r="I101" s="11" t="e">
        <f t="shared" si="20"/>
        <v>#DIV/0!</v>
      </c>
    </row>
    <row r="102" spans="1:9" ht="28.5" customHeight="1" x14ac:dyDescent="0.2">
      <c r="A102" s="8"/>
      <c r="B102" s="16"/>
      <c r="C102" s="18"/>
      <c r="D102" s="8"/>
      <c r="E102" s="8"/>
      <c r="F102" s="8"/>
      <c r="G102" s="11" t="e">
        <f t="shared" si="13"/>
        <v>#DIV/0!</v>
      </c>
      <c r="H102" s="11" t="e">
        <f t="shared" si="14"/>
        <v>#DIV/0!</v>
      </c>
      <c r="I102" s="11" t="e">
        <f t="shared" si="20"/>
        <v>#DIV/0!</v>
      </c>
    </row>
    <row r="103" spans="1:9" ht="28.5" customHeight="1" x14ac:dyDescent="0.2">
      <c r="G103" s="11"/>
      <c r="H103" s="11"/>
      <c r="I103" s="11" t="e">
        <f t="shared" si="20"/>
        <v>#DIV/0!</v>
      </c>
    </row>
    <row r="104" spans="1:9" ht="28.5" customHeight="1" x14ac:dyDescent="0.2">
      <c r="A104" s="33" t="s">
        <v>15</v>
      </c>
      <c r="B104" s="33"/>
      <c r="G104" s="11"/>
      <c r="H104" s="11"/>
      <c r="I104" s="11" t="e">
        <f t="shared" si="20"/>
        <v>#DIV/0!</v>
      </c>
    </row>
    <row r="105" spans="1:9" s="7" customFormat="1" ht="25" customHeight="1" x14ac:dyDescent="0.2">
      <c r="A105" s="5" t="s">
        <v>0</v>
      </c>
      <c r="B105" s="5" t="s">
        <v>1</v>
      </c>
      <c r="C105" s="4" t="s">
        <v>2</v>
      </c>
      <c r="D105" s="5" t="s">
        <v>3</v>
      </c>
      <c r="E105" s="5" t="s">
        <v>4</v>
      </c>
      <c r="F105" s="5" t="s">
        <v>5</v>
      </c>
      <c r="G105" s="6" t="s">
        <v>6</v>
      </c>
      <c r="H105" s="6" t="s">
        <v>7</v>
      </c>
      <c r="I105" s="6" t="s">
        <v>8</v>
      </c>
    </row>
    <row r="106" spans="1:9" ht="28.5" customHeight="1" x14ac:dyDescent="0.2">
      <c r="A106" s="8"/>
      <c r="B106" s="16"/>
      <c r="C106" s="9"/>
      <c r="D106" s="8"/>
      <c r="E106" s="8"/>
      <c r="F106" s="8"/>
      <c r="G106" s="11" t="e">
        <f t="shared" si="13"/>
        <v>#DIV/0!</v>
      </c>
      <c r="H106" s="11" t="e">
        <f t="shared" si="14"/>
        <v>#DIV/0!</v>
      </c>
      <c r="I106" s="11" t="e">
        <f t="shared" si="20"/>
        <v>#DIV/0!</v>
      </c>
    </row>
    <row r="107" spans="1:9" ht="28.5" customHeight="1" x14ac:dyDescent="0.2">
      <c r="A107" s="8"/>
      <c r="B107" s="16"/>
      <c r="C107" s="9"/>
      <c r="D107" s="8"/>
      <c r="E107" s="8"/>
      <c r="F107" s="8"/>
      <c r="G107" s="11" t="e">
        <f t="shared" si="13"/>
        <v>#DIV/0!</v>
      </c>
      <c r="H107" s="11" t="e">
        <f t="shared" si="14"/>
        <v>#DIV/0!</v>
      </c>
      <c r="I107" s="11" t="e">
        <f t="shared" si="20"/>
        <v>#DIV/0!</v>
      </c>
    </row>
    <row r="108" spans="1:9" ht="28.5" customHeight="1" x14ac:dyDescent="0.2">
      <c r="A108" s="8"/>
      <c r="B108" s="16"/>
      <c r="C108" s="9"/>
      <c r="D108" s="8"/>
      <c r="E108" s="8"/>
      <c r="F108" s="8"/>
      <c r="G108" s="11" t="e">
        <f t="shared" si="13"/>
        <v>#DIV/0!</v>
      </c>
      <c r="H108" s="11" t="e">
        <f t="shared" si="14"/>
        <v>#DIV/0!</v>
      </c>
      <c r="I108" s="11" t="e">
        <f t="shared" si="20"/>
        <v>#DIV/0!</v>
      </c>
    </row>
    <row r="109" spans="1:9" ht="28.5" customHeight="1" x14ac:dyDescent="0.2">
      <c r="A109" s="8"/>
      <c r="B109" s="16"/>
      <c r="C109" s="9"/>
      <c r="D109" s="8"/>
      <c r="E109" s="8"/>
      <c r="F109" s="8"/>
      <c r="G109" s="11" t="e">
        <f t="shared" si="13"/>
        <v>#DIV/0!</v>
      </c>
      <c r="H109" s="11" t="e">
        <f t="shared" si="14"/>
        <v>#DIV/0!</v>
      </c>
      <c r="I109" s="11" t="e">
        <f t="shared" si="20"/>
        <v>#DIV/0!</v>
      </c>
    </row>
    <row r="110" spans="1:9" ht="28.5" customHeight="1" x14ac:dyDescent="0.2">
      <c r="A110" s="8"/>
      <c r="B110" s="16"/>
      <c r="C110" s="9"/>
      <c r="D110" s="8"/>
      <c r="E110" s="8"/>
      <c r="F110" s="8"/>
      <c r="G110" s="11" t="e">
        <f t="shared" si="13"/>
        <v>#DIV/0!</v>
      </c>
      <c r="H110" s="11" t="e">
        <f t="shared" si="14"/>
        <v>#DIV/0!</v>
      </c>
      <c r="I110" s="11" t="e">
        <f t="shared" si="20"/>
        <v>#DIV/0!</v>
      </c>
    </row>
    <row r="111" spans="1:9" ht="28.5" customHeight="1" x14ac:dyDescent="0.2">
      <c r="A111" s="8"/>
      <c r="B111" s="16"/>
      <c r="C111" s="9"/>
      <c r="D111" s="8"/>
      <c r="E111" s="8"/>
      <c r="F111" s="8"/>
      <c r="G111" s="11" t="e">
        <f t="shared" si="13"/>
        <v>#DIV/0!</v>
      </c>
      <c r="H111" s="11" t="e">
        <f t="shared" si="14"/>
        <v>#DIV/0!</v>
      </c>
      <c r="I111" s="11" t="e">
        <f t="shared" si="20"/>
        <v>#DIV/0!</v>
      </c>
    </row>
    <row r="112" spans="1:9" ht="28.5" customHeight="1" x14ac:dyDescent="0.2">
      <c r="A112" s="8"/>
      <c r="B112" s="16"/>
      <c r="C112" s="9"/>
      <c r="D112" s="8"/>
      <c r="E112" s="8"/>
      <c r="F112" s="8"/>
      <c r="G112" s="11" t="e">
        <f t="shared" si="13"/>
        <v>#DIV/0!</v>
      </c>
      <c r="H112" s="11" t="e">
        <f t="shared" si="14"/>
        <v>#DIV/0!</v>
      </c>
      <c r="I112" s="11" t="e">
        <f t="shared" si="20"/>
        <v>#DIV/0!</v>
      </c>
    </row>
    <row r="113" spans="1:9" ht="28.5" customHeight="1" x14ac:dyDescent="0.2">
      <c r="A113" s="8"/>
      <c r="B113" s="16"/>
      <c r="C113" s="9"/>
      <c r="D113" s="8"/>
      <c r="E113" s="8"/>
      <c r="F113" s="8"/>
      <c r="G113" s="11" t="e">
        <f t="shared" si="13"/>
        <v>#DIV/0!</v>
      </c>
      <c r="H113" s="11" t="e">
        <f t="shared" si="14"/>
        <v>#DIV/0!</v>
      </c>
      <c r="I113" s="11" t="e">
        <f t="shared" si="20"/>
        <v>#DIV/0!</v>
      </c>
    </row>
    <row r="114" spans="1:9" ht="28.5" customHeight="1" x14ac:dyDescent="0.2">
      <c r="A114" s="8"/>
      <c r="B114" s="16"/>
      <c r="C114" s="9"/>
      <c r="D114" s="8"/>
      <c r="E114" s="8"/>
      <c r="F114" s="8"/>
      <c r="G114" s="11" t="e">
        <f t="shared" si="13"/>
        <v>#DIV/0!</v>
      </c>
      <c r="H114" s="11" t="e">
        <f t="shared" si="14"/>
        <v>#DIV/0!</v>
      </c>
      <c r="I114" s="11" t="e">
        <f t="shared" si="20"/>
        <v>#DIV/0!</v>
      </c>
    </row>
    <row r="115" spans="1:9" ht="28.5" customHeight="1" x14ac:dyDescent="0.2">
      <c r="A115" s="8"/>
      <c r="B115" s="16"/>
      <c r="C115" s="9"/>
      <c r="D115" s="8"/>
      <c r="E115" s="8"/>
      <c r="F115" s="8"/>
      <c r="G115" s="11" t="e">
        <f t="shared" si="13"/>
        <v>#DIV/0!</v>
      </c>
      <c r="H115" s="11" t="e">
        <f t="shared" si="14"/>
        <v>#DIV/0!</v>
      </c>
      <c r="I115" s="11" t="e">
        <f>((#REF!-#REF!)/(#REF!-#REF!))*100</f>
        <v>#REF!</v>
      </c>
    </row>
    <row r="116" spans="1:9" ht="28.5" customHeight="1" x14ac:dyDescent="0.2">
      <c r="A116" s="8"/>
      <c r="B116" s="16"/>
      <c r="C116" s="9"/>
      <c r="D116" s="8"/>
      <c r="E116" s="8"/>
      <c r="F116" s="8"/>
      <c r="G116" s="11" t="e">
        <f t="shared" si="13"/>
        <v>#DIV/0!</v>
      </c>
      <c r="H116" s="11" t="e">
        <f t="shared" si="14"/>
        <v>#DIV/0!</v>
      </c>
      <c r="I116" s="11" t="e">
        <f>((#REF!-#REF!)/(#REF!-#REF!))*100</f>
        <v>#REF!</v>
      </c>
    </row>
    <row r="117" spans="1:9" ht="28.5" customHeight="1" x14ac:dyDescent="0.2">
      <c r="A117" s="8"/>
      <c r="B117" s="16"/>
      <c r="C117" s="9"/>
      <c r="D117" s="8"/>
      <c r="E117" s="8"/>
      <c r="F117" s="8"/>
      <c r="G117" s="11" t="e">
        <f t="shared" si="13"/>
        <v>#DIV/0!</v>
      </c>
      <c r="H117" s="11" t="e">
        <f t="shared" si="14"/>
        <v>#DIV/0!</v>
      </c>
      <c r="I117" s="11" t="e">
        <f>((#REF!-#REF!)/(#REF!-#REF!))*100</f>
        <v>#REF!</v>
      </c>
    </row>
    <row r="118" spans="1:9" ht="28.5" customHeight="1" x14ac:dyDescent="0.2">
      <c r="A118" s="8"/>
      <c r="B118" s="16"/>
      <c r="C118" s="9"/>
      <c r="D118" s="8"/>
      <c r="E118" s="8"/>
      <c r="F118" s="8"/>
      <c r="G118" s="11" t="e">
        <f t="shared" si="13"/>
        <v>#DIV/0!</v>
      </c>
      <c r="H118" s="11" t="e">
        <f t="shared" si="14"/>
        <v>#DIV/0!</v>
      </c>
      <c r="I118" s="11" t="e">
        <f>((#REF!-#REF!)/(#REF!-#REF!))*100</f>
        <v>#REF!</v>
      </c>
    </row>
    <row r="119" spans="1:9" ht="28.5" customHeight="1" x14ac:dyDescent="0.2">
      <c r="A119" s="8"/>
      <c r="B119" s="16"/>
      <c r="C119" s="9"/>
      <c r="D119" s="8"/>
      <c r="E119" s="8"/>
      <c r="F119" s="8"/>
      <c r="G119" s="11" t="e">
        <f>(5*(E119-D119)/(F119-D119))</f>
        <v>#DIV/0!</v>
      </c>
      <c r="H119" s="11" t="e">
        <f>G119*2</f>
        <v>#DIV/0!</v>
      </c>
      <c r="I119" s="11" t="e">
        <f>((#REF!-#REF!)/(#REF!-#REF!))*100</f>
        <v>#REF!</v>
      </c>
    </row>
    <row r="120" spans="1:9" ht="28.5" customHeight="1" x14ac:dyDescent="0.2">
      <c r="A120" s="8"/>
      <c r="B120" s="16"/>
      <c r="C120" s="9"/>
      <c r="D120" s="8"/>
      <c r="E120" s="8"/>
      <c r="F120" s="8"/>
      <c r="G120" s="11" t="e">
        <f t="shared" si="13"/>
        <v>#DIV/0!</v>
      </c>
      <c r="H120" s="11" t="e">
        <f t="shared" si="14"/>
        <v>#DIV/0!</v>
      </c>
      <c r="I120" s="11" t="e">
        <f>((#REF!-#REF!)/(#REF!-#REF!))*100</f>
        <v>#REF!</v>
      </c>
    </row>
    <row r="121" spans="1:9" ht="28.5" customHeight="1" x14ac:dyDescent="0.2">
      <c r="A121" s="8"/>
      <c r="B121" s="16"/>
      <c r="C121" s="9"/>
      <c r="D121" s="8"/>
      <c r="E121" s="8"/>
      <c r="F121" s="8"/>
      <c r="G121" s="11" t="e">
        <f t="shared" si="13"/>
        <v>#DIV/0!</v>
      </c>
      <c r="H121" s="11" t="e">
        <f t="shared" si="14"/>
        <v>#DIV/0!</v>
      </c>
      <c r="I121" s="11"/>
    </row>
    <row r="122" spans="1:9" ht="28.5" customHeight="1" x14ac:dyDescent="0.2">
      <c r="A122" s="8"/>
      <c r="B122" s="16"/>
      <c r="C122" s="9"/>
      <c r="D122" s="8"/>
      <c r="E122" s="8"/>
      <c r="F122" s="8"/>
      <c r="G122" s="11" t="e">
        <f t="shared" si="13"/>
        <v>#DIV/0!</v>
      </c>
      <c r="H122" s="11" t="e">
        <f t="shared" si="14"/>
        <v>#DIV/0!</v>
      </c>
      <c r="I122" s="11"/>
    </row>
    <row r="123" spans="1:9" ht="28.5" customHeight="1" x14ac:dyDescent="0.2">
      <c r="A123" s="8"/>
      <c r="B123" s="16"/>
      <c r="C123" s="9"/>
      <c r="D123" s="8"/>
      <c r="E123" s="8"/>
      <c r="F123" s="8"/>
      <c r="G123" s="11" t="e">
        <f t="shared" si="13"/>
        <v>#DIV/0!</v>
      </c>
      <c r="H123" s="11" t="e">
        <f t="shared" si="14"/>
        <v>#DIV/0!</v>
      </c>
      <c r="I123" s="11"/>
    </row>
    <row r="124" spans="1:9" ht="28.5" customHeight="1" x14ac:dyDescent="0.2">
      <c r="G124" s="11"/>
      <c r="H124" s="11"/>
      <c r="I124" s="11" t="e">
        <f t="shared" ref="I124" si="21">((E133-F133)/(F133-D133))*100</f>
        <v>#DIV/0!</v>
      </c>
    </row>
    <row r="125" spans="1:9" ht="28.5" customHeight="1" x14ac:dyDescent="0.2">
      <c r="A125" s="33" t="s">
        <v>14</v>
      </c>
      <c r="B125" s="33"/>
      <c r="G125" s="11"/>
      <c r="H125" s="11"/>
      <c r="I125" s="11" t="e">
        <f t="shared" ref="I125:I129" si="22">((E134-F134)/(F134-D134))*100</f>
        <v>#DIV/0!</v>
      </c>
    </row>
    <row r="126" spans="1:9" ht="28.5" customHeight="1" x14ac:dyDescent="0.2">
      <c r="A126" s="3"/>
      <c r="B126" s="5"/>
      <c r="C126" s="4"/>
      <c r="D126" s="5"/>
      <c r="E126" s="5"/>
      <c r="F126" s="5"/>
      <c r="G126" s="6"/>
      <c r="H126" s="6"/>
      <c r="I126" s="11" t="e">
        <f t="shared" si="22"/>
        <v>#DIV/0!</v>
      </c>
    </row>
    <row r="127" spans="1:9" ht="28.5" customHeight="1" x14ac:dyDescent="0.2">
      <c r="A127" s="8"/>
      <c r="B127" s="16"/>
      <c r="C127" s="9"/>
      <c r="D127" s="8"/>
      <c r="E127" s="8"/>
      <c r="F127" s="8"/>
      <c r="G127" s="11" t="e">
        <f t="shared" si="13"/>
        <v>#DIV/0!</v>
      </c>
      <c r="H127" s="11" t="e">
        <f t="shared" si="14"/>
        <v>#DIV/0!</v>
      </c>
      <c r="I127" s="11" t="e">
        <f t="shared" si="22"/>
        <v>#DIV/0!</v>
      </c>
    </row>
    <row r="128" spans="1:9" ht="28.5" customHeight="1" x14ac:dyDescent="0.2">
      <c r="A128" s="8"/>
      <c r="B128" s="16"/>
      <c r="C128" s="9"/>
      <c r="D128" s="8"/>
      <c r="E128" s="8"/>
      <c r="F128" s="8"/>
      <c r="G128" s="11" t="e">
        <f t="shared" si="13"/>
        <v>#DIV/0!</v>
      </c>
      <c r="H128" s="11" t="e">
        <f t="shared" si="14"/>
        <v>#DIV/0!</v>
      </c>
      <c r="I128" s="11" t="e">
        <f t="shared" si="22"/>
        <v>#DIV/0!</v>
      </c>
    </row>
    <row r="129" spans="1:9" ht="28.5" customHeight="1" x14ac:dyDescent="0.2">
      <c r="A129" s="8"/>
      <c r="B129" s="16"/>
      <c r="C129" s="9"/>
      <c r="D129" s="8"/>
      <c r="E129" s="8"/>
      <c r="F129" s="8"/>
      <c r="G129" s="11" t="e">
        <f t="shared" si="13"/>
        <v>#DIV/0!</v>
      </c>
      <c r="H129" s="11" t="e">
        <f t="shared" si="14"/>
        <v>#DIV/0!</v>
      </c>
      <c r="I129" s="11" t="e">
        <f t="shared" si="22"/>
        <v>#DIV/0!</v>
      </c>
    </row>
    <row r="130" spans="1:9" ht="28.5" customHeight="1" x14ac:dyDescent="0.2">
      <c r="A130" s="8"/>
      <c r="B130" s="16"/>
      <c r="C130" s="9"/>
      <c r="D130" s="8"/>
      <c r="E130" s="8"/>
      <c r="F130" s="8"/>
      <c r="G130" s="11" t="e">
        <f t="shared" si="13"/>
        <v>#DIV/0!</v>
      </c>
      <c r="H130" s="11" t="e">
        <f t="shared" si="14"/>
        <v>#DIV/0!</v>
      </c>
      <c r="I130" s="11"/>
    </row>
    <row r="131" spans="1:9" ht="28.5" customHeight="1" x14ac:dyDescent="0.2">
      <c r="A131" s="8"/>
      <c r="B131" s="16"/>
      <c r="C131" s="9"/>
      <c r="D131" s="8"/>
      <c r="E131" s="8"/>
      <c r="F131" s="8"/>
      <c r="G131" s="11" t="e">
        <f t="shared" si="13"/>
        <v>#DIV/0!</v>
      </c>
      <c r="H131" s="11" t="e">
        <f t="shared" si="14"/>
        <v>#DIV/0!</v>
      </c>
      <c r="I131" s="11"/>
    </row>
    <row r="132" spans="1:9" ht="28.5" customHeight="1" x14ac:dyDescent="0.2">
      <c r="A132" s="8"/>
      <c r="B132" s="16"/>
      <c r="C132" s="9"/>
      <c r="D132" s="8"/>
      <c r="E132" s="8"/>
      <c r="F132" s="8"/>
      <c r="G132" s="11" t="e">
        <f t="shared" si="13"/>
        <v>#DIV/0!</v>
      </c>
      <c r="H132" s="11" t="e">
        <f t="shared" si="14"/>
        <v>#DIV/0!</v>
      </c>
      <c r="I132" s="11"/>
    </row>
    <row r="133" spans="1:9" ht="28.5" customHeight="1" x14ac:dyDescent="0.2">
      <c r="A133" s="8"/>
      <c r="B133" s="16"/>
      <c r="C133" s="9"/>
      <c r="D133" s="8"/>
      <c r="E133" s="8"/>
      <c r="F133" s="8"/>
      <c r="G133" s="11" t="e">
        <f t="shared" si="13"/>
        <v>#DIV/0!</v>
      </c>
      <c r="H133" s="11" t="e">
        <f t="shared" si="14"/>
        <v>#DIV/0!</v>
      </c>
      <c r="I133" s="11"/>
    </row>
    <row r="134" spans="1:9" ht="28.5" customHeight="1" x14ac:dyDescent="0.2">
      <c r="A134" s="8"/>
      <c r="B134" s="16"/>
      <c r="C134" s="9"/>
      <c r="D134" s="8"/>
      <c r="E134" s="8"/>
      <c r="F134" s="8"/>
      <c r="G134" s="11" t="e">
        <f t="shared" ref="G134:G138" si="23">(5*(E134-D134)/(F134-D134))</f>
        <v>#DIV/0!</v>
      </c>
      <c r="H134" s="11" t="e">
        <f t="shared" ref="H134:H138" si="24">G134*2</f>
        <v>#DIV/0!</v>
      </c>
      <c r="I134" s="11"/>
    </row>
    <row r="135" spans="1:9" ht="28.5" customHeight="1" x14ac:dyDescent="0.2">
      <c r="A135" s="8"/>
      <c r="B135" s="16"/>
      <c r="C135" s="9"/>
      <c r="D135" s="8"/>
      <c r="E135" s="8"/>
      <c r="F135" s="8"/>
      <c r="G135" s="11" t="e">
        <f t="shared" si="23"/>
        <v>#DIV/0!</v>
      </c>
      <c r="H135" s="11" t="e">
        <f t="shared" si="24"/>
        <v>#DIV/0!</v>
      </c>
      <c r="I135" s="11"/>
    </row>
    <row r="136" spans="1:9" ht="28.5" customHeight="1" x14ac:dyDescent="0.2">
      <c r="A136" s="8"/>
      <c r="B136" s="16"/>
      <c r="C136" s="9"/>
      <c r="D136" s="8"/>
      <c r="E136" s="8"/>
      <c r="F136" s="8"/>
      <c r="G136" s="11" t="e">
        <f t="shared" si="23"/>
        <v>#DIV/0!</v>
      </c>
      <c r="H136" s="11" t="e">
        <f t="shared" si="24"/>
        <v>#DIV/0!</v>
      </c>
      <c r="I136" s="11"/>
    </row>
    <row r="137" spans="1:9" ht="28.5" customHeight="1" x14ac:dyDescent="0.2">
      <c r="A137" s="8"/>
      <c r="B137" s="16"/>
      <c r="C137" s="9"/>
      <c r="D137" s="8"/>
      <c r="E137" s="8"/>
      <c r="F137" s="8"/>
      <c r="G137" s="11" t="e">
        <f t="shared" si="23"/>
        <v>#DIV/0!</v>
      </c>
      <c r="H137" s="11" t="e">
        <f t="shared" si="24"/>
        <v>#DIV/0!</v>
      </c>
      <c r="I137" s="11"/>
    </row>
    <row r="138" spans="1:9" ht="28.5" customHeight="1" x14ac:dyDescent="0.2">
      <c r="A138" s="8"/>
      <c r="B138" s="16"/>
      <c r="C138" s="9"/>
      <c r="D138" s="8"/>
      <c r="E138" s="8"/>
      <c r="F138" s="8"/>
      <c r="G138" s="11" t="e">
        <f t="shared" si="23"/>
        <v>#DIV/0!</v>
      </c>
      <c r="H138" s="11" t="e">
        <f t="shared" si="24"/>
        <v>#DIV/0!</v>
      </c>
      <c r="I138" s="11"/>
    </row>
    <row r="139" spans="1:9" ht="28.5" customHeight="1" x14ac:dyDescent="0.2">
      <c r="A139" s="8"/>
      <c r="B139" s="16"/>
      <c r="C139" s="9"/>
      <c r="D139" s="8"/>
      <c r="E139" s="8"/>
      <c r="F139" s="8"/>
      <c r="G139" s="11"/>
      <c r="H139" s="11"/>
      <c r="I139" s="11"/>
    </row>
  </sheetData>
  <mergeCells count="5">
    <mergeCell ref="A125:B125"/>
    <mergeCell ref="A104:B104"/>
    <mergeCell ref="A64:B64"/>
    <mergeCell ref="A89:B89"/>
    <mergeCell ref="A76:B76"/>
  </mergeCells>
  <phoneticPr fontId="2" type="noConversion"/>
  <pageMargins left="0.25" right="0.25" top="0.75" bottom="0.75" header="0.3" footer="0.3"/>
  <pageSetup scale="17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5"/>
  <sheetViews>
    <sheetView workbookViewId="0">
      <selection activeCell="B5" sqref="B5"/>
    </sheetView>
  </sheetViews>
  <sheetFormatPr baseColWidth="10" defaultColWidth="13.33203125" defaultRowHeight="16" x14ac:dyDescent="0.2"/>
  <cols>
    <col min="1" max="1" width="16.83203125" customWidth="1"/>
    <col min="2" max="2" width="11.83203125" bestFit="1" customWidth="1"/>
    <col min="3" max="3" width="12.33203125" bestFit="1" customWidth="1"/>
    <col min="4" max="4" width="9.5" customWidth="1"/>
    <col min="5" max="5" width="14.33203125" customWidth="1"/>
    <col min="6" max="6" width="14" customWidth="1"/>
    <col min="7" max="10" width="10.1640625" customWidth="1"/>
  </cols>
  <sheetData>
    <row r="1" spans="1:8" x14ac:dyDescent="0.2">
      <c r="A1" t="str">
        <f>'July 2019'!A1</f>
        <v>Soils collected on: 05/27/21</v>
      </c>
    </row>
    <row r="3" spans="1:8" x14ac:dyDescent="0.2">
      <c r="A3" s="2"/>
    </row>
    <row r="4" spans="1:8" s="7" customFormat="1" ht="22" customHeight="1" x14ac:dyDescent="0.2">
      <c r="A4" s="3" t="s">
        <v>0</v>
      </c>
      <c r="B4" s="5" t="s">
        <v>6</v>
      </c>
      <c r="C4" s="5" t="s">
        <v>7</v>
      </c>
      <c r="D4" s="6"/>
      <c r="E4" s="6"/>
      <c r="F4" s="6"/>
      <c r="G4" s="6"/>
    </row>
    <row r="5" spans="1:8" ht="22" customHeight="1" x14ac:dyDescent="0.25">
      <c r="A5" s="13" t="str">
        <f>'July 2019'!A5</f>
        <v>D1C1</v>
      </c>
      <c r="B5" s="14">
        <f>(5*('July 2019'!E5-'July 2019'!D5)/('July 2019'!F5-'July 2019'!D5))</f>
        <v>5.1652542372881358</v>
      </c>
      <c r="C5" s="14">
        <f>B5*2</f>
        <v>10.330508474576272</v>
      </c>
      <c r="D5" s="11"/>
      <c r="F5" s="1"/>
      <c r="H5" s="12"/>
    </row>
    <row r="6" spans="1:8" ht="22" customHeight="1" x14ac:dyDescent="0.25">
      <c r="A6" s="13" t="str">
        <f>'July 2019'!A6</f>
        <v>D1R1</v>
      </c>
      <c r="B6" s="14">
        <f>(5*('July 2019'!E6-'July 2019'!D6)/('July 2019'!F6-'July 2019'!D6))</f>
        <v>5.2181656277827244</v>
      </c>
      <c r="C6" s="14">
        <f t="shared" ref="C6:C25" si="0">B6*2</f>
        <v>10.436331255565449</v>
      </c>
      <c r="D6" s="11"/>
      <c r="F6" s="1"/>
      <c r="G6" s="11"/>
      <c r="H6" s="11"/>
    </row>
    <row r="7" spans="1:8" ht="22" customHeight="1" x14ac:dyDescent="0.25">
      <c r="A7" s="13" t="str">
        <f>'July 2019'!A7</f>
        <v>D1W1</v>
      </c>
      <c r="B7" s="14">
        <f>(5*('July 2019'!E7-'July 2019'!D7)/('July 2019'!F7-'July 2019'!D7))</f>
        <v>5.1454033771106937</v>
      </c>
      <c r="C7" s="14">
        <f t="shared" si="0"/>
        <v>10.290806754221387</v>
      </c>
      <c r="D7" s="11"/>
      <c r="F7" s="1"/>
      <c r="G7" s="11"/>
      <c r="H7" s="11"/>
    </row>
    <row r="8" spans="1:8" ht="22" customHeight="1" x14ac:dyDescent="0.25">
      <c r="A8" s="13" t="str">
        <f>'July 2019'!A8</f>
        <v>D1WR1</v>
      </c>
      <c r="B8" s="14">
        <f>(5*('July 2019'!E8-'July 2019'!D8)/('July 2019'!F8-'July 2019'!D8))</f>
        <v>5.1760228353948614</v>
      </c>
      <c r="C8" s="14">
        <f t="shared" si="0"/>
        <v>10.352045670789723</v>
      </c>
      <c r="D8" s="11"/>
      <c r="F8" s="1"/>
      <c r="G8" s="11"/>
      <c r="H8" s="11"/>
    </row>
    <row r="9" spans="1:8" ht="22" customHeight="1" x14ac:dyDescent="0.25">
      <c r="A9" s="13" t="str">
        <f>'July 2019'!A9</f>
        <v>D1C2</v>
      </c>
      <c r="B9" s="14">
        <f>(5*('July 2019'!E9-'July 2019'!D9)/('July 2019'!F9-'July 2019'!D9))</f>
        <v>5.1604032997250222</v>
      </c>
      <c r="C9" s="14">
        <f t="shared" si="0"/>
        <v>10.320806599450044</v>
      </c>
      <c r="D9" s="11"/>
    </row>
    <row r="10" spans="1:8" ht="22" customHeight="1" x14ac:dyDescent="0.25">
      <c r="A10" s="13" t="str">
        <f>'July 2019'!A10</f>
        <v>D1R2</v>
      </c>
      <c r="B10" s="14">
        <f>(5*('July 2019'!E10-'July 2019'!D10)/('July 2019'!F10-'July 2019'!D10))</f>
        <v>5.2536585365853652</v>
      </c>
      <c r="C10" s="14">
        <f t="shared" si="0"/>
        <v>10.50731707317073</v>
      </c>
      <c r="D10" s="11"/>
    </row>
    <row r="11" spans="1:8" ht="22" customHeight="1" x14ac:dyDescent="0.25">
      <c r="A11" s="13" t="str">
        <f>'July 2019'!A11</f>
        <v>D1W2</v>
      </c>
      <c r="B11" s="14">
        <f>(5*('July 2019'!E11-'July 2019'!D11)/('July 2019'!F11-'July 2019'!D11))</f>
        <v>5.1867030965391621</v>
      </c>
      <c r="C11" s="14">
        <f t="shared" si="0"/>
        <v>10.373406193078324</v>
      </c>
      <c r="D11" s="11"/>
    </row>
    <row r="12" spans="1:8" ht="22" customHeight="1" x14ac:dyDescent="0.25">
      <c r="A12" s="13" t="str">
        <f>'July 2019'!A12</f>
        <v>D1WR2</v>
      </c>
      <c r="B12" s="14">
        <f>(5*('July 2019'!E12-'July 2019'!D12)/('July 2019'!F12-'July 2019'!D12))</f>
        <v>5.1981450252951094</v>
      </c>
      <c r="C12" s="14">
        <f t="shared" si="0"/>
        <v>10.396290050590219</v>
      </c>
      <c r="D12" s="11"/>
    </row>
    <row r="13" spans="1:8" ht="22" customHeight="1" x14ac:dyDescent="0.25">
      <c r="A13" s="13" t="str">
        <f>'July 2019'!A13</f>
        <v>D2C1</v>
      </c>
      <c r="B13" s="14">
        <f>(5*('July 2019'!E13-'July 2019'!D13)/('July 2019'!F13-'July 2019'!D13))</f>
        <v>5.1638001638001638</v>
      </c>
      <c r="C13" s="14">
        <f t="shared" si="0"/>
        <v>10.327600327600328</v>
      </c>
      <c r="D13" s="11"/>
    </row>
    <row r="14" spans="1:8" ht="22" customHeight="1" x14ac:dyDescent="0.25">
      <c r="A14" s="13" t="str">
        <f>'July 2019'!A14</f>
        <v>D2R1</v>
      </c>
      <c r="B14" s="14">
        <f>(5*('July 2019'!E14-'July 2019'!D14)/('July 2019'!F14-'July 2019'!D14))</f>
        <v>5.2228682170542644</v>
      </c>
      <c r="C14" s="14">
        <f t="shared" si="0"/>
        <v>10.445736434108529</v>
      </c>
      <c r="D14" s="11"/>
    </row>
    <row r="15" spans="1:8" ht="22" customHeight="1" x14ac:dyDescent="0.25">
      <c r="A15" s="13" t="str">
        <f>'July 2019'!A15</f>
        <v>D2W1</v>
      </c>
      <c r="B15" s="14">
        <f>(5*('July 2019'!E15-'July 2019'!D15)/('July 2019'!F15-'July 2019'!D15))</f>
        <v>5.2022577610536223</v>
      </c>
      <c r="C15" s="14">
        <f t="shared" si="0"/>
        <v>10.404515522107245</v>
      </c>
      <c r="D15" s="11"/>
    </row>
    <row r="16" spans="1:8" ht="22" customHeight="1" x14ac:dyDescent="0.25">
      <c r="A16" s="13" t="str">
        <f>'July 2019'!A16</f>
        <v>D2WR1</v>
      </c>
      <c r="B16" s="14">
        <f>(5*('July 2019'!E16-'July 2019'!D16)/('July 2019'!F16-'July 2019'!D16))</f>
        <v>5.2337305224564616</v>
      </c>
      <c r="C16" s="14">
        <f t="shared" si="0"/>
        <v>10.467461044912923</v>
      </c>
      <c r="D16" s="11"/>
    </row>
    <row r="17" spans="1:4" ht="22" customHeight="1" x14ac:dyDescent="0.25">
      <c r="A17" s="13" t="str">
        <f>'July 2019'!A17</f>
        <v>D2C2</v>
      </c>
      <c r="B17" s="14">
        <f>(5*('July 2019'!E17-'July 2019'!D17)/('July 2019'!F17-'July 2019'!D17))</f>
        <v>5.1600673967986515</v>
      </c>
      <c r="C17" s="14">
        <f t="shared" si="0"/>
        <v>10.320134793597303</v>
      </c>
      <c r="D17" s="11"/>
    </row>
    <row r="18" spans="1:4" ht="22" customHeight="1" x14ac:dyDescent="0.25">
      <c r="A18" s="13" t="str">
        <f>'July 2019'!A18</f>
        <v>D2R2</v>
      </c>
      <c r="B18" s="14">
        <f>(5*('July 2019'!E18-'July 2019'!D18)/('July 2019'!F18-'July 2019'!D18))</f>
        <v>5.3185035389282103</v>
      </c>
      <c r="C18" s="14">
        <f t="shared" si="0"/>
        <v>10.637007077856421</v>
      </c>
      <c r="D18" s="11"/>
    </row>
    <row r="19" spans="1:4" ht="22" customHeight="1" x14ac:dyDescent="0.25">
      <c r="A19" s="13" t="str">
        <f>'July 2019'!A19</f>
        <v>D2W2</v>
      </c>
      <c r="B19" s="14">
        <f>(5*('July 2019'!E19-'July 2019'!D19)/('July 2019'!F19-'July 2019'!D19))</f>
        <v>5.1897533206831108</v>
      </c>
      <c r="C19" s="14">
        <f t="shared" si="0"/>
        <v>10.379506641366222</v>
      </c>
      <c r="D19" s="11"/>
    </row>
    <row r="20" spans="1:4" ht="22" customHeight="1" x14ac:dyDescent="0.25">
      <c r="A20" s="13" t="e">
        <f>'July 2019'!#REF!</f>
        <v>#REF!</v>
      </c>
      <c r="B20" s="14" t="e">
        <f>(5*('July 2019'!#REF!-'July 2019'!#REF!)/('July 2019'!#REF!-'July 2019'!#REF!))</f>
        <v>#REF!</v>
      </c>
      <c r="C20" s="14" t="e">
        <f t="shared" si="0"/>
        <v>#REF!</v>
      </c>
      <c r="D20" s="11"/>
    </row>
    <row r="21" spans="1:4" ht="22" customHeight="1" x14ac:dyDescent="0.25">
      <c r="A21" s="13" t="str">
        <f>'July 2019'!A26</f>
        <v>D3R2</v>
      </c>
      <c r="B21" s="14">
        <f>(5*('July 2019'!E26-'July 2019'!D26)/('July 2019'!F26-'July 2019'!D26))</f>
        <v>5.2141680395387144</v>
      </c>
      <c r="C21" s="14">
        <f t="shared" si="0"/>
        <v>10.428336079077429</v>
      </c>
      <c r="D21" s="11"/>
    </row>
    <row r="22" spans="1:4" ht="22" customHeight="1" x14ac:dyDescent="0.25">
      <c r="A22" s="13" t="str">
        <f>'July 2019'!A27</f>
        <v>D3W2</v>
      </c>
      <c r="B22" s="14">
        <f>(5*('July 2019'!E27-'July 2019'!D27)/('July 2019'!F27-'July 2019'!D27))</f>
        <v>5.1960784313725492</v>
      </c>
      <c r="C22" s="14">
        <f t="shared" si="0"/>
        <v>10.392156862745098</v>
      </c>
      <c r="D22" s="11"/>
    </row>
    <row r="23" spans="1:4" ht="22" customHeight="1" x14ac:dyDescent="0.25">
      <c r="A23" s="13" t="str">
        <f>'July 2019'!A28</f>
        <v>D3WR2</v>
      </c>
      <c r="B23" s="14">
        <f>(5*('July 2019'!E28-'July 2019'!D28)/('July 2019'!F28-'July 2019'!D28))</f>
        <v>5.2437902483900647</v>
      </c>
      <c r="C23" s="14">
        <f t="shared" si="0"/>
        <v>10.487580496780129</v>
      </c>
      <c r="D23" s="11"/>
    </row>
    <row r="24" spans="1:4" ht="22" customHeight="1" x14ac:dyDescent="0.25">
      <c r="A24" s="13" t="e">
        <f>'July 2019'!#REF!</f>
        <v>#REF!</v>
      </c>
      <c r="B24" s="14" t="e">
        <f>(5*('July 2019'!#REF!-'July 2019'!#REF!)/('July 2019'!#REF!-'July 2019'!#REF!))</f>
        <v>#REF!</v>
      </c>
      <c r="C24" s="14" t="e">
        <f t="shared" si="0"/>
        <v>#REF!</v>
      </c>
      <c r="D24" s="11"/>
    </row>
    <row r="25" spans="1:4" ht="22" customHeight="1" x14ac:dyDescent="0.25">
      <c r="A25" s="13" t="e">
        <f>'July 2019'!#REF!</f>
        <v>#REF!</v>
      </c>
      <c r="B25" s="14" t="e">
        <f>(5*('July 2019'!#REF!-'July 2019'!#REF!)/('July 2019'!#REF!-'July 2019'!#REF!))</f>
        <v>#REF!</v>
      </c>
      <c r="C25" s="14" t="e">
        <f t="shared" si="0"/>
        <v>#REF!</v>
      </c>
      <c r="D25" s="11"/>
    </row>
    <row r="26" spans="1:4" x14ac:dyDescent="0.2">
      <c r="B26" s="11"/>
      <c r="C26" s="11"/>
      <c r="D26" s="11"/>
    </row>
    <row r="27" spans="1:4" ht="19" x14ac:dyDescent="0.25">
      <c r="A27" s="23" t="e">
        <f>'July 2019'!#REF!</f>
        <v>#REF!</v>
      </c>
      <c r="B27" s="11"/>
      <c r="C27" s="11"/>
      <c r="D27" s="11"/>
    </row>
    <row r="28" spans="1:4" x14ac:dyDescent="0.2">
      <c r="B28" s="11"/>
      <c r="C28" s="11"/>
      <c r="D28" s="11"/>
    </row>
    <row r="29" spans="1:4" ht="19" x14ac:dyDescent="0.25">
      <c r="A29" s="13" t="str">
        <f>'July 2019'!A29</f>
        <v>I1C1</v>
      </c>
      <c r="B29" s="14">
        <f>(5*('July 2019'!E29-'July 2019'!D29)/('July 2019'!F29-'July 2019'!D29))</f>
        <v>5.1399613899613898</v>
      </c>
      <c r="C29" s="14">
        <f t="shared" ref="C29" si="1">B29*2</f>
        <v>10.27992277992278</v>
      </c>
      <c r="D29" s="11"/>
    </row>
    <row r="30" spans="1:4" ht="19" x14ac:dyDescent="0.25">
      <c r="A30" s="13" t="str">
        <f>'July 2019'!A30</f>
        <v>I1R1</v>
      </c>
      <c r="B30" s="14">
        <f>(5*('July 2019'!E30-'July 2019'!D30)/('July 2019'!F30-'July 2019'!D30))</f>
        <v>5.1926977687626783</v>
      </c>
      <c r="C30" s="14">
        <f t="shared" ref="C30:C80" si="2">B30*2</f>
        <v>10.385395537525357</v>
      </c>
      <c r="D30" s="11"/>
    </row>
    <row r="31" spans="1:4" ht="19" x14ac:dyDescent="0.25">
      <c r="A31" s="13" t="str">
        <f>'July 2019'!A31</f>
        <v>I1W1</v>
      </c>
      <c r="B31" s="14">
        <f>(5*('July 2019'!E31-'July 2019'!D31)/('July 2019'!F31-'July 2019'!D31))</f>
        <v>5.1478743068391868</v>
      </c>
      <c r="C31" s="14">
        <f t="shared" si="2"/>
        <v>10.295748613678374</v>
      </c>
      <c r="D31" s="11"/>
    </row>
    <row r="32" spans="1:4" ht="19" x14ac:dyDescent="0.25">
      <c r="A32" s="13" t="str">
        <f>'July 2019'!A32</f>
        <v>I1WR1</v>
      </c>
      <c r="B32" s="14">
        <f>(5*('July 2019'!E32-'July 2019'!D32)/('July 2019'!F32-'July 2019'!D32))</f>
        <v>5.1813471502590671</v>
      </c>
      <c r="C32" s="14">
        <f t="shared" si="2"/>
        <v>10.362694300518134</v>
      </c>
      <c r="D32" s="11"/>
    </row>
    <row r="33" spans="1:4" ht="19" x14ac:dyDescent="0.25">
      <c r="A33" s="13" t="str">
        <f>'July 2019'!A33</f>
        <v>I1C2</v>
      </c>
      <c r="B33" s="14">
        <f>(5*('July 2019'!E33-'July 2019'!D33)/('July 2019'!F33-'July 2019'!D33))</f>
        <v>5.1671309192200567</v>
      </c>
      <c r="C33" s="14">
        <f t="shared" si="2"/>
        <v>10.334261838440113</v>
      </c>
      <c r="D33" s="11"/>
    </row>
    <row r="34" spans="1:4" ht="19" x14ac:dyDescent="0.25">
      <c r="A34" s="13" t="str">
        <f>'July 2019'!A34</f>
        <v>I1R2</v>
      </c>
      <c r="B34" s="14">
        <f>(5*('July 2019'!E34-'July 2019'!D34)/('July 2019'!F34-'July 2019'!D34))</f>
        <v>5.2027649769585249</v>
      </c>
      <c r="C34" s="14">
        <f t="shared" si="2"/>
        <v>10.40552995391705</v>
      </c>
      <c r="D34" s="11"/>
    </row>
    <row r="35" spans="1:4" ht="19" x14ac:dyDescent="0.25">
      <c r="A35" s="13" t="str">
        <f>'July 2019'!A35</f>
        <v>I1W2</v>
      </c>
      <c r="B35" s="14">
        <f>(5*('July 2019'!E35-'July 2019'!D35)/('July 2019'!F35-'July 2019'!D35))</f>
        <v>5.1460885956644677</v>
      </c>
      <c r="C35" s="14">
        <f t="shared" si="2"/>
        <v>10.292177191328935</v>
      </c>
      <c r="D35" s="11"/>
    </row>
    <row r="36" spans="1:4" ht="19" x14ac:dyDescent="0.25">
      <c r="A36" s="13" t="str">
        <f>'July 2019'!A36</f>
        <v>I1WR2</v>
      </c>
      <c r="B36" s="14">
        <f>(5*('July 2019'!E36-'July 2019'!D36)/('July 2019'!F36-'July 2019'!D36))</f>
        <v>5.2075289575289574</v>
      </c>
      <c r="C36" s="14">
        <f t="shared" si="2"/>
        <v>10.415057915057915</v>
      </c>
      <c r="D36" s="11"/>
    </row>
    <row r="37" spans="1:4" ht="19" x14ac:dyDescent="0.25">
      <c r="A37" s="13" t="str">
        <f>'July 2019'!A37</f>
        <v>I2C1</v>
      </c>
      <c r="B37" s="14">
        <f>(5*('July 2019'!E37-'July 2019'!D37)/('July 2019'!F37-'July 2019'!D37))</f>
        <v>5.1752848378615246</v>
      </c>
      <c r="C37" s="14">
        <f t="shared" si="2"/>
        <v>10.350569675723049</v>
      </c>
      <c r="D37" s="11"/>
    </row>
    <row r="38" spans="1:4" ht="19" x14ac:dyDescent="0.25">
      <c r="A38" s="13" t="str">
        <f>'July 2019'!A38</f>
        <v>I2R1</v>
      </c>
      <c r="B38" s="14">
        <f>(5*('July 2019'!E38-'July 2019'!D38)/('July 2019'!F38-'July 2019'!D38))</f>
        <v>5.3102517985611506</v>
      </c>
      <c r="C38" s="14">
        <f t="shared" si="2"/>
        <v>10.620503597122301</v>
      </c>
      <c r="D38" s="11"/>
    </row>
    <row r="39" spans="1:4" ht="19" x14ac:dyDescent="0.25">
      <c r="A39" s="13" t="str">
        <f>'July 2019'!A39</f>
        <v>I2W1</v>
      </c>
      <c r="B39" s="14">
        <f>(5*('July 2019'!E39-'July 2019'!D39)/('July 2019'!F39-'July 2019'!D39))</f>
        <v>5.1682242990654208</v>
      </c>
      <c r="C39" s="14">
        <f t="shared" si="2"/>
        <v>10.336448598130842</v>
      </c>
      <c r="D39" s="11"/>
    </row>
    <row r="40" spans="1:4" ht="19" x14ac:dyDescent="0.25">
      <c r="A40" s="13" t="str">
        <f>'July 2019'!A40</f>
        <v>I2WR1</v>
      </c>
      <c r="B40" s="14">
        <f>(5*('July 2019'!E40-'July 2019'!D40)/('July 2019'!F40-'July 2019'!D40))</f>
        <v>5.2927927927927927</v>
      </c>
      <c r="C40" s="14">
        <f t="shared" si="2"/>
        <v>10.585585585585585</v>
      </c>
      <c r="D40" s="11"/>
    </row>
    <row r="41" spans="1:4" ht="19" x14ac:dyDescent="0.25">
      <c r="A41" s="27"/>
      <c r="B41" s="29"/>
      <c r="C41" s="29"/>
      <c r="D41" s="11"/>
    </row>
    <row r="42" spans="1:4" ht="19" x14ac:dyDescent="0.25">
      <c r="A42" s="23"/>
      <c r="B42" s="24"/>
      <c r="C42" s="24"/>
    </row>
    <row r="43" spans="1:4" ht="19" x14ac:dyDescent="0.25">
      <c r="A43" s="23" t="s">
        <v>10</v>
      </c>
      <c r="B43" s="24"/>
      <c r="C43" s="24"/>
    </row>
    <row r="44" spans="1:4" ht="19" x14ac:dyDescent="0.25">
      <c r="A44" s="23"/>
      <c r="B44" s="24"/>
      <c r="C44" s="24"/>
    </row>
    <row r="45" spans="1:4" ht="19" x14ac:dyDescent="0.25">
      <c r="A45" s="13" t="str">
        <f>'July 2019'!A45</f>
        <v>I3C1</v>
      </c>
      <c r="B45" s="14">
        <f>(5*('July 2019'!E45-'July 2019'!D45)/('July 2019'!F45-'July 2019'!D45))</f>
        <v>5.1708542713567835</v>
      </c>
      <c r="C45" s="14">
        <f t="shared" si="2"/>
        <v>10.341708542713567</v>
      </c>
      <c r="D45" s="11"/>
    </row>
    <row r="46" spans="1:4" ht="19" x14ac:dyDescent="0.25">
      <c r="A46" s="13" t="str">
        <f>'July 2019'!A46</f>
        <v>I3R1</v>
      </c>
      <c r="B46" s="14">
        <f>(5*('July 2019'!E46-'July 2019'!D46)/('July 2019'!F46-'July 2019'!D46))</f>
        <v>5.2314368370298947</v>
      </c>
      <c r="C46" s="14">
        <f t="shared" si="2"/>
        <v>10.462873674059789</v>
      </c>
      <c r="D46" s="11"/>
    </row>
    <row r="47" spans="1:4" ht="19" x14ac:dyDescent="0.25">
      <c r="A47" s="13" t="str">
        <f>'July 2019'!A47</f>
        <v>I3W1</v>
      </c>
      <c r="B47" s="14">
        <f>(5*('July 2019'!E47-'July 2019'!D47)/('July 2019'!F47-'July 2019'!D47))</f>
        <v>5.1808318264014472</v>
      </c>
      <c r="C47" s="14">
        <f t="shared" si="2"/>
        <v>10.361663652802894</v>
      </c>
      <c r="D47" s="11"/>
    </row>
    <row r="48" spans="1:4" ht="19" x14ac:dyDescent="0.25">
      <c r="A48" s="13" t="str">
        <f>'July 2019'!A48</f>
        <v>I3WR1</v>
      </c>
      <c r="B48" s="14">
        <f>(5*('July 2019'!E48-'July 2019'!D48)/('July 2019'!F49-'July 2019'!D48))</f>
        <v>4.944349315068493</v>
      </c>
      <c r="C48" s="14">
        <f t="shared" si="2"/>
        <v>9.8886986301369859</v>
      </c>
      <c r="D48" s="11"/>
    </row>
    <row r="49" spans="1:4" ht="19" x14ac:dyDescent="0.25">
      <c r="A49" s="13" t="str">
        <f>'July 2019'!A49</f>
        <v>I2C2</v>
      </c>
      <c r="B49" s="14">
        <f>(5*('July 2019'!E49-'July 2019'!D49)/('July 2019'!F50-'July 2019'!D49))</f>
        <v>5.6457739791073127</v>
      </c>
      <c r="C49" s="14">
        <f t="shared" si="2"/>
        <v>11.291547958214625</v>
      </c>
      <c r="D49" s="11"/>
    </row>
    <row r="50" spans="1:4" ht="19" x14ac:dyDescent="0.25">
      <c r="A50" s="13" t="str">
        <f>'July 2019'!A50</f>
        <v>I3R2</v>
      </c>
      <c r="B50" s="14">
        <f>(5*('July 2019'!E50-'July 2019'!D50)/('July 2019'!F50-'July 2019'!D50))</f>
        <v>5.2507095553453169</v>
      </c>
      <c r="C50" s="14">
        <f t="shared" si="2"/>
        <v>10.501419110690634</v>
      </c>
    </row>
    <row r="51" spans="1:4" ht="19" x14ac:dyDescent="0.25">
      <c r="A51" s="13" t="str">
        <f>'July 2019'!A51</f>
        <v>I3W2</v>
      </c>
      <c r="B51" s="14">
        <f>(5*('July 2019'!E51-'July 2019'!D51)/('July 2019'!F51-'July 2019'!D51))</f>
        <v>5.1877729257641922</v>
      </c>
      <c r="C51" s="14">
        <f t="shared" si="2"/>
        <v>10.375545851528384</v>
      </c>
    </row>
    <row r="52" spans="1:4" ht="19" x14ac:dyDescent="0.25">
      <c r="A52" s="13" t="str">
        <f>'July 2019'!A52</f>
        <v>I3WR2</v>
      </c>
      <c r="B52" s="14">
        <f>(5*('July 2019'!E52-'July 2019'!D52)/('July 2019'!F52-'July 2019'!D52))</f>
        <v>5.2012383900928798</v>
      </c>
      <c r="C52" s="14">
        <f t="shared" si="2"/>
        <v>10.40247678018576</v>
      </c>
    </row>
    <row r="53" spans="1:4" ht="19" x14ac:dyDescent="0.25">
      <c r="A53" s="13" t="e">
        <f>'July 2019'!#REF!</f>
        <v>#REF!</v>
      </c>
      <c r="B53" s="14" t="e">
        <f>(5*('July 2019'!#REF!-'July 2019'!#REF!)/('July 2019'!#REF!-'July 2019'!#REF!))</f>
        <v>#REF!</v>
      </c>
      <c r="C53" s="14" t="e">
        <f t="shared" si="2"/>
        <v>#REF!</v>
      </c>
    </row>
    <row r="54" spans="1:4" ht="19" x14ac:dyDescent="0.25">
      <c r="A54" s="13" t="e">
        <f>'July 2019'!#REF!</f>
        <v>#REF!</v>
      </c>
      <c r="B54" s="14" t="e">
        <f>(5*('July 2019'!#REF!-'July 2019'!#REF!)/('July 2019'!#REF!-'July 2019'!#REF!))</f>
        <v>#REF!</v>
      </c>
      <c r="C54" s="14" t="e">
        <f t="shared" si="2"/>
        <v>#REF!</v>
      </c>
    </row>
    <row r="55" spans="1:4" ht="19" x14ac:dyDescent="0.25">
      <c r="A55" s="13" t="e">
        <f>'July 2019'!#REF!</f>
        <v>#REF!</v>
      </c>
      <c r="B55" s="14" t="e">
        <f>(5*('July 2019'!#REF!-'July 2019'!#REF!)/('July 2019'!#REF!-'July 2019'!#REF!))</f>
        <v>#REF!</v>
      </c>
      <c r="C55" s="14" t="e">
        <f t="shared" si="2"/>
        <v>#REF!</v>
      </c>
    </row>
    <row r="56" spans="1:4" ht="19" x14ac:dyDescent="0.25">
      <c r="A56" s="13" t="e">
        <f>'July 2019'!#REF!</f>
        <v>#REF!</v>
      </c>
      <c r="B56" s="14" t="e">
        <f>(5*('July 2019'!#REF!-'July 2019'!#REF!)/('July 2019'!#REF!-'July 2019'!#REF!))</f>
        <v>#REF!</v>
      </c>
      <c r="C56" s="14" t="e">
        <f t="shared" si="2"/>
        <v>#REF!</v>
      </c>
    </row>
    <row r="57" spans="1:4" ht="19" x14ac:dyDescent="0.25">
      <c r="A57" s="23"/>
      <c r="B57" s="24"/>
      <c r="C57" s="24"/>
    </row>
    <row r="58" spans="1:4" ht="19" x14ac:dyDescent="0.25">
      <c r="A58" s="23" t="e">
        <f>'July 2019'!#REF!</f>
        <v>#REF!</v>
      </c>
      <c r="B58" s="24"/>
      <c r="C58" s="24"/>
    </row>
    <row r="59" spans="1:4" ht="19" x14ac:dyDescent="0.25">
      <c r="A59" s="23"/>
      <c r="B59" s="24"/>
      <c r="C59" s="24"/>
    </row>
    <row r="60" spans="1:4" ht="19" x14ac:dyDescent="0.25">
      <c r="A60" s="13" t="e">
        <f>'July 2019'!#REF!</f>
        <v>#REF!</v>
      </c>
      <c r="B60" s="14" t="e">
        <f>(5*('July 2019'!#REF!-'July 2019'!#REF!)/('July 2019'!#REF!-'July 2019'!#REF!))</f>
        <v>#REF!</v>
      </c>
      <c r="C60" s="14" t="e">
        <f t="shared" si="2"/>
        <v>#REF!</v>
      </c>
    </row>
    <row r="61" spans="1:4" ht="19" x14ac:dyDescent="0.25">
      <c r="A61" s="13" t="e">
        <f>'July 2019'!#REF!</f>
        <v>#REF!</v>
      </c>
      <c r="B61" s="14" t="e">
        <f>(5*('July 2019'!#REF!-'July 2019'!#REF!)/('July 2019'!#REF!-'July 2019'!#REF!))</f>
        <v>#REF!</v>
      </c>
      <c r="C61" s="14" t="e">
        <f t="shared" si="2"/>
        <v>#REF!</v>
      </c>
    </row>
    <row r="62" spans="1:4" ht="19" x14ac:dyDescent="0.25">
      <c r="A62" s="13" t="e">
        <f>'July 2019'!#REF!</f>
        <v>#REF!</v>
      </c>
      <c r="B62" s="14" t="e">
        <f>(5*('July 2019'!#REF!-'July 2019'!#REF!)/('July 2019'!#REF!-'July 2019'!#REF!))</f>
        <v>#REF!</v>
      </c>
      <c r="C62" s="14" t="e">
        <f t="shared" si="2"/>
        <v>#REF!</v>
      </c>
    </row>
    <row r="63" spans="1:4" ht="19" x14ac:dyDescent="0.25">
      <c r="A63" s="13" t="e">
        <f>'July 2019'!#REF!</f>
        <v>#REF!</v>
      </c>
      <c r="B63" s="14" t="e">
        <f>(5*('July 2019'!#REF!-'July 2019'!#REF!)/('July 2019'!#REF!-'July 2019'!#REF!))</f>
        <v>#REF!</v>
      </c>
      <c r="C63" s="14" t="e">
        <f t="shared" si="2"/>
        <v>#REF!</v>
      </c>
    </row>
    <row r="64" spans="1:4" ht="19" x14ac:dyDescent="0.25">
      <c r="A64" s="13" t="e">
        <f>'July 2019'!#REF!</f>
        <v>#REF!</v>
      </c>
      <c r="B64" s="14" t="e">
        <f>(5*('July 2019'!#REF!-'July 2019'!#REF!)/('July 2019'!#REF!-'July 2019'!#REF!))</f>
        <v>#REF!</v>
      </c>
      <c r="C64" s="14" t="e">
        <f t="shared" si="2"/>
        <v>#REF!</v>
      </c>
    </row>
    <row r="65" spans="1:3" ht="19" x14ac:dyDescent="0.25">
      <c r="A65" s="13" t="e">
        <f>'July 2019'!#REF!</f>
        <v>#REF!</v>
      </c>
      <c r="B65" s="14" t="e">
        <f>(5*('July 2019'!#REF!-'July 2019'!#REF!)/('July 2019'!#REF!-'July 2019'!#REF!))</f>
        <v>#REF!</v>
      </c>
      <c r="C65" s="14" t="e">
        <f t="shared" si="2"/>
        <v>#REF!</v>
      </c>
    </row>
    <row r="66" spans="1:3" ht="19" x14ac:dyDescent="0.25">
      <c r="A66" s="13" t="e">
        <f>'July 2019'!#REF!</f>
        <v>#REF!</v>
      </c>
      <c r="B66" s="14" t="e">
        <f>(5*('July 2019'!#REF!-'July 2019'!#REF!)/('July 2019'!#REF!-'July 2019'!#REF!))</f>
        <v>#REF!</v>
      </c>
      <c r="C66" s="14" t="e">
        <f t="shared" si="2"/>
        <v>#REF!</v>
      </c>
    </row>
    <row r="67" spans="1:3" ht="19" x14ac:dyDescent="0.25">
      <c r="A67" s="13" t="e">
        <f>'July 2019'!#REF!</f>
        <v>#REF!</v>
      </c>
      <c r="B67" s="14" t="e">
        <f>(5*('July 2019'!#REF!-'July 2019'!#REF!)/('July 2019'!#REF!-'July 2019'!#REF!))</f>
        <v>#REF!</v>
      </c>
      <c r="C67" s="14" t="e">
        <f t="shared" si="2"/>
        <v>#REF!</v>
      </c>
    </row>
    <row r="68" spans="1:3" ht="19" x14ac:dyDescent="0.25">
      <c r="A68" s="13" t="e">
        <f>'July 2019'!#REF!</f>
        <v>#REF!</v>
      </c>
      <c r="B68" s="14" t="e">
        <f>(5*('July 2019'!#REF!-'July 2019'!#REF!)/('July 2019'!#REF!-'July 2019'!#REF!))</f>
        <v>#REF!</v>
      </c>
      <c r="C68" s="14" t="e">
        <f t="shared" si="2"/>
        <v>#REF!</v>
      </c>
    </row>
    <row r="69" spans="1:3" ht="19" x14ac:dyDescent="0.25">
      <c r="A69" s="23"/>
      <c r="B69" s="24"/>
      <c r="C69" s="24"/>
    </row>
    <row r="70" spans="1:3" ht="19" x14ac:dyDescent="0.25">
      <c r="A70" s="23" t="e">
        <f>'July 2019'!#REF!</f>
        <v>#REF!</v>
      </c>
      <c r="B70" s="24"/>
      <c r="C70" s="24"/>
    </row>
    <row r="71" spans="1:3" ht="19" x14ac:dyDescent="0.25">
      <c r="A71" s="23"/>
      <c r="B71" s="24"/>
      <c r="C71" s="24"/>
    </row>
    <row r="72" spans="1:3" ht="19" x14ac:dyDescent="0.25">
      <c r="A72" s="13">
        <f>'July 2019'!A54</f>
        <v>0</v>
      </c>
      <c r="B72" s="14" t="e">
        <f>(5*('July 2019'!E54-'July 2019'!D54)/('July 2019'!F54-'July 2019'!D54))</f>
        <v>#DIV/0!</v>
      </c>
      <c r="C72" s="14" t="e">
        <f t="shared" si="2"/>
        <v>#DIV/0!</v>
      </c>
    </row>
    <row r="73" spans="1:3" ht="19" x14ac:dyDescent="0.25">
      <c r="A73" s="13">
        <f>'July 2019'!A55</f>
        <v>0</v>
      </c>
      <c r="B73" s="14" t="e">
        <f>(5*('July 2019'!E55-'July 2019'!D55)/('July 2019'!F55-'July 2019'!D55))</f>
        <v>#DIV/0!</v>
      </c>
      <c r="C73" s="14" t="e">
        <f t="shared" si="2"/>
        <v>#DIV/0!</v>
      </c>
    </row>
    <row r="74" spans="1:3" ht="19" x14ac:dyDescent="0.25">
      <c r="A74" s="13">
        <f>'July 2019'!A56</f>
        <v>0</v>
      </c>
      <c r="B74" s="14" t="e">
        <f>(5*('July 2019'!E56-'July 2019'!D56)/('July 2019'!F56-'July 2019'!D56))</f>
        <v>#DIV/0!</v>
      </c>
      <c r="C74" s="14" t="e">
        <f t="shared" si="2"/>
        <v>#DIV/0!</v>
      </c>
    </row>
    <row r="75" spans="1:3" ht="19" x14ac:dyDescent="0.25">
      <c r="A75" s="13">
        <f>'July 2019'!A57</f>
        <v>0</v>
      </c>
      <c r="B75" s="14" t="e">
        <f>(5*('July 2019'!E57-'July 2019'!D57)/('July 2019'!F57-'July 2019'!D57))</f>
        <v>#DIV/0!</v>
      </c>
      <c r="C75" s="14" t="e">
        <f t="shared" si="2"/>
        <v>#DIV/0!</v>
      </c>
    </row>
    <row r="76" spans="1:3" ht="19" x14ac:dyDescent="0.25">
      <c r="A76" s="13">
        <f>'July 2019'!A58</f>
        <v>0</v>
      </c>
      <c r="B76" s="14" t="e">
        <f>(5*('July 2019'!E58-'July 2019'!D58)/('July 2019'!F58-'July 2019'!D58))</f>
        <v>#DIV/0!</v>
      </c>
      <c r="C76" s="14" t="e">
        <f t="shared" si="2"/>
        <v>#DIV/0!</v>
      </c>
    </row>
    <row r="77" spans="1:3" ht="19" x14ac:dyDescent="0.25">
      <c r="A77" s="13">
        <f>'July 2019'!A59</f>
        <v>0</v>
      </c>
      <c r="B77" s="14" t="e">
        <f>(5*('July 2019'!E59-'July 2019'!D59)/('July 2019'!F59-'July 2019'!D59))</f>
        <v>#DIV/0!</v>
      </c>
      <c r="C77" s="14" t="e">
        <f t="shared" si="2"/>
        <v>#DIV/0!</v>
      </c>
    </row>
    <row r="78" spans="1:3" ht="19" x14ac:dyDescent="0.25">
      <c r="A78" s="13">
        <f>'July 2019'!A60</f>
        <v>0</v>
      </c>
      <c r="B78" s="14" t="e">
        <f>(5*('July 2019'!E60-'July 2019'!D60)/('July 2019'!F60-'July 2019'!D60))</f>
        <v>#DIV/0!</v>
      </c>
      <c r="C78" s="14" t="e">
        <f t="shared" si="2"/>
        <v>#DIV/0!</v>
      </c>
    </row>
    <row r="79" spans="1:3" ht="19" x14ac:dyDescent="0.25">
      <c r="A79" s="13">
        <f>'July 2019'!A61</f>
        <v>0</v>
      </c>
      <c r="B79" s="14" t="e">
        <f>(5*('July 2019'!E61-'July 2019'!D61)/('July 2019'!F61-'July 2019'!D61))</f>
        <v>#DIV/0!</v>
      </c>
      <c r="C79" s="14" t="e">
        <f t="shared" si="2"/>
        <v>#DIV/0!</v>
      </c>
    </row>
    <row r="80" spans="1:3" ht="19" x14ac:dyDescent="0.25">
      <c r="A80" s="13">
        <f>'July 2019'!A62</f>
        <v>0</v>
      </c>
      <c r="B80" s="14" t="e">
        <f>(5*('July 2019'!E62-'July 2019'!D62)/('July 2019'!F62-'July 2019'!D62))</f>
        <v>#DIV/0!</v>
      </c>
      <c r="C80" s="14" t="e">
        <f t="shared" si="2"/>
        <v>#DIV/0!</v>
      </c>
    </row>
    <row r="82" spans="1:3" ht="19" x14ac:dyDescent="0.25">
      <c r="A82" s="23" t="str">
        <f>'July 2019'!A64</f>
        <v>Soil collected on: 0</v>
      </c>
      <c r="B82" s="24"/>
      <c r="C82" s="24"/>
    </row>
    <row r="84" spans="1:3" ht="19" x14ac:dyDescent="0.25">
      <c r="A84" s="13">
        <f>'July 2019'!A66</f>
        <v>0</v>
      </c>
      <c r="B84" s="14" t="e">
        <f>(5*('July 2019'!E66-'July 2019'!D66)/('July 2019'!F66-'July 2019'!D66))</f>
        <v>#DIV/0!</v>
      </c>
      <c r="C84" s="14" t="e">
        <f t="shared" ref="C84" si="3">B84*2</f>
        <v>#DIV/0!</v>
      </c>
    </row>
    <row r="85" spans="1:3" ht="19" x14ac:dyDescent="0.25">
      <c r="A85" s="13">
        <f>'July 2019'!A67</f>
        <v>0</v>
      </c>
      <c r="B85" s="14" t="e">
        <f>(5*('July 2019'!E67-'July 2019'!D67)/('July 2019'!F67-'July 2019'!D67))</f>
        <v>#DIV/0!</v>
      </c>
      <c r="C85" s="14" t="e">
        <f t="shared" ref="C85:C152" si="4">B85*2</f>
        <v>#DIV/0!</v>
      </c>
    </row>
    <row r="86" spans="1:3" ht="19" x14ac:dyDescent="0.25">
      <c r="A86" s="13">
        <f>'July 2019'!A68</f>
        <v>0</v>
      </c>
      <c r="B86" s="14" t="e">
        <f>(5*('July 2019'!E68-'July 2019'!D68)/('July 2019'!F68-'July 2019'!D68))</f>
        <v>#DIV/0!</v>
      </c>
      <c r="C86" s="14" t="e">
        <f t="shared" si="4"/>
        <v>#DIV/0!</v>
      </c>
    </row>
    <row r="87" spans="1:3" ht="19" x14ac:dyDescent="0.25">
      <c r="A87" s="13">
        <f>'July 2019'!A69</f>
        <v>0</v>
      </c>
      <c r="B87" s="14" t="e">
        <f>(5*('July 2019'!E69-'July 2019'!D69)/('July 2019'!F69-'July 2019'!D69))</f>
        <v>#DIV/0!</v>
      </c>
      <c r="C87" s="14" t="e">
        <f t="shared" si="4"/>
        <v>#DIV/0!</v>
      </c>
    </row>
    <row r="88" spans="1:3" ht="19" x14ac:dyDescent="0.25">
      <c r="A88" s="13">
        <f>'July 2019'!A70</f>
        <v>0</v>
      </c>
      <c r="B88" s="14" t="e">
        <f>(5*('July 2019'!E70-'July 2019'!D70)/('July 2019'!F70-'July 2019'!D70))</f>
        <v>#DIV/0!</v>
      </c>
      <c r="C88" s="14" t="e">
        <f t="shared" si="4"/>
        <v>#DIV/0!</v>
      </c>
    </row>
    <row r="89" spans="1:3" ht="19" x14ac:dyDescent="0.25">
      <c r="A89" s="13">
        <f>'July 2019'!A71</f>
        <v>0</v>
      </c>
      <c r="B89" s="14" t="e">
        <f>(5*('July 2019'!E71-'July 2019'!D71)/('July 2019'!F71-'July 2019'!D71))</f>
        <v>#DIV/0!</v>
      </c>
      <c r="C89" s="14" t="e">
        <f t="shared" si="4"/>
        <v>#DIV/0!</v>
      </c>
    </row>
    <row r="90" spans="1:3" ht="19" x14ac:dyDescent="0.25">
      <c r="A90" s="13">
        <f>'July 2019'!A72</f>
        <v>0</v>
      </c>
      <c r="B90" s="14" t="e">
        <f>(5*('July 2019'!E72-'July 2019'!D72)/('July 2019'!F72-'July 2019'!D72))</f>
        <v>#DIV/0!</v>
      </c>
      <c r="C90" s="14" t="e">
        <f t="shared" si="4"/>
        <v>#DIV/0!</v>
      </c>
    </row>
    <row r="91" spans="1:3" ht="19" x14ac:dyDescent="0.25">
      <c r="A91" s="13">
        <f>'July 2019'!A73</f>
        <v>0</v>
      </c>
      <c r="B91" s="14" t="e">
        <f>(5*('July 2019'!E73-'July 2019'!D73)/('July 2019'!F73-'July 2019'!D73))</f>
        <v>#DIV/0!</v>
      </c>
      <c r="C91" s="14" t="e">
        <f t="shared" si="4"/>
        <v>#DIV/0!</v>
      </c>
    </row>
    <row r="92" spans="1:3" ht="19" x14ac:dyDescent="0.25">
      <c r="A92" s="13">
        <f>'July 2019'!A74</f>
        <v>0</v>
      </c>
      <c r="B92" s="14" t="e">
        <f>(5*('July 2019'!E74-'July 2019'!D74)/('July 2019'!F74-'July 2019'!D74))</f>
        <v>#DIV/0!</v>
      </c>
      <c r="C92" s="14" t="e">
        <f t="shared" si="4"/>
        <v>#DIV/0!</v>
      </c>
    </row>
    <row r="93" spans="1:3" ht="19" x14ac:dyDescent="0.25">
      <c r="A93" s="23"/>
      <c r="B93" s="24"/>
      <c r="C93" s="24"/>
    </row>
    <row r="94" spans="1:3" ht="19" x14ac:dyDescent="0.25">
      <c r="A94" s="23"/>
      <c r="B94" s="24"/>
      <c r="C94" s="24"/>
    </row>
    <row r="95" spans="1:3" ht="19" x14ac:dyDescent="0.25">
      <c r="A95" s="23" t="s">
        <v>12</v>
      </c>
      <c r="B95" s="24"/>
      <c r="C95" s="24"/>
    </row>
    <row r="96" spans="1:3" ht="19" x14ac:dyDescent="0.25">
      <c r="B96" s="24"/>
      <c r="C96" s="24"/>
    </row>
    <row r="97" spans="1:3" ht="19" x14ac:dyDescent="0.25">
      <c r="A97" s="13">
        <f>'July 2019'!A79</f>
        <v>0</v>
      </c>
      <c r="B97" s="14" t="e">
        <f>(5*('July 2019'!E79-'July 2019'!D79)/('July 2019'!F79-'July 2019'!D79))</f>
        <v>#DIV/0!</v>
      </c>
      <c r="C97" s="14" t="e">
        <f t="shared" ref="C97" si="5">B97*2</f>
        <v>#DIV/0!</v>
      </c>
    </row>
    <row r="98" spans="1:3" ht="19" x14ac:dyDescent="0.25">
      <c r="A98" s="13">
        <f>'July 2019'!A80</f>
        <v>0</v>
      </c>
      <c r="B98" s="14" t="e">
        <f>(5*('July 2019'!E80-'July 2019'!D80)/('July 2019'!F80-'July 2019'!D80))</f>
        <v>#DIV/0!</v>
      </c>
      <c r="C98" s="14" t="e">
        <f t="shared" ref="C98:C105" si="6">B98*2</f>
        <v>#DIV/0!</v>
      </c>
    </row>
    <row r="99" spans="1:3" ht="19" x14ac:dyDescent="0.25">
      <c r="A99" s="13">
        <f>'July 2019'!A81</f>
        <v>0</v>
      </c>
      <c r="B99" s="14" t="e">
        <f>(5*('July 2019'!E81-'July 2019'!D81)/('July 2019'!F81-'July 2019'!D81))</f>
        <v>#DIV/0!</v>
      </c>
      <c r="C99" s="14" t="e">
        <f t="shared" si="6"/>
        <v>#DIV/0!</v>
      </c>
    </row>
    <row r="100" spans="1:3" ht="19" x14ac:dyDescent="0.25">
      <c r="A100" s="13">
        <f>'July 2019'!A82</f>
        <v>0</v>
      </c>
      <c r="B100" s="14" t="e">
        <f>(5*('July 2019'!E82-'July 2019'!D82)/('July 2019'!F82-'July 2019'!D82))</f>
        <v>#DIV/0!</v>
      </c>
      <c r="C100" s="14" t="e">
        <f t="shared" si="6"/>
        <v>#DIV/0!</v>
      </c>
    </row>
    <row r="101" spans="1:3" ht="19" x14ac:dyDescent="0.25">
      <c r="A101" s="13">
        <f>'July 2019'!A83</f>
        <v>0</v>
      </c>
      <c r="B101" s="14" t="e">
        <f>(5*('July 2019'!E83-'July 2019'!D83)/('July 2019'!F83-'July 2019'!D83))</f>
        <v>#DIV/0!</v>
      </c>
      <c r="C101" s="14" t="e">
        <f t="shared" si="6"/>
        <v>#DIV/0!</v>
      </c>
    </row>
    <row r="102" spans="1:3" ht="19" x14ac:dyDescent="0.25">
      <c r="A102" s="13">
        <f>'July 2019'!A84</f>
        <v>0</v>
      </c>
      <c r="B102" s="14" t="e">
        <f>(5*('July 2019'!E84-'July 2019'!D84)/('July 2019'!F84-'July 2019'!D84))</f>
        <v>#DIV/0!</v>
      </c>
      <c r="C102" s="14" t="e">
        <f t="shared" si="6"/>
        <v>#DIV/0!</v>
      </c>
    </row>
    <row r="103" spans="1:3" ht="19" x14ac:dyDescent="0.25">
      <c r="A103" s="13">
        <f>'July 2019'!A85</f>
        <v>0</v>
      </c>
      <c r="B103" s="14" t="e">
        <f>(5*('July 2019'!E85-'July 2019'!D85)/('July 2019'!F85-'July 2019'!D85))</f>
        <v>#DIV/0!</v>
      </c>
      <c r="C103" s="14" t="e">
        <f t="shared" si="6"/>
        <v>#DIV/0!</v>
      </c>
    </row>
    <row r="104" spans="1:3" ht="19" x14ac:dyDescent="0.25">
      <c r="A104" s="13">
        <f>'July 2019'!A86</f>
        <v>0</v>
      </c>
      <c r="B104" s="14" t="e">
        <f>(5*('July 2019'!E86-'July 2019'!D86)/('July 2019'!F86-'July 2019'!D86))</f>
        <v>#DIV/0!</v>
      </c>
      <c r="C104" s="14" t="e">
        <f t="shared" si="6"/>
        <v>#DIV/0!</v>
      </c>
    </row>
    <row r="105" spans="1:3" ht="19" x14ac:dyDescent="0.25">
      <c r="A105" s="13">
        <f>'July 2019'!A87</f>
        <v>0</v>
      </c>
      <c r="B105" s="14" t="e">
        <f>(5*('July 2019'!E87-'July 2019'!D87)/('July 2019'!F87-'July 2019'!D87))</f>
        <v>#DIV/0!</v>
      </c>
      <c r="C105" s="14" t="e">
        <f t="shared" si="6"/>
        <v>#DIV/0!</v>
      </c>
    </row>
    <row r="106" spans="1:3" s="28" customFormat="1" ht="19" x14ac:dyDescent="0.25">
      <c r="A106" s="27"/>
      <c r="B106" s="29"/>
      <c r="C106" s="29"/>
    </row>
    <row r="107" spans="1:3" ht="19" x14ac:dyDescent="0.25">
      <c r="A107" s="13" t="str">
        <f>'July 2019'!A89</f>
        <v>Soil collected on: 0</v>
      </c>
      <c r="B107" s="24"/>
      <c r="C107" s="24"/>
    </row>
    <row r="108" spans="1:3" ht="19" x14ac:dyDescent="0.25">
      <c r="A108" s="23"/>
      <c r="B108" s="24"/>
      <c r="C108" s="24"/>
    </row>
    <row r="109" spans="1:3" ht="19" x14ac:dyDescent="0.25">
      <c r="A109" s="13">
        <f>'July 2019'!A91</f>
        <v>0</v>
      </c>
      <c r="B109" s="14" t="e">
        <f>(5*('July 2019'!E91-'July 2019'!D91)/('July 2019'!F91-'July 2019'!D91))</f>
        <v>#DIV/0!</v>
      </c>
      <c r="C109" s="14" t="e">
        <f t="shared" si="4"/>
        <v>#DIV/0!</v>
      </c>
    </row>
    <row r="110" spans="1:3" ht="19" x14ac:dyDescent="0.25">
      <c r="A110" s="13">
        <f>'July 2019'!A92</f>
        <v>0</v>
      </c>
      <c r="B110" s="14" t="e">
        <f>(5*('July 2019'!E92-'July 2019'!D92)/('July 2019'!F92-'July 2019'!D92))</f>
        <v>#DIV/0!</v>
      </c>
      <c r="C110" s="14" t="e">
        <f t="shared" si="4"/>
        <v>#DIV/0!</v>
      </c>
    </row>
    <row r="111" spans="1:3" ht="19" x14ac:dyDescent="0.25">
      <c r="A111" s="13">
        <f>'July 2019'!A93</f>
        <v>0</v>
      </c>
      <c r="B111" s="14" t="e">
        <f>(5*('July 2019'!E93-'July 2019'!D93)/('July 2019'!F93-'July 2019'!D93))</f>
        <v>#DIV/0!</v>
      </c>
      <c r="C111" s="14" t="e">
        <f t="shared" si="4"/>
        <v>#DIV/0!</v>
      </c>
    </row>
    <row r="112" spans="1:3" ht="19" x14ac:dyDescent="0.25">
      <c r="A112" s="13">
        <f>'July 2019'!A94</f>
        <v>0</v>
      </c>
      <c r="B112" s="14" t="e">
        <f>(5*('July 2019'!E94-'July 2019'!D94)/('July 2019'!F94-'July 2019'!D94))</f>
        <v>#DIV/0!</v>
      </c>
      <c r="C112" s="14" t="e">
        <f t="shared" si="4"/>
        <v>#DIV/0!</v>
      </c>
    </row>
    <row r="113" spans="1:3" ht="19" x14ac:dyDescent="0.25">
      <c r="A113" s="13">
        <f>'July 2019'!A95</f>
        <v>0</v>
      </c>
      <c r="B113" s="14" t="e">
        <f>(5*('July 2019'!E95-'July 2019'!D95)/('July 2019'!F95-'July 2019'!D95))</f>
        <v>#DIV/0!</v>
      </c>
      <c r="C113" s="14" t="e">
        <f t="shared" si="4"/>
        <v>#DIV/0!</v>
      </c>
    </row>
    <row r="114" spans="1:3" ht="19" x14ac:dyDescent="0.25">
      <c r="A114" s="13">
        <f>'July 2019'!A96</f>
        <v>0</v>
      </c>
      <c r="B114" s="14" t="e">
        <f>(5*('July 2019'!E96-'July 2019'!D96)/('July 2019'!F96-'July 2019'!D96))</f>
        <v>#DIV/0!</v>
      </c>
      <c r="C114" s="14" t="e">
        <f t="shared" si="4"/>
        <v>#DIV/0!</v>
      </c>
    </row>
    <row r="115" spans="1:3" ht="19" x14ac:dyDescent="0.25">
      <c r="A115" s="13">
        <f>'July 2019'!A97</f>
        <v>0</v>
      </c>
      <c r="B115" s="14" t="e">
        <f>(5*('July 2019'!E97-'July 2019'!D97)/('July 2019'!F97-'July 2019'!D97))</f>
        <v>#DIV/0!</v>
      </c>
      <c r="C115" s="14" t="e">
        <f t="shared" si="4"/>
        <v>#DIV/0!</v>
      </c>
    </row>
    <row r="116" spans="1:3" ht="19" x14ac:dyDescent="0.25">
      <c r="A116" s="13">
        <f>'July 2019'!A98</f>
        <v>0</v>
      </c>
      <c r="B116" s="14" t="e">
        <f>(5*('July 2019'!E98-'July 2019'!D98)/('July 2019'!F98-'July 2019'!D98))</f>
        <v>#DIV/0!</v>
      </c>
      <c r="C116" s="14" t="e">
        <f t="shared" si="4"/>
        <v>#DIV/0!</v>
      </c>
    </row>
    <row r="117" spans="1:3" ht="19" x14ac:dyDescent="0.25">
      <c r="A117" s="13">
        <f>'July 2019'!A99</f>
        <v>0</v>
      </c>
      <c r="B117" s="14" t="e">
        <f>(5*('July 2019'!E99-'July 2019'!D99)/('July 2019'!F99-'July 2019'!D99))</f>
        <v>#DIV/0!</v>
      </c>
      <c r="C117" s="14" t="e">
        <f t="shared" si="4"/>
        <v>#DIV/0!</v>
      </c>
    </row>
    <row r="118" spans="1:3" ht="19" x14ac:dyDescent="0.25">
      <c r="A118" s="23"/>
      <c r="B118" s="24"/>
      <c r="C118" s="24"/>
    </row>
    <row r="119" spans="1:3" ht="19" x14ac:dyDescent="0.25">
      <c r="B119" s="24"/>
      <c r="C119" s="24"/>
    </row>
    <row r="120" spans="1:3" ht="19" x14ac:dyDescent="0.25">
      <c r="A120" s="23"/>
      <c r="B120" s="24"/>
      <c r="C120" s="24"/>
    </row>
    <row r="121" spans="1:3" ht="19" x14ac:dyDescent="0.25">
      <c r="A121" s="23" t="str">
        <f>'July 2019'!A104</f>
        <v>Soil collected on: 0</v>
      </c>
      <c r="B121" s="24"/>
      <c r="C121" s="24"/>
    </row>
    <row r="122" spans="1:3" ht="19" x14ac:dyDescent="0.25">
      <c r="A122" s="23"/>
      <c r="B122" s="24"/>
      <c r="C122" s="24"/>
    </row>
    <row r="123" spans="1:3" ht="19" x14ac:dyDescent="0.25">
      <c r="A123" s="23"/>
      <c r="B123" s="24"/>
      <c r="C123" s="24"/>
    </row>
    <row r="124" spans="1:3" ht="19" x14ac:dyDescent="0.25">
      <c r="A124" s="13">
        <f>'July 2019'!A106</f>
        <v>0</v>
      </c>
      <c r="B124" s="14" t="e">
        <f>(5*('July 2019'!E106-'July 2019'!D106)/('July 2019'!F106-'July 2019'!D106))</f>
        <v>#DIV/0!</v>
      </c>
      <c r="C124" s="14" t="e">
        <f t="shared" si="4"/>
        <v>#DIV/0!</v>
      </c>
    </row>
    <row r="125" spans="1:3" ht="19" x14ac:dyDescent="0.25">
      <c r="A125" s="13">
        <f>'July 2019'!A107</f>
        <v>0</v>
      </c>
      <c r="B125" s="14" t="e">
        <f>(5*('July 2019'!E107-'July 2019'!D107)/('July 2019'!F107-'July 2019'!D107))</f>
        <v>#DIV/0!</v>
      </c>
      <c r="C125" s="14" t="e">
        <f t="shared" si="4"/>
        <v>#DIV/0!</v>
      </c>
    </row>
    <row r="126" spans="1:3" ht="19" x14ac:dyDescent="0.25">
      <c r="A126" s="13">
        <f>'July 2019'!A108</f>
        <v>0</v>
      </c>
      <c r="B126" s="14" t="e">
        <f>(5*('July 2019'!E108-'July 2019'!D108)/('July 2019'!F108-'July 2019'!D108))</f>
        <v>#DIV/0!</v>
      </c>
      <c r="C126" s="14" t="e">
        <f t="shared" si="4"/>
        <v>#DIV/0!</v>
      </c>
    </row>
    <row r="127" spans="1:3" ht="19" x14ac:dyDescent="0.25">
      <c r="A127" s="13">
        <f>'July 2019'!A109</f>
        <v>0</v>
      </c>
      <c r="B127" s="14" t="e">
        <f>(5*('July 2019'!E109-'July 2019'!D109)/('July 2019'!F109-'July 2019'!D109))</f>
        <v>#DIV/0!</v>
      </c>
      <c r="C127" s="14" t="e">
        <f t="shared" si="4"/>
        <v>#DIV/0!</v>
      </c>
    </row>
    <row r="128" spans="1:3" ht="19" x14ac:dyDescent="0.25">
      <c r="A128" s="13">
        <f>'July 2019'!A110</f>
        <v>0</v>
      </c>
      <c r="B128" s="14" t="e">
        <f>(5*('July 2019'!E110-'July 2019'!D110)/('July 2019'!F110-'July 2019'!D110))</f>
        <v>#DIV/0!</v>
      </c>
      <c r="C128" s="14" t="e">
        <f t="shared" si="4"/>
        <v>#DIV/0!</v>
      </c>
    </row>
    <row r="129" spans="1:7" ht="19" x14ac:dyDescent="0.25">
      <c r="A129" s="13">
        <f>'July 2019'!A111</f>
        <v>0</v>
      </c>
      <c r="B129" s="14" t="e">
        <f>(5*('July 2019'!E111-'July 2019'!D111)/('July 2019'!F111-'July 2019'!D111))</f>
        <v>#DIV/0!</v>
      </c>
      <c r="C129" s="14" t="e">
        <f t="shared" si="4"/>
        <v>#DIV/0!</v>
      </c>
    </row>
    <row r="130" spans="1:7" ht="19" x14ac:dyDescent="0.25">
      <c r="A130" s="13">
        <f>'July 2019'!A112</f>
        <v>0</v>
      </c>
      <c r="B130" s="14" t="e">
        <f>(5*('July 2019'!E112-'July 2019'!D112)/('July 2019'!F112-'July 2019'!D112))</f>
        <v>#DIV/0!</v>
      </c>
      <c r="C130" s="14" t="e">
        <f t="shared" si="4"/>
        <v>#DIV/0!</v>
      </c>
    </row>
    <row r="131" spans="1:7" ht="19" x14ac:dyDescent="0.25">
      <c r="A131" s="13">
        <f>'July 2019'!A113</f>
        <v>0</v>
      </c>
      <c r="B131" s="14" t="e">
        <f>(5*('July 2019'!E113-'July 2019'!D113)/('July 2019'!F113-'July 2019'!D113))</f>
        <v>#DIV/0!</v>
      </c>
      <c r="C131" s="14" t="e">
        <f t="shared" si="4"/>
        <v>#DIV/0!</v>
      </c>
    </row>
    <row r="132" spans="1:7" ht="19" x14ac:dyDescent="0.25">
      <c r="A132" s="13">
        <f>'July 2019'!A114</f>
        <v>0</v>
      </c>
      <c r="B132" s="14" t="e">
        <f>(5*('July 2019'!E114-'July 2019'!D114)/('July 2019'!F114-'July 2019'!D114))</f>
        <v>#DIV/0!</v>
      </c>
      <c r="C132" s="14" t="e">
        <f t="shared" si="4"/>
        <v>#DIV/0!</v>
      </c>
    </row>
    <row r="133" spans="1:7" ht="19" x14ac:dyDescent="0.25">
      <c r="A133" s="13">
        <f>'July 2019'!A115</f>
        <v>0</v>
      </c>
      <c r="B133" s="14" t="e">
        <f>(5*('July 2019'!E115-'July 2019'!D115)/('July 2019'!F115-'July 2019'!D115))</f>
        <v>#DIV/0!</v>
      </c>
      <c r="C133" s="14" t="e">
        <f t="shared" si="4"/>
        <v>#DIV/0!</v>
      </c>
    </row>
    <row r="134" spans="1:7" ht="19" x14ac:dyDescent="0.25">
      <c r="A134" s="13">
        <f>'July 2019'!A116</f>
        <v>0</v>
      </c>
      <c r="B134" s="14" t="e">
        <f>(5*('July 2019'!E116-'July 2019'!D116)/('July 2019'!F116-'July 2019'!D116))</f>
        <v>#DIV/0!</v>
      </c>
      <c r="C134" s="14" t="e">
        <f t="shared" si="4"/>
        <v>#DIV/0!</v>
      </c>
    </row>
    <row r="135" spans="1:7" s="7" customFormat="1" ht="22" customHeight="1" x14ac:dyDescent="0.25">
      <c r="A135" s="13">
        <f>'July 2019'!A117</f>
        <v>0</v>
      </c>
      <c r="B135" s="14" t="e">
        <f>(5*('July 2019'!E117-'July 2019'!D117)/('July 2019'!F117-'July 2019'!D117))</f>
        <v>#DIV/0!</v>
      </c>
      <c r="C135" s="14" t="e">
        <f t="shared" si="4"/>
        <v>#DIV/0!</v>
      </c>
      <c r="D135" s="6"/>
      <c r="E135" s="6"/>
      <c r="F135" s="6"/>
      <c r="G135" s="6"/>
    </row>
    <row r="136" spans="1:7" ht="19" x14ac:dyDescent="0.25">
      <c r="A136" s="13">
        <f>'July 2019'!A118</f>
        <v>0</v>
      </c>
      <c r="B136" s="14" t="e">
        <f>(5*('July 2019'!E118-'July 2019'!D118)/('July 2019'!F118-'July 2019'!D118))</f>
        <v>#DIV/0!</v>
      </c>
      <c r="C136" s="14" t="e">
        <f t="shared" si="4"/>
        <v>#DIV/0!</v>
      </c>
    </row>
    <row r="137" spans="1:7" ht="19" x14ac:dyDescent="0.25">
      <c r="A137" s="13">
        <f>'July 2019'!A119</f>
        <v>0</v>
      </c>
      <c r="B137" s="14" t="e">
        <f>(5*('July 2019'!E119-'July 2019'!D119)/('July 2019'!F119-'July 2019'!D119))</f>
        <v>#DIV/0!</v>
      </c>
      <c r="C137" s="14" t="e">
        <f t="shared" si="4"/>
        <v>#DIV/0!</v>
      </c>
    </row>
    <row r="138" spans="1:7" ht="19" x14ac:dyDescent="0.25">
      <c r="A138" s="13">
        <f>'July 2019'!A120</f>
        <v>0</v>
      </c>
      <c r="B138" s="14" t="e">
        <f>(5*('July 2019'!E120-'July 2019'!D120)/('July 2019'!F120-'July 2019'!D120))</f>
        <v>#DIV/0!</v>
      </c>
      <c r="C138" s="14" t="e">
        <f t="shared" si="4"/>
        <v>#DIV/0!</v>
      </c>
    </row>
    <row r="139" spans="1:7" ht="19" x14ac:dyDescent="0.25">
      <c r="A139" s="13">
        <f>'July 2019'!A121</f>
        <v>0</v>
      </c>
      <c r="B139" s="14" t="e">
        <f>(5*('July 2019'!E121-'July 2019'!D121)/('July 2019'!F121-'July 2019'!D121))</f>
        <v>#DIV/0!</v>
      </c>
      <c r="C139" s="14" t="e">
        <f t="shared" si="4"/>
        <v>#DIV/0!</v>
      </c>
    </row>
    <row r="140" spans="1:7" ht="19" x14ac:dyDescent="0.25">
      <c r="A140" s="13">
        <f>'July 2019'!A122</f>
        <v>0</v>
      </c>
      <c r="B140" s="14" t="e">
        <f>(5*('July 2019'!E122-'July 2019'!D122)/('July 2019'!F122-'July 2019'!D122))</f>
        <v>#DIV/0!</v>
      </c>
      <c r="C140" s="14" t="e">
        <f t="shared" si="4"/>
        <v>#DIV/0!</v>
      </c>
    </row>
    <row r="141" spans="1:7" ht="19" x14ac:dyDescent="0.25">
      <c r="A141" s="13">
        <f>'July 2019'!A123</f>
        <v>0</v>
      </c>
      <c r="B141" s="14" t="e">
        <f>(5*('July 2019'!E123-'July 2019'!D123)/('July 2019'!F123-'July 2019'!D123))</f>
        <v>#DIV/0!</v>
      </c>
      <c r="C141" s="14" t="e">
        <f t="shared" si="4"/>
        <v>#DIV/0!</v>
      </c>
    </row>
    <row r="142" spans="1:7" ht="19" x14ac:dyDescent="0.25">
      <c r="A142" s="23"/>
      <c r="B142" s="24"/>
      <c r="C142" s="24"/>
    </row>
    <row r="143" spans="1:7" ht="19" x14ac:dyDescent="0.25">
      <c r="A143" s="23" t="str">
        <f>'July 2019'!A125</f>
        <v>Soil collected on: 0</v>
      </c>
      <c r="B143" s="24"/>
      <c r="C143" s="24"/>
    </row>
    <row r="144" spans="1:7" x14ac:dyDescent="0.2">
      <c r="A144" s="3" t="s">
        <v>0</v>
      </c>
      <c r="B144" s="5" t="s">
        <v>6</v>
      </c>
      <c r="C144" s="5" t="s">
        <v>7</v>
      </c>
    </row>
    <row r="145" spans="1:5" ht="19" x14ac:dyDescent="0.25">
      <c r="A145" s="13">
        <f>'July 2019'!A127</f>
        <v>0</v>
      </c>
      <c r="B145" s="14" t="e">
        <f>(5*('July 2019'!E127-'July 2019'!D127)/('July 2019'!F127-'July 2019'!D127))</f>
        <v>#DIV/0!</v>
      </c>
      <c r="C145" s="14" t="e">
        <f t="shared" si="4"/>
        <v>#DIV/0!</v>
      </c>
    </row>
    <row r="146" spans="1:5" ht="19" x14ac:dyDescent="0.25">
      <c r="A146" s="13">
        <f>'July 2019'!A128</f>
        <v>0</v>
      </c>
      <c r="B146" s="14" t="e">
        <f>(5*('July 2019'!E128-'July 2019'!D128)/('July 2019'!F128-'July 2019'!D128))</f>
        <v>#DIV/0!</v>
      </c>
      <c r="C146" s="14" t="e">
        <f t="shared" si="4"/>
        <v>#DIV/0!</v>
      </c>
    </row>
    <row r="147" spans="1:5" ht="19" x14ac:dyDescent="0.25">
      <c r="A147" s="13">
        <f>'July 2019'!A129</f>
        <v>0</v>
      </c>
      <c r="B147" s="14" t="e">
        <f>(5*('July 2019'!E129-'July 2019'!D129)/('July 2019'!F129-'July 2019'!D129))</f>
        <v>#DIV/0!</v>
      </c>
      <c r="C147" s="14" t="e">
        <f t="shared" si="4"/>
        <v>#DIV/0!</v>
      </c>
    </row>
    <row r="148" spans="1:5" ht="19" x14ac:dyDescent="0.25">
      <c r="A148" s="13">
        <f>'July 2019'!A130</f>
        <v>0</v>
      </c>
      <c r="B148" s="14" t="e">
        <f>(5*('July 2019'!E130-'July 2019'!D130)/('July 2019'!F130-'July 2019'!D130))</f>
        <v>#DIV/0!</v>
      </c>
      <c r="C148" s="14" t="e">
        <f t="shared" si="4"/>
        <v>#DIV/0!</v>
      </c>
    </row>
    <row r="149" spans="1:5" ht="19" x14ac:dyDescent="0.25">
      <c r="A149" s="13">
        <f>'July 2019'!A131</f>
        <v>0</v>
      </c>
      <c r="B149" s="14" t="e">
        <f>(5*('July 2019'!E131-'July 2019'!D131)/('July 2019'!F131-'July 2019'!D131))</f>
        <v>#DIV/0!</v>
      </c>
      <c r="C149" s="14" t="e">
        <f t="shared" si="4"/>
        <v>#DIV/0!</v>
      </c>
      <c r="D149" s="28"/>
      <c r="E149" s="28"/>
    </row>
    <row r="150" spans="1:5" ht="19" x14ac:dyDescent="0.25">
      <c r="A150" s="13">
        <f>'July 2019'!A132</f>
        <v>0</v>
      </c>
      <c r="B150" s="14" t="e">
        <f>(5*('July 2019'!E132-'July 2019'!D132)/('July 2019'!F132-'July 2019'!D132))</f>
        <v>#DIV/0!</v>
      </c>
      <c r="C150" s="14" t="e">
        <f t="shared" si="4"/>
        <v>#DIV/0!</v>
      </c>
      <c r="D150" s="28"/>
      <c r="E150" s="28"/>
    </row>
    <row r="151" spans="1:5" ht="19" x14ac:dyDescent="0.25">
      <c r="A151" s="13">
        <f>'July 2019'!A133</f>
        <v>0</v>
      </c>
      <c r="B151" s="14" t="e">
        <f>(5*('July 2019'!E133-'July 2019'!D133)/('July 2019'!F133-'July 2019'!D133))</f>
        <v>#DIV/0!</v>
      </c>
      <c r="C151" s="14" t="e">
        <f t="shared" si="4"/>
        <v>#DIV/0!</v>
      </c>
      <c r="D151" s="28"/>
      <c r="E151" s="28"/>
    </row>
    <row r="152" spans="1:5" ht="19" x14ac:dyDescent="0.25">
      <c r="A152" s="13">
        <f>'July 2019'!A134</f>
        <v>0</v>
      </c>
      <c r="B152" s="14" t="e">
        <f>(5*('July 2019'!E134-'July 2019'!D134)/('July 2019'!F134-'July 2019'!D134))</f>
        <v>#DIV/0!</v>
      </c>
      <c r="C152" s="14" t="e">
        <f t="shared" si="4"/>
        <v>#DIV/0!</v>
      </c>
      <c r="D152" s="28"/>
      <c r="E152" s="28"/>
    </row>
    <row r="153" spans="1:5" ht="19" x14ac:dyDescent="0.25">
      <c r="A153" s="13">
        <f>'July 2019'!A135</f>
        <v>0</v>
      </c>
      <c r="B153" s="14" t="e">
        <f>(5*('July 2019'!E135-'July 2019'!D135)/('July 2019'!F135-'July 2019'!D135))</f>
        <v>#DIV/0!</v>
      </c>
      <c r="C153" s="14" t="e">
        <f t="shared" ref="C153:C156" si="7">B153*2</f>
        <v>#DIV/0!</v>
      </c>
      <c r="D153" s="28"/>
      <c r="E153" s="28"/>
    </row>
    <row r="154" spans="1:5" ht="19" x14ac:dyDescent="0.25">
      <c r="A154" s="13">
        <f>'July 2019'!A136</f>
        <v>0</v>
      </c>
      <c r="B154" s="14" t="e">
        <f>(5*('July 2019'!E136-'July 2019'!D136)/('July 2019'!F136-'July 2019'!D136))</f>
        <v>#DIV/0!</v>
      </c>
      <c r="C154" s="14" t="e">
        <f t="shared" si="7"/>
        <v>#DIV/0!</v>
      </c>
      <c r="D154" s="28"/>
      <c r="E154" s="28"/>
    </row>
    <row r="155" spans="1:5" ht="19" x14ac:dyDescent="0.25">
      <c r="A155" s="13">
        <f>'July 2019'!A137</f>
        <v>0</v>
      </c>
      <c r="B155" s="14" t="e">
        <f>(5*('July 2019'!E137-'July 2019'!D137)/('July 2019'!F137-'July 2019'!D137))</f>
        <v>#DIV/0!</v>
      </c>
      <c r="C155" s="14" t="e">
        <f t="shared" si="7"/>
        <v>#DIV/0!</v>
      </c>
      <c r="D155" s="28"/>
      <c r="E155" s="28"/>
    </row>
    <row r="156" spans="1:5" ht="19" x14ac:dyDescent="0.25">
      <c r="A156" s="13">
        <f>'July 2019'!A138</f>
        <v>0</v>
      </c>
      <c r="B156" s="14" t="e">
        <f>(5*('July 2019'!E138-'July 2019'!D138)/('July 2019'!F138-'July 2019'!D138))</f>
        <v>#DIV/0!</v>
      </c>
      <c r="C156" s="14" t="e">
        <f t="shared" si="7"/>
        <v>#DIV/0!</v>
      </c>
      <c r="D156" s="28"/>
      <c r="E156" s="28"/>
    </row>
    <row r="157" spans="1:5" x14ac:dyDescent="0.2">
      <c r="D157" s="28"/>
      <c r="E157" s="28"/>
    </row>
    <row r="158" spans="1:5" ht="19" x14ac:dyDescent="0.25">
      <c r="A158" s="27"/>
      <c r="B158" s="27"/>
      <c r="C158" s="27"/>
      <c r="D158" s="28"/>
      <c r="E158" s="28"/>
    </row>
    <row r="159" spans="1:5" ht="19" x14ac:dyDescent="0.25">
      <c r="A159" s="27"/>
      <c r="B159" s="27"/>
      <c r="C159" s="27"/>
      <c r="D159" s="28"/>
      <c r="E159" s="28"/>
    </row>
    <row r="160" spans="1:5" ht="19" x14ac:dyDescent="0.25">
      <c r="A160" s="27"/>
      <c r="B160" s="29"/>
      <c r="C160" s="29"/>
      <c r="D160" s="28"/>
      <c r="E160" s="28"/>
    </row>
    <row r="161" spans="1:5" ht="19" x14ac:dyDescent="0.25">
      <c r="A161" s="27"/>
      <c r="B161" s="29"/>
      <c r="C161" s="29"/>
      <c r="D161" s="28"/>
      <c r="E161" s="28"/>
    </row>
    <row r="162" spans="1:5" ht="19" x14ac:dyDescent="0.25">
      <c r="A162" s="27"/>
      <c r="B162" s="29"/>
      <c r="C162" s="29"/>
      <c r="D162" s="28"/>
      <c r="E162" s="28"/>
    </row>
    <row r="163" spans="1:5" ht="19" x14ac:dyDescent="0.25">
      <c r="A163" s="27"/>
      <c r="B163" s="29"/>
      <c r="C163" s="29"/>
      <c r="D163" s="28"/>
      <c r="E163" s="28"/>
    </row>
    <row r="164" spans="1:5" ht="19" x14ac:dyDescent="0.25">
      <c r="A164" s="27"/>
      <c r="B164" s="29"/>
      <c r="C164" s="29"/>
      <c r="D164" s="28"/>
      <c r="E164" s="28"/>
    </row>
    <row r="165" spans="1:5" ht="19" x14ac:dyDescent="0.25">
      <c r="A165" s="27"/>
      <c r="B165" s="29"/>
      <c r="C165" s="29"/>
      <c r="D165" s="28"/>
      <c r="E165" s="28"/>
    </row>
    <row r="166" spans="1:5" ht="19" x14ac:dyDescent="0.25">
      <c r="A166" s="27"/>
      <c r="B166" s="29"/>
      <c r="C166" s="29"/>
      <c r="D166" s="28"/>
      <c r="E166" s="28"/>
    </row>
    <row r="167" spans="1:5" ht="19" x14ac:dyDescent="0.25">
      <c r="A167" s="27"/>
      <c r="B167" s="29"/>
      <c r="C167" s="29"/>
    </row>
    <row r="168" spans="1:5" ht="19" x14ac:dyDescent="0.25">
      <c r="A168" s="27"/>
      <c r="B168" s="29"/>
      <c r="C168" s="29"/>
    </row>
    <row r="169" spans="1:5" ht="19" x14ac:dyDescent="0.25">
      <c r="A169" s="27"/>
      <c r="B169" s="29"/>
      <c r="C169" s="29"/>
    </row>
    <row r="170" spans="1:5" ht="19" x14ac:dyDescent="0.25">
      <c r="A170" s="27"/>
      <c r="B170" s="29"/>
      <c r="C170" s="29"/>
    </row>
    <row r="171" spans="1:5" ht="19" x14ac:dyDescent="0.25">
      <c r="A171" s="27"/>
      <c r="B171" s="29"/>
      <c r="C171" s="29"/>
    </row>
    <row r="172" spans="1:5" ht="19" x14ac:dyDescent="0.25">
      <c r="A172" s="27"/>
      <c r="B172" s="29"/>
      <c r="C172" s="29"/>
    </row>
    <row r="173" spans="1:5" x14ac:dyDescent="0.2">
      <c r="A173" s="28"/>
      <c r="B173" s="28"/>
      <c r="C173" s="28"/>
    </row>
    <row r="174" spans="1:5" x14ac:dyDescent="0.2">
      <c r="A174" s="28"/>
      <c r="B174" s="28"/>
      <c r="C174" s="28"/>
    </row>
    <row r="175" spans="1:5" x14ac:dyDescent="0.2">
      <c r="A175" s="28"/>
      <c r="B175" s="28"/>
      <c r="C175" s="28"/>
    </row>
  </sheetData>
  <phoneticPr fontId="2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6"/>
  <sheetViews>
    <sheetView workbookViewId="0">
      <selection activeCell="B5" sqref="B5"/>
    </sheetView>
  </sheetViews>
  <sheetFormatPr baseColWidth="10" defaultColWidth="13.33203125" defaultRowHeight="16" x14ac:dyDescent="0.2"/>
  <cols>
    <col min="2" max="2" width="11.83203125" bestFit="1" customWidth="1"/>
    <col min="3" max="3" width="9.5" customWidth="1"/>
    <col min="4" max="4" width="14.33203125" customWidth="1"/>
    <col min="5" max="5" width="14" customWidth="1"/>
    <col min="6" max="9" width="10.1640625" customWidth="1"/>
  </cols>
  <sheetData>
    <row r="1" spans="1:7" x14ac:dyDescent="0.2">
      <c r="A1" t="str">
        <f>'July 2019'!A1</f>
        <v>Soils collected on: 05/27/21</v>
      </c>
    </row>
    <row r="3" spans="1:7" x14ac:dyDescent="0.2">
      <c r="A3" s="2"/>
    </row>
    <row r="4" spans="1:7" s="7" customFormat="1" ht="22" customHeight="1" x14ac:dyDescent="0.2">
      <c r="A4" s="3" t="s">
        <v>0</v>
      </c>
      <c r="B4" s="5" t="s">
        <v>9</v>
      </c>
      <c r="C4" s="6"/>
      <c r="D4" s="6"/>
      <c r="E4" s="6"/>
      <c r="F4" s="6"/>
    </row>
    <row r="5" spans="1:7" ht="22" customHeight="1" x14ac:dyDescent="0.25">
      <c r="A5" s="13" t="str">
        <f>'July 2019'!A5</f>
        <v>D1C1</v>
      </c>
      <c r="B5" s="17">
        <f>(3*('July 2019'!E5-'July 2019'!D5)/('July 2019'!F5-'July 2019'!D5))</f>
        <v>3.0991525423728818</v>
      </c>
      <c r="C5" s="11"/>
      <c r="E5" s="1"/>
      <c r="G5" s="12"/>
    </row>
    <row r="6" spans="1:7" ht="22" customHeight="1" x14ac:dyDescent="0.25">
      <c r="A6" s="13" t="str">
        <f>'July 2019'!A6</f>
        <v>D1R1</v>
      </c>
      <c r="B6" s="17">
        <f>(3*('July 2019'!E6-'July 2019'!D6)/('July 2019'!F6-'July 2019'!D6))</f>
        <v>3.1308993766696349</v>
      </c>
      <c r="C6" s="11"/>
      <c r="E6" s="1"/>
      <c r="F6" s="11"/>
      <c r="G6" s="11"/>
    </row>
    <row r="7" spans="1:7" ht="22" customHeight="1" x14ac:dyDescent="0.25">
      <c r="A7" s="13" t="str">
        <f>'July 2019'!A7</f>
        <v>D1W1</v>
      </c>
      <c r="B7" s="17">
        <f>(3*('July 2019'!E7-'July 2019'!D7)/('July 2019'!F7-'July 2019'!D7))</f>
        <v>3.087242026266416</v>
      </c>
      <c r="C7" s="11"/>
      <c r="E7" s="1"/>
      <c r="F7" s="11"/>
      <c r="G7" s="11"/>
    </row>
    <row r="8" spans="1:7" ht="22" customHeight="1" x14ac:dyDescent="0.25">
      <c r="A8" s="13" t="str">
        <f>'July 2019'!A8</f>
        <v>D1WR1</v>
      </c>
      <c r="B8" s="17">
        <f>(3*('July 2019'!E8-'July 2019'!D8)/('July 2019'!F8-'July 2019'!D8))</f>
        <v>3.1056137012369174</v>
      </c>
      <c r="C8" s="11"/>
      <c r="E8" s="1"/>
      <c r="F8" s="11"/>
      <c r="G8" s="11"/>
    </row>
    <row r="9" spans="1:7" ht="22" customHeight="1" x14ac:dyDescent="0.25">
      <c r="A9" s="13" t="str">
        <f>'July 2019'!A9</f>
        <v>D1C2</v>
      </c>
      <c r="B9" s="17">
        <f>(3*('July 2019'!E9-'July 2019'!D9)/('July 2019'!F9-'July 2019'!D9))</f>
        <v>3.0962419798350136</v>
      </c>
      <c r="C9" s="11"/>
    </row>
    <row r="10" spans="1:7" ht="22" customHeight="1" x14ac:dyDescent="0.25">
      <c r="A10" s="13" t="str">
        <f>'July 2019'!A10</f>
        <v>D1R2</v>
      </c>
      <c r="B10" s="17">
        <f>(3*('July 2019'!E10-'July 2019'!D10)/('July 2019'!F10-'July 2019'!D10))</f>
        <v>3.1521951219512196</v>
      </c>
      <c r="C10" s="11"/>
    </row>
    <row r="11" spans="1:7" ht="22" customHeight="1" x14ac:dyDescent="0.25">
      <c r="A11" s="13" t="str">
        <f>'July 2019'!A11</f>
        <v>D1W2</v>
      </c>
      <c r="B11" s="17">
        <f>(3*('July 2019'!E11-'July 2019'!D11)/('July 2019'!F11-'July 2019'!D11))</f>
        <v>3.1120218579234971</v>
      </c>
      <c r="C11" s="11"/>
    </row>
    <row r="12" spans="1:7" ht="22" customHeight="1" x14ac:dyDescent="0.25">
      <c r="A12" s="13" t="str">
        <f>'July 2019'!A12</f>
        <v>D1WR2</v>
      </c>
      <c r="B12" s="17">
        <f>(3*('July 2019'!E12-'July 2019'!D12)/('July 2019'!F12-'July 2019'!D12))</f>
        <v>3.1188870151770653</v>
      </c>
      <c r="C12" s="11"/>
    </row>
    <row r="13" spans="1:7" ht="22" customHeight="1" x14ac:dyDescent="0.25">
      <c r="A13" s="13" t="str">
        <f>'July 2019'!A13</f>
        <v>D2C1</v>
      </c>
      <c r="B13" s="17">
        <f>(3*('July 2019'!E13-'July 2019'!D13)/('July 2019'!F13-'July 2019'!D13))</f>
        <v>3.0982800982800982</v>
      </c>
      <c r="C13" s="11"/>
    </row>
    <row r="14" spans="1:7" ht="22" customHeight="1" x14ac:dyDescent="0.25">
      <c r="A14" s="13" t="str">
        <f>'July 2019'!A14</f>
        <v>D2R1</v>
      </c>
      <c r="B14" s="17">
        <f>(3*('July 2019'!E14-'July 2019'!D14)/('July 2019'!F14-'July 2019'!D14))</f>
        <v>3.1337209302325584</v>
      </c>
      <c r="C14" s="11"/>
    </row>
    <row r="15" spans="1:7" ht="22" customHeight="1" x14ac:dyDescent="0.25">
      <c r="A15" s="13" t="str">
        <f>'July 2019'!A15</f>
        <v>D2W1</v>
      </c>
      <c r="B15" s="17">
        <f>(3*('July 2019'!E15-'July 2019'!D15)/('July 2019'!F15-'July 2019'!D15))</f>
        <v>3.1213546566321728</v>
      </c>
      <c r="C15" s="11"/>
    </row>
    <row r="16" spans="1:7" ht="22" customHeight="1" x14ac:dyDescent="0.25">
      <c r="A16" s="13" t="str">
        <f>'July 2019'!A16</f>
        <v>D2WR1</v>
      </c>
      <c r="B16" s="17">
        <f>(3*('July 2019'!E16-'July 2019'!D16)/('July 2019'!F16-'July 2019'!D16))</f>
        <v>3.1402383134738772</v>
      </c>
      <c r="C16" s="11"/>
    </row>
    <row r="17" spans="1:3" ht="19" x14ac:dyDescent="0.25">
      <c r="A17" s="13" t="str">
        <f>'July 2019'!A17</f>
        <v>D2C2</v>
      </c>
      <c r="B17" s="17">
        <f>(3*('July 2019'!E17-'July 2019'!D17)/('July 2019'!F17-'July 2019'!D17))</f>
        <v>3.096040438079191</v>
      </c>
      <c r="C17" s="11"/>
    </row>
    <row r="18" spans="1:3" ht="19" x14ac:dyDescent="0.25">
      <c r="A18" s="13" t="str">
        <f>'July 2019'!A18</f>
        <v>D2R2</v>
      </c>
      <c r="B18" s="17">
        <f>(3*('July 2019'!E18-'July 2019'!D18)/('July 2019'!F18-'July 2019'!D18))</f>
        <v>3.1911021233569263</v>
      </c>
      <c r="C18" s="11"/>
    </row>
    <row r="19" spans="1:3" ht="19" x14ac:dyDescent="0.25">
      <c r="A19" s="13" t="str">
        <f>'July 2019'!A19</f>
        <v>D2W2</v>
      </c>
      <c r="B19" s="17">
        <f>(3*('July 2019'!E19-'July 2019'!D19)/('July 2019'!F19-'July 2019'!D19))</f>
        <v>3.1138519924098671</v>
      </c>
      <c r="C19" s="11"/>
    </row>
    <row r="20" spans="1:3" ht="19" x14ac:dyDescent="0.25">
      <c r="A20" s="13" t="e">
        <f>'July 2019'!#REF!</f>
        <v>#REF!</v>
      </c>
      <c r="B20" s="17" t="e">
        <f>(3*('July 2019'!#REF!-'July 2019'!#REF!)/('July 2019'!#REF!-'July 2019'!#REF!))</f>
        <v>#REF!</v>
      </c>
      <c r="C20" s="11"/>
    </row>
    <row r="21" spans="1:3" ht="19" x14ac:dyDescent="0.25">
      <c r="A21" s="13" t="str">
        <f>'July 2019'!A26</f>
        <v>D3R2</v>
      </c>
      <c r="B21" s="17">
        <f>(3*('July 2019'!E26-'July 2019'!D26)/('July 2019'!F26-'July 2019'!D26))</f>
        <v>3.128500823723229</v>
      </c>
      <c r="C21" s="11"/>
    </row>
    <row r="22" spans="1:3" ht="19" x14ac:dyDescent="0.25">
      <c r="A22" s="13" t="str">
        <f>'July 2019'!A27</f>
        <v>D3W2</v>
      </c>
      <c r="B22" s="17">
        <f>(3*('July 2019'!E27-'July 2019'!D27)/('July 2019'!F27-'July 2019'!D27))</f>
        <v>3.1176470588235299</v>
      </c>
      <c r="C22" s="11"/>
    </row>
    <row r="23" spans="1:3" ht="19" x14ac:dyDescent="0.25">
      <c r="A23" s="13" t="str">
        <f>'July 2019'!A28</f>
        <v>D3WR2</v>
      </c>
      <c r="B23" s="17">
        <f>(3*('July 2019'!E28-'July 2019'!D28)/('July 2019'!F28-'July 2019'!D28))</f>
        <v>3.1462741490340393</v>
      </c>
      <c r="C23" s="11"/>
    </row>
    <row r="24" spans="1:3" ht="19" x14ac:dyDescent="0.25">
      <c r="A24" s="13" t="e">
        <f>'July 2019'!#REF!</f>
        <v>#REF!</v>
      </c>
      <c r="B24" s="17" t="e">
        <f>(3*('July 2019'!#REF!-'July 2019'!#REF!)/('July 2019'!#REF!-'July 2019'!#REF!))</f>
        <v>#REF!</v>
      </c>
      <c r="C24" s="11"/>
    </row>
    <row r="25" spans="1:3" ht="19" x14ac:dyDescent="0.25">
      <c r="A25" s="13" t="e">
        <f>'July 2019'!#REF!</f>
        <v>#REF!</v>
      </c>
      <c r="B25" s="17" t="e">
        <f>(3*('July 2019'!#REF!-'July 2019'!#REF!)/('July 2019'!#REF!-'July 2019'!#REF!))</f>
        <v>#REF!</v>
      </c>
      <c r="C25" s="11"/>
    </row>
    <row r="26" spans="1:3" x14ac:dyDescent="0.2">
      <c r="B26" s="11"/>
      <c r="C26" s="11"/>
    </row>
    <row r="27" spans="1:3" x14ac:dyDescent="0.2">
      <c r="B27" s="11"/>
      <c r="C27" s="11"/>
    </row>
    <row r="28" spans="1:3" x14ac:dyDescent="0.2">
      <c r="A28" s="3" t="s">
        <v>0</v>
      </c>
      <c r="B28" s="5" t="s">
        <v>9</v>
      </c>
      <c r="C28" s="11"/>
    </row>
    <row r="29" spans="1:3" ht="19" x14ac:dyDescent="0.25">
      <c r="A29" s="13" t="str">
        <f>'July 2019'!A29</f>
        <v>I1C1</v>
      </c>
      <c r="B29" s="17">
        <f>(3*('July 2019'!E29-'July 2019'!D29)/('July 2019'!F29-'July 2019'!D29))</f>
        <v>3.0839768339768345</v>
      </c>
      <c r="C29" s="11"/>
    </row>
    <row r="30" spans="1:3" ht="19" x14ac:dyDescent="0.25">
      <c r="A30" s="13" t="str">
        <f>'July 2019'!A30</f>
        <v>I1R1</v>
      </c>
      <c r="B30" s="17">
        <f>(3*('July 2019'!E30-'July 2019'!D30)/('July 2019'!F30-'July 2019'!D30))</f>
        <v>3.1156186612576064</v>
      </c>
      <c r="C30" s="11"/>
    </row>
    <row r="31" spans="1:3" ht="19" x14ac:dyDescent="0.25">
      <c r="A31" s="13" t="str">
        <f>'July 2019'!A31</f>
        <v>I1W1</v>
      </c>
      <c r="B31" s="17">
        <f>(3*('July 2019'!E31-'July 2019'!D31)/('July 2019'!F31-'July 2019'!D31))</f>
        <v>3.0887245841035122</v>
      </c>
      <c r="C31" s="11"/>
    </row>
    <row r="32" spans="1:3" ht="19" x14ac:dyDescent="0.25">
      <c r="A32" s="13" t="str">
        <f>'July 2019'!A32</f>
        <v>I1WR1</v>
      </c>
      <c r="B32" s="17">
        <f>(3*('July 2019'!E32-'July 2019'!D32)/('July 2019'!F32-'July 2019'!D32))</f>
        <v>3.1088082901554404</v>
      </c>
      <c r="C32" s="11"/>
    </row>
    <row r="33" spans="1:3" ht="19" x14ac:dyDescent="0.25">
      <c r="A33" s="13" t="str">
        <f>'July 2019'!A33</f>
        <v>I1C2</v>
      </c>
      <c r="B33" s="17">
        <f>(3*('July 2019'!E33-'July 2019'!D33)/('July 2019'!F33-'July 2019'!D33))</f>
        <v>3.1002785515320337</v>
      </c>
      <c r="C33" s="11"/>
    </row>
    <row r="34" spans="1:3" ht="19" x14ac:dyDescent="0.25">
      <c r="A34" s="13" t="str">
        <f>'July 2019'!A34</f>
        <v>I1R2</v>
      </c>
      <c r="B34" s="17">
        <f>(3*('July 2019'!E34-'July 2019'!D34)/('July 2019'!F34-'July 2019'!D34))</f>
        <v>3.1216589861751149</v>
      </c>
      <c r="C34" s="11"/>
    </row>
    <row r="35" spans="1:3" ht="19" x14ac:dyDescent="0.25">
      <c r="A35" s="13" t="str">
        <f>'July 2019'!A35</f>
        <v>I1W2</v>
      </c>
      <c r="B35" s="17">
        <f>(3*('July 2019'!E35-'July 2019'!D35)/('July 2019'!F35-'July 2019'!D35))</f>
        <v>3.0876531573986803</v>
      </c>
      <c r="C35" s="11"/>
    </row>
    <row r="36" spans="1:3" ht="19" x14ac:dyDescent="0.25">
      <c r="A36" s="13" t="str">
        <f>'July 2019'!A36</f>
        <v>I1WR2</v>
      </c>
      <c r="B36" s="17">
        <f>(3*('July 2019'!E36-'July 2019'!D36)/('July 2019'!F36-'July 2019'!D36))</f>
        <v>3.1245173745173744</v>
      </c>
      <c r="C36" s="11"/>
    </row>
    <row r="37" spans="1:3" ht="19" x14ac:dyDescent="0.25">
      <c r="A37" s="13" t="str">
        <f>'July 2019'!A37</f>
        <v>I2C1</v>
      </c>
      <c r="B37" s="17">
        <f>(3*('July 2019'!E37-'July 2019'!D37)/('July 2019'!F37-'July 2019'!D37))</f>
        <v>3.1051709027169143</v>
      </c>
      <c r="C37" s="11"/>
    </row>
    <row r="38" spans="1:3" ht="19" x14ac:dyDescent="0.25">
      <c r="A38" s="13" t="str">
        <f>'July 2019'!A38</f>
        <v>I2R1</v>
      </c>
      <c r="B38" s="17">
        <f>(3*('July 2019'!E38-'July 2019'!D38)/('July 2019'!F38-'July 2019'!D38))</f>
        <v>3.1861510791366903</v>
      </c>
      <c r="C38" s="11"/>
    </row>
    <row r="39" spans="1:3" ht="19" x14ac:dyDescent="0.25">
      <c r="A39" s="13" t="str">
        <f>'July 2019'!A39</f>
        <v>I2W1</v>
      </c>
      <c r="B39" s="17">
        <f>(3*('July 2019'!E39-'July 2019'!D39)/('July 2019'!F39-'July 2019'!D39))</f>
        <v>3.1009345794392518</v>
      </c>
      <c r="C39" s="11"/>
    </row>
    <row r="40" spans="1:3" ht="19" x14ac:dyDescent="0.25">
      <c r="A40" s="13" t="str">
        <f>'July 2019'!A40</f>
        <v>I2WR1</v>
      </c>
      <c r="B40" s="17">
        <f>(3*('July 2019'!E40-'July 2019'!D40)/('July 2019'!F40-'July 2019'!D40))</f>
        <v>3.1756756756756759</v>
      </c>
      <c r="C40" s="11"/>
    </row>
    <row r="41" spans="1:3" ht="19" x14ac:dyDescent="0.25">
      <c r="A41" s="27"/>
      <c r="B41" s="30"/>
      <c r="C41" s="11"/>
    </row>
    <row r="42" spans="1:3" ht="19" x14ac:dyDescent="0.25">
      <c r="A42" s="27"/>
      <c r="B42" s="30"/>
      <c r="C42" s="11"/>
    </row>
    <row r="43" spans="1:3" ht="19" x14ac:dyDescent="0.25">
      <c r="A43" s="27" t="s">
        <v>10</v>
      </c>
      <c r="B43" s="30"/>
      <c r="C43" s="11"/>
    </row>
    <row r="44" spans="1:3" ht="19" x14ac:dyDescent="0.25">
      <c r="A44" s="27"/>
      <c r="B44" s="30"/>
      <c r="C44" s="11"/>
    </row>
    <row r="45" spans="1:3" ht="19" x14ac:dyDescent="0.25">
      <c r="A45" s="13" t="str">
        <f>'July 2019'!A45</f>
        <v>I3C1</v>
      </c>
      <c r="B45" s="17">
        <f>(3*('July 2019'!E45-'July 2019'!D45)/('July 2019'!F45-'July 2019'!D45))</f>
        <v>3.1025125628140704</v>
      </c>
      <c r="C45" s="11"/>
    </row>
    <row r="46" spans="1:3" ht="19" x14ac:dyDescent="0.25">
      <c r="A46" s="13" t="str">
        <f>'July 2019'!A46</f>
        <v>I3R1</v>
      </c>
      <c r="B46" s="17">
        <f>(3*('July 2019'!E46-'July 2019'!D46)/('July 2019'!F46-'July 2019'!D46))</f>
        <v>3.1388621022179364</v>
      </c>
      <c r="C46" s="11"/>
    </row>
    <row r="47" spans="1:3" ht="19" x14ac:dyDescent="0.25">
      <c r="A47" s="13" t="str">
        <f>'July 2019'!A47</f>
        <v>I3W1</v>
      </c>
      <c r="B47" s="17">
        <f>(3*('July 2019'!E47-'July 2019'!D47)/('July 2019'!F47-'July 2019'!D47))</f>
        <v>3.1084990958408678</v>
      </c>
      <c r="C47" s="11"/>
    </row>
    <row r="48" spans="1:3" ht="19" x14ac:dyDescent="0.25">
      <c r="A48" s="13" t="str">
        <f>'July 2019'!A48</f>
        <v>I3WR1</v>
      </c>
      <c r="B48" s="17">
        <f>(3*('July 2019'!E48-'July 2019'!D48)/('July 2019'!F49-'July 2019'!D48))</f>
        <v>2.9666095890410964</v>
      </c>
    </row>
    <row r="49" spans="1:2" ht="19" x14ac:dyDescent="0.25">
      <c r="A49" s="13" t="str">
        <f>'July 2019'!A49</f>
        <v>I2C2</v>
      </c>
      <c r="B49" s="17">
        <f>(3*('July 2019'!E49-'July 2019'!D49)/('July 2019'!F50-'July 2019'!D49))</f>
        <v>3.3874643874643873</v>
      </c>
    </row>
    <row r="50" spans="1:2" ht="19" x14ac:dyDescent="0.25">
      <c r="A50" s="13" t="str">
        <f>'July 2019'!A50</f>
        <v>I3R2</v>
      </c>
      <c r="B50" s="17">
        <f>(3*('July 2019'!E50-'July 2019'!D50)/('July 2019'!F50-'July 2019'!D50))</f>
        <v>3.1504257332071899</v>
      </c>
    </row>
    <row r="51" spans="1:2" ht="19" x14ac:dyDescent="0.25">
      <c r="A51" s="13" t="str">
        <f>'July 2019'!A51</f>
        <v>I3W2</v>
      </c>
      <c r="B51" s="17">
        <f>(3*('July 2019'!E51-'July 2019'!D51)/('July 2019'!F51-'July 2019'!D51))</f>
        <v>3.1126637554585153</v>
      </c>
    </row>
    <row r="52" spans="1:2" ht="19" x14ac:dyDescent="0.25">
      <c r="A52" s="13" t="str">
        <f>'July 2019'!A52</f>
        <v>I3WR2</v>
      </c>
      <c r="B52" s="17">
        <f>(3*('July 2019'!E52-'July 2019'!D52)/('July 2019'!F52-'July 2019'!D52))</f>
        <v>3.1207430340557281</v>
      </c>
    </row>
    <row r="53" spans="1:2" ht="19" x14ac:dyDescent="0.25">
      <c r="A53" s="13" t="e">
        <f>'July 2019'!#REF!</f>
        <v>#REF!</v>
      </c>
      <c r="B53" s="17" t="e">
        <f>(3*('July 2019'!#REF!-'July 2019'!#REF!)/('July 2019'!#REF!-'July 2019'!#REF!))</f>
        <v>#REF!</v>
      </c>
    </row>
    <row r="54" spans="1:2" ht="19" x14ac:dyDescent="0.25">
      <c r="A54" s="13" t="e">
        <f>'July 2019'!#REF!</f>
        <v>#REF!</v>
      </c>
      <c r="B54" s="17" t="e">
        <f>(3*('July 2019'!#REF!-'July 2019'!#REF!)/('July 2019'!#REF!-'July 2019'!#REF!))</f>
        <v>#REF!</v>
      </c>
    </row>
    <row r="55" spans="1:2" ht="19" x14ac:dyDescent="0.25">
      <c r="A55" s="13" t="e">
        <f>'July 2019'!#REF!</f>
        <v>#REF!</v>
      </c>
      <c r="B55" s="17" t="e">
        <f>(3*('July 2019'!#REF!-'July 2019'!#REF!)/('July 2019'!#REF!-'July 2019'!#REF!))</f>
        <v>#REF!</v>
      </c>
    </row>
    <row r="56" spans="1:2" ht="19" x14ac:dyDescent="0.25">
      <c r="A56" s="13" t="e">
        <f>'July 2019'!#REF!</f>
        <v>#REF!</v>
      </c>
      <c r="B56" s="17" t="e">
        <f>(3*('July 2019'!#REF!-'July 2019'!#REF!)/('July 2019'!#REF!-'July 2019'!#REF!))</f>
        <v>#REF!</v>
      </c>
    </row>
    <row r="57" spans="1:2" ht="19" x14ac:dyDescent="0.25">
      <c r="A57" s="23"/>
      <c r="B57" s="25"/>
    </row>
    <row r="58" spans="1:2" ht="19" x14ac:dyDescent="0.25">
      <c r="A58" s="26" t="e">
        <f>'July 2019'!#REF!</f>
        <v>#REF!</v>
      </c>
      <c r="B58" s="25"/>
    </row>
    <row r="59" spans="1:2" ht="19" x14ac:dyDescent="0.25">
      <c r="A59" s="23"/>
      <c r="B59" s="25"/>
    </row>
    <row r="60" spans="1:2" ht="19" x14ac:dyDescent="0.25">
      <c r="A60" s="13" t="e">
        <f>'July 2019'!#REF!</f>
        <v>#REF!</v>
      </c>
      <c r="B60" s="17" t="e">
        <f>(3*('July 2019'!#REF!-'July 2019'!#REF!)/('July 2019'!#REF!-'July 2019'!#REF!))</f>
        <v>#REF!</v>
      </c>
    </row>
    <row r="61" spans="1:2" ht="19" x14ac:dyDescent="0.25">
      <c r="A61" s="13" t="e">
        <f>'July 2019'!#REF!</f>
        <v>#REF!</v>
      </c>
      <c r="B61" s="17" t="e">
        <f>(3*('July 2019'!#REF!-'July 2019'!#REF!)/('July 2019'!#REF!-'July 2019'!#REF!))</f>
        <v>#REF!</v>
      </c>
    </row>
    <row r="62" spans="1:2" ht="19" x14ac:dyDescent="0.25">
      <c r="A62" s="13" t="e">
        <f>'July 2019'!#REF!</f>
        <v>#REF!</v>
      </c>
      <c r="B62" s="17" t="e">
        <f>(3*('July 2019'!#REF!-'July 2019'!#REF!)/('July 2019'!#REF!-'July 2019'!#REF!))</f>
        <v>#REF!</v>
      </c>
    </row>
    <row r="63" spans="1:2" ht="19" x14ac:dyDescent="0.25">
      <c r="A63" s="13" t="e">
        <f>'July 2019'!#REF!</f>
        <v>#REF!</v>
      </c>
      <c r="B63" s="17" t="e">
        <f>(3*('July 2019'!#REF!-'July 2019'!#REF!)/('July 2019'!#REF!-'July 2019'!#REF!))</f>
        <v>#REF!</v>
      </c>
    </row>
    <row r="64" spans="1:2" ht="19" x14ac:dyDescent="0.25">
      <c r="A64" s="13" t="e">
        <f>'July 2019'!#REF!</f>
        <v>#REF!</v>
      </c>
      <c r="B64" s="17" t="e">
        <f>(3*('July 2019'!#REF!-'July 2019'!#REF!)/('July 2019'!#REF!-'July 2019'!#REF!))</f>
        <v>#REF!</v>
      </c>
    </row>
    <row r="65" spans="1:2" ht="19" x14ac:dyDescent="0.25">
      <c r="A65" s="13" t="e">
        <f>'July 2019'!#REF!</f>
        <v>#REF!</v>
      </c>
      <c r="B65" s="17" t="e">
        <f>(3*('July 2019'!#REF!-'July 2019'!#REF!)/('July 2019'!#REF!-'July 2019'!#REF!))</f>
        <v>#REF!</v>
      </c>
    </row>
    <row r="66" spans="1:2" ht="19" x14ac:dyDescent="0.25">
      <c r="A66" s="13" t="e">
        <f>'July 2019'!#REF!</f>
        <v>#REF!</v>
      </c>
      <c r="B66" s="17" t="e">
        <f>(3*('July 2019'!#REF!-'July 2019'!#REF!)/('July 2019'!#REF!-'July 2019'!#REF!))</f>
        <v>#REF!</v>
      </c>
    </row>
    <row r="67" spans="1:2" ht="19" x14ac:dyDescent="0.25">
      <c r="A67" s="13" t="e">
        <f>'July 2019'!#REF!</f>
        <v>#REF!</v>
      </c>
      <c r="B67" s="17" t="e">
        <f>(3*('July 2019'!#REF!-'July 2019'!#REF!)/('July 2019'!#REF!-'July 2019'!#REF!))</f>
        <v>#REF!</v>
      </c>
    </row>
    <row r="68" spans="1:2" ht="19" x14ac:dyDescent="0.25">
      <c r="A68" s="13" t="e">
        <f>'July 2019'!#REF!</f>
        <v>#REF!</v>
      </c>
      <c r="B68" s="17" t="e">
        <f>(3*('July 2019'!#REF!-'July 2019'!#REF!)/('July 2019'!#REF!-'July 2019'!#REF!))</f>
        <v>#REF!</v>
      </c>
    </row>
    <row r="69" spans="1:2" ht="19" x14ac:dyDescent="0.25">
      <c r="A69" s="23"/>
      <c r="B69" s="25"/>
    </row>
    <row r="70" spans="1:2" ht="19" x14ac:dyDescent="0.25">
      <c r="A70" s="23" t="e">
        <f>'July 2019'!#REF!</f>
        <v>#REF!</v>
      </c>
      <c r="B70" s="25"/>
    </row>
    <row r="72" spans="1:2" ht="19" x14ac:dyDescent="0.25">
      <c r="A72" s="13">
        <f>'July 2019'!A54</f>
        <v>0</v>
      </c>
      <c r="B72" s="17" t="e">
        <f>(3*('July 2019'!E54-'July 2019'!D54)/('July 2019'!F54-'July 2019'!D54))</f>
        <v>#DIV/0!</v>
      </c>
    </row>
    <row r="73" spans="1:2" ht="19" x14ac:dyDescent="0.25">
      <c r="A73" s="13">
        <f>'July 2019'!A55</f>
        <v>0</v>
      </c>
      <c r="B73" s="17" t="e">
        <f>(3*('July 2019'!E55-'July 2019'!D55)/('July 2019'!F55-'July 2019'!D55))</f>
        <v>#DIV/0!</v>
      </c>
    </row>
    <row r="74" spans="1:2" ht="19" x14ac:dyDescent="0.25">
      <c r="A74" s="13">
        <f>'July 2019'!A56</f>
        <v>0</v>
      </c>
      <c r="B74" s="17" t="e">
        <f>(3*('July 2019'!E56-'July 2019'!D56)/('July 2019'!F56-'July 2019'!D56))</f>
        <v>#DIV/0!</v>
      </c>
    </row>
    <row r="75" spans="1:2" ht="19" x14ac:dyDescent="0.25">
      <c r="A75" s="13">
        <f>'July 2019'!A57</f>
        <v>0</v>
      </c>
      <c r="B75" s="17" t="e">
        <f>(3*('July 2019'!E57-'July 2019'!D57)/('July 2019'!F57-'July 2019'!D57))</f>
        <v>#DIV/0!</v>
      </c>
    </row>
    <row r="76" spans="1:2" ht="19" x14ac:dyDescent="0.25">
      <c r="A76" s="13">
        <f>'July 2019'!A58</f>
        <v>0</v>
      </c>
      <c r="B76" s="17" t="e">
        <f>(3*('July 2019'!E58-'July 2019'!D58)/('July 2019'!F58-'July 2019'!D58))</f>
        <v>#DIV/0!</v>
      </c>
    </row>
    <row r="77" spans="1:2" ht="19" x14ac:dyDescent="0.25">
      <c r="A77" s="13">
        <f>'July 2019'!A59</f>
        <v>0</v>
      </c>
      <c r="B77" s="17" t="e">
        <f>(3*('July 2019'!E59-'July 2019'!D59)/('July 2019'!F59-'July 2019'!D59))</f>
        <v>#DIV/0!</v>
      </c>
    </row>
    <row r="78" spans="1:2" ht="19" x14ac:dyDescent="0.25">
      <c r="A78" s="13">
        <f>'July 2019'!A60</f>
        <v>0</v>
      </c>
      <c r="B78" s="17" t="e">
        <f>(3*('July 2019'!E60-'July 2019'!D60)/('July 2019'!F60-'July 2019'!D60))</f>
        <v>#DIV/0!</v>
      </c>
    </row>
    <row r="79" spans="1:2" ht="19" x14ac:dyDescent="0.25">
      <c r="A79" s="13">
        <f>'July 2019'!A61</f>
        <v>0</v>
      </c>
      <c r="B79" s="17" t="e">
        <f>(3*('July 2019'!E61-'July 2019'!D61)/('July 2019'!F61-'July 2019'!D61))</f>
        <v>#DIV/0!</v>
      </c>
    </row>
    <row r="80" spans="1:2" ht="19" x14ac:dyDescent="0.25">
      <c r="A80" s="13">
        <f>'July 2019'!A62</f>
        <v>0</v>
      </c>
      <c r="B80" s="17" t="e">
        <f>(3*('July 2019'!E62-'July 2019'!D62)/('July 2019'!F62-'July 2019'!D62))</f>
        <v>#DIV/0!</v>
      </c>
    </row>
    <row r="82" spans="1:2" ht="19" x14ac:dyDescent="0.25">
      <c r="A82" s="23" t="str">
        <f>'July 2019'!A64</f>
        <v>Soil collected on: 0</v>
      </c>
      <c r="B82" s="25"/>
    </row>
    <row r="83" spans="1:2" ht="19" x14ac:dyDescent="0.25">
      <c r="A83" s="23"/>
      <c r="B83" s="25"/>
    </row>
    <row r="84" spans="1:2" ht="19" x14ac:dyDescent="0.25">
      <c r="A84" s="13">
        <f>'July 2019'!A66</f>
        <v>0</v>
      </c>
      <c r="B84" s="17" t="e">
        <f>(3*('July 2019'!E66-'July 2019'!D66)/('July 2019'!F66-'July 2019'!D66))</f>
        <v>#DIV/0!</v>
      </c>
    </row>
    <row r="85" spans="1:2" ht="19" x14ac:dyDescent="0.25">
      <c r="A85" s="13">
        <f>'July 2019'!A67</f>
        <v>0</v>
      </c>
      <c r="B85" s="17" t="e">
        <f>(3*('July 2019'!E67-'July 2019'!D67)/('July 2019'!F67-'July 2019'!D67))</f>
        <v>#DIV/0!</v>
      </c>
    </row>
    <row r="86" spans="1:2" ht="19" x14ac:dyDescent="0.25">
      <c r="A86" s="13">
        <f>'July 2019'!A68</f>
        <v>0</v>
      </c>
      <c r="B86" s="17" t="e">
        <f>(3*('July 2019'!E68-'July 2019'!D68)/('July 2019'!F68-'July 2019'!D68))</f>
        <v>#DIV/0!</v>
      </c>
    </row>
    <row r="87" spans="1:2" ht="19" x14ac:dyDescent="0.25">
      <c r="A87" s="13">
        <f>'July 2019'!A69</f>
        <v>0</v>
      </c>
      <c r="B87" s="17" t="e">
        <f>(3*('July 2019'!E69-'July 2019'!D69)/('July 2019'!F69-'July 2019'!D69))</f>
        <v>#DIV/0!</v>
      </c>
    </row>
    <row r="88" spans="1:2" ht="19" x14ac:dyDescent="0.25">
      <c r="A88" s="13">
        <f>'July 2019'!A70</f>
        <v>0</v>
      </c>
      <c r="B88" s="17" t="e">
        <f>(3*('July 2019'!E70-'July 2019'!D70)/('July 2019'!F70-'July 2019'!D70))</f>
        <v>#DIV/0!</v>
      </c>
    </row>
    <row r="89" spans="1:2" ht="19" x14ac:dyDescent="0.25">
      <c r="A89" s="13">
        <f>'July 2019'!A71</f>
        <v>0</v>
      </c>
      <c r="B89" s="17" t="e">
        <f>(3*('July 2019'!E71-'July 2019'!D71)/('July 2019'!F71-'July 2019'!D71))</f>
        <v>#DIV/0!</v>
      </c>
    </row>
    <row r="90" spans="1:2" ht="19" x14ac:dyDescent="0.25">
      <c r="A90" s="13">
        <f>'July 2019'!A72</f>
        <v>0</v>
      </c>
      <c r="B90" s="17" t="e">
        <f>(3*('July 2019'!E72-'July 2019'!D72)/('July 2019'!F72-'July 2019'!D72))</f>
        <v>#DIV/0!</v>
      </c>
    </row>
    <row r="91" spans="1:2" ht="19" x14ac:dyDescent="0.25">
      <c r="A91" s="13">
        <f>'July 2019'!A73</f>
        <v>0</v>
      </c>
      <c r="B91" s="17" t="e">
        <f>(3*('July 2019'!E73-'July 2019'!D73)/('July 2019'!F73-'July 2019'!D73))</f>
        <v>#DIV/0!</v>
      </c>
    </row>
    <row r="92" spans="1:2" ht="19" x14ac:dyDescent="0.25">
      <c r="A92" s="13">
        <f>'July 2019'!A74</f>
        <v>0</v>
      </c>
      <c r="B92" s="17" t="e">
        <f>(3*('July 2019'!E74-'July 2019'!D74)/('July 2019'!F74-'July 2019'!D74))</f>
        <v>#DIV/0!</v>
      </c>
    </row>
    <row r="95" spans="1:2" ht="19" x14ac:dyDescent="0.25">
      <c r="A95" s="23" t="s">
        <v>11</v>
      </c>
    </row>
    <row r="97" spans="1:2" ht="19" x14ac:dyDescent="0.25">
      <c r="A97" s="13">
        <f>'July 2019'!A79</f>
        <v>0</v>
      </c>
      <c r="B97" s="17" t="e">
        <f>(3*('July 2019'!E79-'July 2019'!D79)/('July 2019'!F79-'July 2019'!D79))</f>
        <v>#DIV/0!</v>
      </c>
    </row>
    <row r="98" spans="1:2" ht="19" x14ac:dyDescent="0.25">
      <c r="A98" s="13">
        <f>'July 2019'!A80</f>
        <v>0</v>
      </c>
      <c r="B98" s="17" t="e">
        <f>(3*('July 2019'!E80-'July 2019'!D80)/('July 2019'!F80-'July 2019'!D80))</f>
        <v>#DIV/0!</v>
      </c>
    </row>
    <row r="99" spans="1:2" ht="19" x14ac:dyDescent="0.25">
      <c r="A99" s="13">
        <f>'July 2019'!A81</f>
        <v>0</v>
      </c>
      <c r="B99" s="17" t="e">
        <f>(3*('July 2019'!E81-'July 2019'!D81)/('July 2019'!F81-'July 2019'!D81))</f>
        <v>#DIV/0!</v>
      </c>
    </row>
    <row r="100" spans="1:2" ht="19" x14ac:dyDescent="0.25">
      <c r="A100" s="13">
        <f>'July 2019'!A82</f>
        <v>0</v>
      </c>
      <c r="B100" s="17" t="e">
        <f>(3*('July 2019'!E82-'July 2019'!D82)/('July 2019'!F82-'July 2019'!D82))</f>
        <v>#DIV/0!</v>
      </c>
    </row>
    <row r="101" spans="1:2" ht="19" x14ac:dyDescent="0.25">
      <c r="A101" s="13">
        <f>'July 2019'!A83</f>
        <v>0</v>
      </c>
      <c r="B101" s="17" t="e">
        <f>(3*('July 2019'!E83-'July 2019'!D83)/('July 2019'!F83-'July 2019'!D83))</f>
        <v>#DIV/0!</v>
      </c>
    </row>
    <row r="102" spans="1:2" ht="19" x14ac:dyDescent="0.25">
      <c r="A102" s="13">
        <f>'July 2019'!A84</f>
        <v>0</v>
      </c>
      <c r="B102" s="17" t="e">
        <f>(3*('July 2019'!E84-'July 2019'!D84)/('July 2019'!F84-'July 2019'!D84))</f>
        <v>#DIV/0!</v>
      </c>
    </row>
    <row r="103" spans="1:2" ht="19" x14ac:dyDescent="0.25">
      <c r="A103" s="13">
        <f>'July 2019'!A85</f>
        <v>0</v>
      </c>
      <c r="B103" s="17" t="e">
        <f>(3*('July 2019'!E85-'July 2019'!D85)/('July 2019'!F85-'July 2019'!D85))</f>
        <v>#DIV/0!</v>
      </c>
    </row>
    <row r="104" spans="1:2" ht="19" x14ac:dyDescent="0.25">
      <c r="A104" s="13">
        <f>'July 2019'!A86</f>
        <v>0</v>
      </c>
      <c r="B104" s="17" t="e">
        <f>(3*('July 2019'!E86-'July 2019'!D86)/('July 2019'!F86-'July 2019'!D86))</f>
        <v>#DIV/0!</v>
      </c>
    </row>
    <row r="105" spans="1:2" ht="19" x14ac:dyDescent="0.25">
      <c r="A105" s="13">
        <f>'July 2019'!A87</f>
        <v>0</v>
      </c>
      <c r="B105" s="17" t="e">
        <f>(3*('July 2019'!E87-'July 2019'!D87)/('July 2019'!F87-'July 2019'!D87))</f>
        <v>#DIV/0!</v>
      </c>
    </row>
    <row r="106" spans="1:2" ht="19" x14ac:dyDescent="0.25">
      <c r="A106" s="27"/>
      <c r="B106" s="30"/>
    </row>
    <row r="107" spans="1:2" ht="19" x14ac:dyDescent="0.25">
      <c r="A107" s="23" t="str">
        <f>'July 2019'!A89</f>
        <v>Soil collected on: 0</v>
      </c>
      <c r="B107" s="25"/>
    </row>
    <row r="108" spans="1:2" ht="19" x14ac:dyDescent="0.25">
      <c r="A108" s="23"/>
      <c r="B108" s="25"/>
    </row>
    <row r="109" spans="1:2" ht="19" x14ac:dyDescent="0.25">
      <c r="A109" s="13">
        <f>'July 2019'!A91</f>
        <v>0</v>
      </c>
      <c r="B109" s="17" t="e">
        <f>(3*('July 2019'!E91-'July 2019'!D91)/('July 2019'!F91-'July 2019'!D91))</f>
        <v>#DIV/0!</v>
      </c>
    </row>
    <row r="110" spans="1:2" ht="19" x14ac:dyDescent="0.25">
      <c r="A110" s="13">
        <f>'July 2019'!A92</f>
        <v>0</v>
      </c>
      <c r="B110" s="17" t="e">
        <f>(3*('July 2019'!E92-'July 2019'!D92)/('July 2019'!F92-'July 2019'!D92))</f>
        <v>#DIV/0!</v>
      </c>
    </row>
    <row r="111" spans="1:2" ht="19" x14ac:dyDescent="0.25">
      <c r="A111" s="13">
        <f>'July 2019'!A93</f>
        <v>0</v>
      </c>
      <c r="B111" s="17" t="e">
        <f>(3*('July 2019'!E93-'July 2019'!D93)/('July 2019'!F93-'July 2019'!D93))</f>
        <v>#DIV/0!</v>
      </c>
    </row>
    <row r="112" spans="1:2" ht="19" x14ac:dyDescent="0.25">
      <c r="A112" s="13">
        <f>'July 2019'!A94</f>
        <v>0</v>
      </c>
      <c r="B112" s="17" t="e">
        <f>(3*('July 2019'!E94-'July 2019'!D94)/('July 2019'!F94-'July 2019'!D94))</f>
        <v>#DIV/0!</v>
      </c>
    </row>
    <row r="113" spans="1:2" ht="19" x14ac:dyDescent="0.25">
      <c r="A113" s="13">
        <f>'July 2019'!A95</f>
        <v>0</v>
      </c>
      <c r="B113" s="17" t="e">
        <f>(3*('July 2019'!E95-'July 2019'!D95)/('July 2019'!F95-'July 2019'!D95))</f>
        <v>#DIV/0!</v>
      </c>
    </row>
    <row r="114" spans="1:2" ht="19" x14ac:dyDescent="0.25">
      <c r="A114" s="13">
        <f>'July 2019'!A96</f>
        <v>0</v>
      </c>
      <c r="B114" s="17" t="e">
        <f>(3*('July 2019'!E96-'July 2019'!D96)/('July 2019'!F96-'July 2019'!D96))</f>
        <v>#DIV/0!</v>
      </c>
    </row>
    <row r="115" spans="1:2" ht="19" x14ac:dyDescent="0.25">
      <c r="A115" s="13">
        <f>'July 2019'!A97</f>
        <v>0</v>
      </c>
      <c r="B115" s="17" t="e">
        <f>(3*('July 2019'!E97-'July 2019'!D97)/('July 2019'!F97-'July 2019'!D97))</f>
        <v>#DIV/0!</v>
      </c>
    </row>
    <row r="116" spans="1:2" ht="19" x14ac:dyDescent="0.25">
      <c r="A116" s="13">
        <f>'July 2019'!A98</f>
        <v>0</v>
      </c>
      <c r="B116" s="17" t="e">
        <f>(3*('July 2019'!E98-'July 2019'!D98)/('July 2019'!F98-'July 2019'!D98))</f>
        <v>#DIV/0!</v>
      </c>
    </row>
    <row r="117" spans="1:2" ht="19" x14ac:dyDescent="0.25">
      <c r="A117" s="13">
        <f>'July 2019'!A99</f>
        <v>0</v>
      </c>
      <c r="B117" s="17" t="e">
        <f>(3*('July 2019'!E99-'July 2019'!D99)/('July 2019'!F99-'July 2019'!D99))</f>
        <v>#DIV/0!</v>
      </c>
    </row>
    <row r="119" spans="1:2" ht="19" x14ac:dyDescent="0.25">
      <c r="B119" s="25"/>
    </row>
    <row r="120" spans="1:2" ht="19" x14ac:dyDescent="0.25">
      <c r="A120" s="23"/>
      <c r="B120" s="25"/>
    </row>
    <row r="121" spans="1:2" ht="19" x14ac:dyDescent="0.25">
      <c r="A121" s="23"/>
      <c r="B121" s="25"/>
    </row>
    <row r="122" spans="1:2" ht="19" x14ac:dyDescent="0.25">
      <c r="A122" s="23" t="str">
        <f>'July 2019'!A104</f>
        <v>Soil collected on: 0</v>
      </c>
      <c r="B122" s="25"/>
    </row>
    <row r="123" spans="1:2" ht="19" x14ac:dyDescent="0.25">
      <c r="A123" s="23"/>
      <c r="B123" s="25"/>
    </row>
    <row r="124" spans="1:2" ht="19" x14ac:dyDescent="0.25">
      <c r="A124" s="13">
        <f>'July 2019'!A106</f>
        <v>0</v>
      </c>
      <c r="B124" s="17" t="e">
        <f>(3*('July 2019'!E106-'July 2019'!D106)/('July 2019'!F106-'July 2019'!D106))</f>
        <v>#DIV/0!</v>
      </c>
    </row>
    <row r="125" spans="1:2" ht="19" x14ac:dyDescent="0.25">
      <c r="A125" s="13">
        <f>'July 2019'!A107</f>
        <v>0</v>
      </c>
      <c r="B125" s="17" t="e">
        <f>(3*('July 2019'!E107-'July 2019'!D107)/('July 2019'!F107-'July 2019'!D107))</f>
        <v>#DIV/0!</v>
      </c>
    </row>
    <row r="126" spans="1:2" ht="19" x14ac:dyDescent="0.25">
      <c r="A126" s="13">
        <f>'July 2019'!A108</f>
        <v>0</v>
      </c>
      <c r="B126" s="17" t="e">
        <f>(3*('July 2019'!E108-'July 2019'!D108)/('July 2019'!F108-'July 2019'!D108))</f>
        <v>#DIV/0!</v>
      </c>
    </row>
    <row r="127" spans="1:2" ht="19" x14ac:dyDescent="0.25">
      <c r="A127" s="13">
        <f>'July 2019'!A109</f>
        <v>0</v>
      </c>
      <c r="B127" s="17" t="e">
        <f>(3*('July 2019'!E109-'July 2019'!D109)/('July 2019'!F109-'July 2019'!D109))</f>
        <v>#DIV/0!</v>
      </c>
    </row>
    <row r="128" spans="1:2" ht="19" x14ac:dyDescent="0.25">
      <c r="A128" s="13">
        <f>'July 2019'!A110</f>
        <v>0</v>
      </c>
      <c r="B128" s="17" t="e">
        <f>(3*('July 2019'!E110-'July 2019'!D110)/('July 2019'!F110-'July 2019'!D110))</f>
        <v>#DIV/0!</v>
      </c>
    </row>
    <row r="129" spans="1:2" ht="19" x14ac:dyDescent="0.25">
      <c r="A129" s="13">
        <f>'July 2019'!A111</f>
        <v>0</v>
      </c>
      <c r="B129" s="17" t="e">
        <f>(3*('July 2019'!E111-'July 2019'!D111)/('July 2019'!F111-'July 2019'!D111))</f>
        <v>#DIV/0!</v>
      </c>
    </row>
    <row r="130" spans="1:2" ht="19" x14ac:dyDescent="0.25">
      <c r="A130" s="13">
        <f>'July 2019'!A112</f>
        <v>0</v>
      </c>
      <c r="B130" s="17" t="e">
        <f>(3*('July 2019'!E112-'July 2019'!D112)/('July 2019'!F112-'July 2019'!D112))</f>
        <v>#DIV/0!</v>
      </c>
    </row>
    <row r="131" spans="1:2" ht="19" x14ac:dyDescent="0.25">
      <c r="A131" s="13">
        <f>'July 2019'!A113</f>
        <v>0</v>
      </c>
      <c r="B131" s="17" t="e">
        <f>(3*('July 2019'!E113-'July 2019'!D113)/('July 2019'!F113-'July 2019'!D113))</f>
        <v>#DIV/0!</v>
      </c>
    </row>
    <row r="132" spans="1:2" ht="19" x14ac:dyDescent="0.25">
      <c r="A132" s="13">
        <f>'July 2019'!A114</f>
        <v>0</v>
      </c>
      <c r="B132" s="17" t="e">
        <f>(3*('July 2019'!E114-'July 2019'!D114)/('July 2019'!F114-'July 2019'!D114))</f>
        <v>#DIV/0!</v>
      </c>
    </row>
    <row r="133" spans="1:2" ht="19" x14ac:dyDescent="0.25">
      <c r="A133" s="13">
        <f>'July 2019'!A115</f>
        <v>0</v>
      </c>
      <c r="B133" s="17" t="e">
        <f>(3*('July 2019'!E115-'July 2019'!D115)/('July 2019'!F115-'July 2019'!D115))</f>
        <v>#DIV/0!</v>
      </c>
    </row>
    <row r="134" spans="1:2" ht="19" x14ac:dyDescent="0.25">
      <c r="A134" s="13">
        <f>'July 2019'!A116</f>
        <v>0</v>
      </c>
      <c r="B134" s="17" t="e">
        <f>(3*('July 2019'!E116-'July 2019'!D116)/('July 2019'!F116-'July 2019'!D116))</f>
        <v>#DIV/0!</v>
      </c>
    </row>
    <row r="135" spans="1:2" ht="19" x14ac:dyDescent="0.25">
      <c r="A135" s="13">
        <f>'July 2019'!A117</f>
        <v>0</v>
      </c>
      <c r="B135" s="17" t="e">
        <f>(3*('July 2019'!E117-'July 2019'!D117)/('July 2019'!F117-'July 2019'!D117))</f>
        <v>#DIV/0!</v>
      </c>
    </row>
    <row r="136" spans="1:2" ht="19" x14ac:dyDescent="0.25">
      <c r="A136" s="13">
        <f>'July 2019'!A118</f>
        <v>0</v>
      </c>
      <c r="B136" s="17" t="e">
        <f>(3*('July 2019'!E118-'July 2019'!D118)/('July 2019'!F118-'July 2019'!D118))</f>
        <v>#DIV/0!</v>
      </c>
    </row>
    <row r="137" spans="1:2" ht="19" x14ac:dyDescent="0.25">
      <c r="A137" s="13">
        <f>'July 2019'!A119</f>
        <v>0</v>
      </c>
      <c r="B137" s="17" t="e">
        <f>(3*('July 2019'!E119-'July 2019'!D119)/('July 2019'!F119-'July 2019'!D119))</f>
        <v>#DIV/0!</v>
      </c>
    </row>
    <row r="138" spans="1:2" ht="19" x14ac:dyDescent="0.25">
      <c r="A138" s="13">
        <f>'July 2019'!A120</f>
        <v>0</v>
      </c>
      <c r="B138" s="17" t="e">
        <f>(3*('July 2019'!E120-'July 2019'!D120)/('July 2019'!F120-'July 2019'!D120))</f>
        <v>#DIV/0!</v>
      </c>
    </row>
    <row r="139" spans="1:2" ht="19" x14ac:dyDescent="0.25">
      <c r="A139" s="13">
        <f>'July 2019'!A121</f>
        <v>0</v>
      </c>
      <c r="B139" s="17" t="e">
        <f>(3*('July 2019'!E121-'July 2019'!D121)/('July 2019'!F121-'July 2019'!D121))</f>
        <v>#DIV/0!</v>
      </c>
    </row>
    <row r="140" spans="1:2" ht="19" x14ac:dyDescent="0.25">
      <c r="A140" s="13">
        <f>'July 2019'!A122</f>
        <v>0</v>
      </c>
      <c r="B140" s="17" t="e">
        <f>(3*('July 2019'!E122-'July 2019'!D122)/('July 2019'!F122-'July 2019'!D122))</f>
        <v>#DIV/0!</v>
      </c>
    </row>
    <row r="141" spans="1:2" ht="19" x14ac:dyDescent="0.25">
      <c r="A141" s="13">
        <f>'July 2019'!A123</f>
        <v>0</v>
      </c>
      <c r="B141" s="17" t="e">
        <f>(3*('July 2019'!E123-'July 2019'!D123)/('July 2019'!F123-'July 2019'!D123))</f>
        <v>#DIV/0!</v>
      </c>
    </row>
    <row r="143" spans="1:2" ht="19" x14ac:dyDescent="0.25">
      <c r="A143" s="23" t="str">
        <f>'July 2019'!A125</f>
        <v>Soil collected on: 0</v>
      </c>
      <c r="B143" s="25"/>
    </row>
    <row r="144" spans="1:2" ht="19" x14ac:dyDescent="0.25">
      <c r="A144" s="23"/>
      <c r="B144" s="25"/>
    </row>
    <row r="145" spans="1:4" ht="19" x14ac:dyDescent="0.25">
      <c r="A145" s="13">
        <f>'July 2019'!A127</f>
        <v>0</v>
      </c>
      <c r="B145" s="17" t="e">
        <f>(3*('July 2019'!E127-'July 2019'!D127)/('July 2019'!F127-'July 2019'!D127))</f>
        <v>#DIV/0!</v>
      </c>
    </row>
    <row r="146" spans="1:4" ht="19" x14ac:dyDescent="0.25">
      <c r="A146" s="13">
        <f>'July 2019'!A128</f>
        <v>0</v>
      </c>
      <c r="B146" s="17" t="e">
        <f>(3*('July 2019'!E128-'July 2019'!D128)/('July 2019'!F128-'July 2019'!D128))</f>
        <v>#DIV/0!</v>
      </c>
    </row>
    <row r="147" spans="1:4" ht="19" x14ac:dyDescent="0.25">
      <c r="A147" s="13">
        <f>'July 2019'!A129</f>
        <v>0</v>
      </c>
      <c r="B147" s="17" t="e">
        <f>(3*('July 2019'!E129-'July 2019'!D129)/('July 2019'!F129-'July 2019'!D129))</f>
        <v>#DIV/0!</v>
      </c>
    </row>
    <row r="148" spans="1:4" ht="19" x14ac:dyDescent="0.25">
      <c r="A148" s="13">
        <f>'July 2019'!A130</f>
        <v>0</v>
      </c>
      <c r="B148" s="17" t="e">
        <f>(3*('July 2019'!E130-'July 2019'!D130)/('July 2019'!F130-'July 2019'!D130))</f>
        <v>#DIV/0!</v>
      </c>
    </row>
    <row r="149" spans="1:4" ht="19" x14ac:dyDescent="0.25">
      <c r="A149" s="13">
        <f>'July 2019'!A131</f>
        <v>0</v>
      </c>
      <c r="B149" s="17" t="e">
        <f>(3*('July 2019'!E131-'July 2019'!D131)/('July 2019'!F131-'July 2019'!D131))</f>
        <v>#DIV/0!</v>
      </c>
    </row>
    <row r="150" spans="1:4" ht="19" x14ac:dyDescent="0.25">
      <c r="A150" s="13">
        <f>'July 2019'!A132</f>
        <v>0</v>
      </c>
      <c r="B150" s="17" t="e">
        <f>(3*('July 2019'!E132-'July 2019'!D132)/('July 2019'!F132-'July 2019'!D132))</f>
        <v>#DIV/0!</v>
      </c>
    </row>
    <row r="151" spans="1:4" ht="19" x14ac:dyDescent="0.25">
      <c r="A151" s="13">
        <f>'July 2019'!A133</f>
        <v>0</v>
      </c>
      <c r="B151" s="17" t="e">
        <f>(3*('July 2019'!E133-'July 2019'!D133)/('July 2019'!F133-'July 2019'!D133))</f>
        <v>#DIV/0!</v>
      </c>
    </row>
    <row r="152" spans="1:4" ht="19" x14ac:dyDescent="0.25">
      <c r="A152" s="13">
        <f>'July 2019'!A134</f>
        <v>0</v>
      </c>
      <c r="B152" s="17" t="e">
        <f>(3*('July 2019'!E134-'July 2019'!D134)/('July 2019'!F134-'July 2019'!D134))</f>
        <v>#DIV/0!</v>
      </c>
    </row>
    <row r="153" spans="1:4" ht="19" x14ac:dyDescent="0.25">
      <c r="A153" s="13">
        <f>'July 2019'!A135</f>
        <v>0</v>
      </c>
      <c r="B153" s="17" t="e">
        <f>(3*('July 2019'!E135-'July 2019'!D135)/('July 2019'!F135-'July 2019'!D135))</f>
        <v>#DIV/0!</v>
      </c>
    </row>
    <row r="154" spans="1:4" ht="19" x14ac:dyDescent="0.25">
      <c r="A154" s="13">
        <f>'July 2019'!A136</f>
        <v>0</v>
      </c>
      <c r="B154" s="17" t="e">
        <f>(3*('July 2019'!E136-'July 2019'!D136)/('July 2019'!F136-'July 2019'!D136))</f>
        <v>#DIV/0!</v>
      </c>
    </row>
    <row r="155" spans="1:4" ht="19" x14ac:dyDescent="0.25">
      <c r="A155" s="13">
        <f>'July 2019'!A137</f>
        <v>0</v>
      </c>
      <c r="B155" s="17" t="e">
        <f>(3*('July 2019'!E137-'July 2019'!D137)/('July 2019'!F137-'July 2019'!D137))</f>
        <v>#DIV/0!</v>
      </c>
    </row>
    <row r="156" spans="1:4" ht="19" x14ac:dyDescent="0.25">
      <c r="A156" s="13">
        <f>'July 2019'!A138</f>
        <v>0</v>
      </c>
      <c r="B156" s="17" t="e">
        <f>(3*('July 2019'!E138-'July 2019'!D138)/('July 2019'!F138-'July 2019'!D138))</f>
        <v>#DIV/0!</v>
      </c>
    </row>
    <row r="158" spans="1:4" ht="19" x14ac:dyDescent="0.25">
      <c r="A158" s="27"/>
      <c r="B158" s="30"/>
      <c r="C158" s="28"/>
      <c r="D158" s="28"/>
    </row>
    <row r="159" spans="1:4" x14ac:dyDescent="0.2">
      <c r="A159" s="28"/>
      <c r="B159" s="28"/>
      <c r="C159" s="28"/>
      <c r="D159" s="28"/>
    </row>
    <row r="160" spans="1:4" ht="19" x14ac:dyDescent="0.25">
      <c r="A160" s="27"/>
      <c r="B160" s="30"/>
      <c r="C160" s="28"/>
      <c r="D160" s="28"/>
    </row>
    <row r="161" spans="1:4" ht="19" x14ac:dyDescent="0.25">
      <c r="A161" s="27"/>
      <c r="B161" s="30"/>
      <c r="C161" s="28"/>
      <c r="D161" s="28"/>
    </row>
    <row r="162" spans="1:4" ht="19" x14ac:dyDescent="0.25">
      <c r="A162" s="27"/>
      <c r="B162" s="30"/>
      <c r="C162" s="28"/>
      <c r="D162" s="28"/>
    </row>
    <row r="163" spans="1:4" ht="19" x14ac:dyDescent="0.25">
      <c r="A163" s="27"/>
      <c r="B163" s="30"/>
      <c r="C163" s="28"/>
      <c r="D163" s="28"/>
    </row>
    <row r="164" spans="1:4" ht="19" x14ac:dyDescent="0.25">
      <c r="A164" s="27"/>
      <c r="B164" s="30"/>
      <c r="C164" s="28"/>
      <c r="D164" s="28"/>
    </row>
    <row r="165" spans="1:4" ht="19" x14ac:dyDescent="0.25">
      <c r="A165" s="27"/>
      <c r="B165" s="30"/>
      <c r="C165" s="28"/>
      <c r="D165" s="28"/>
    </row>
    <row r="166" spans="1:4" ht="19" x14ac:dyDescent="0.25">
      <c r="A166" s="27"/>
      <c r="B166" s="30"/>
      <c r="C166" s="28"/>
      <c r="D166" s="28"/>
    </row>
    <row r="167" spans="1:4" ht="19" x14ac:dyDescent="0.25">
      <c r="A167" s="27"/>
      <c r="B167" s="30"/>
      <c r="C167" s="28"/>
      <c r="D167" s="28"/>
    </row>
    <row r="168" spans="1:4" ht="19" x14ac:dyDescent="0.25">
      <c r="A168" s="27"/>
      <c r="B168" s="30"/>
      <c r="C168" s="28"/>
      <c r="D168" s="28"/>
    </row>
    <row r="169" spans="1:4" ht="19" x14ac:dyDescent="0.25">
      <c r="A169" s="27"/>
      <c r="B169" s="30"/>
      <c r="C169" s="28"/>
      <c r="D169" s="28"/>
    </row>
    <row r="170" spans="1:4" ht="19" x14ac:dyDescent="0.25">
      <c r="A170" s="27"/>
      <c r="B170" s="30"/>
      <c r="C170" s="28"/>
      <c r="D170" s="28"/>
    </row>
    <row r="171" spans="1:4" ht="19" x14ac:dyDescent="0.25">
      <c r="A171" s="27"/>
      <c r="B171" s="30"/>
      <c r="C171" s="28"/>
      <c r="D171" s="28"/>
    </row>
    <row r="172" spans="1:4" x14ac:dyDescent="0.2">
      <c r="A172" s="28"/>
      <c r="B172" s="28"/>
      <c r="C172" s="28"/>
      <c r="D172" s="28"/>
    </row>
    <row r="173" spans="1:4" x14ac:dyDescent="0.2">
      <c r="A173" s="28"/>
      <c r="B173" s="28"/>
      <c r="C173" s="28"/>
      <c r="D173" s="28"/>
    </row>
    <row r="174" spans="1:4" x14ac:dyDescent="0.2">
      <c r="A174" s="28"/>
      <c r="B174" s="28"/>
      <c r="C174" s="28"/>
      <c r="D174" s="28"/>
    </row>
    <row r="175" spans="1:4" x14ac:dyDescent="0.2">
      <c r="A175" s="28"/>
      <c r="B175" s="28"/>
      <c r="C175" s="28"/>
      <c r="D175" s="28"/>
    </row>
    <row r="176" spans="1:4" x14ac:dyDescent="0.2">
      <c r="A176" s="28"/>
      <c r="B176" s="28"/>
      <c r="C176" s="28"/>
      <c r="D176" s="28"/>
    </row>
  </sheetData>
  <phoneticPr fontId="2" type="noConversion"/>
  <pageMargins left="0.75" right="0.75" top="1" bottom="1" header="0.5" footer="0.5"/>
  <pageSetup orientation="portrait" horizontalDpi="4294967292" verticalDpi="4294967292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 2019</vt:lpstr>
      <vt:lpstr>5g</vt:lpstr>
      <vt:lpstr>3g</vt:lpstr>
    </vt:vector>
  </TitlesOfParts>
  <Manager/>
  <Company>Northern Arizona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natasja vangestel</dc:creator>
  <cp:keywords/>
  <dc:description/>
  <cp:lastModifiedBy>Microsoft Office User</cp:lastModifiedBy>
  <cp:revision/>
  <cp:lastPrinted>2019-08-01T14:19:38Z</cp:lastPrinted>
  <dcterms:created xsi:type="dcterms:W3CDTF">2017-09-05T22:46:54Z</dcterms:created>
  <dcterms:modified xsi:type="dcterms:W3CDTF">2022-02-06T18:47:53Z</dcterms:modified>
  <cp:category/>
  <cp:contentStatus/>
</cp:coreProperties>
</file>