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pawand/Desktop/"/>
    </mc:Choice>
  </mc:AlternateContent>
  <xr:revisionPtr revIDLastSave="0" documentId="13_ncr:1_{B4A3E50C-0923-D043-967B-77533281B3DC}" xr6:coauthVersionLast="47" xr6:coauthVersionMax="47" xr10:uidLastSave="{00000000-0000-0000-0000-000000000000}"/>
  <bookViews>
    <workbookView xWindow="60" yWindow="500" windowWidth="28040" windowHeight="16480" xr2:uid="{00000000-000D-0000-FFFF-FFFF00000000}"/>
  </bookViews>
  <sheets>
    <sheet name="June 202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11" i="1"/>
  <c r="G23" i="1" l="1"/>
  <c r="G34" i="1"/>
  <c r="D34" i="1"/>
  <c r="K34" i="1" s="1"/>
  <c r="G33" i="1"/>
  <c r="D33" i="1"/>
  <c r="K33" i="1" s="1"/>
  <c r="G32" i="1"/>
  <c r="D32" i="1"/>
  <c r="K32" i="1" s="1"/>
  <c r="G31" i="1"/>
  <c r="D31" i="1"/>
  <c r="K31" i="1" s="1"/>
  <c r="G30" i="1"/>
  <c r="D30" i="1"/>
  <c r="K30" i="1" s="1"/>
  <c r="G29" i="1"/>
  <c r="D29" i="1"/>
  <c r="K29" i="1" s="1"/>
  <c r="G28" i="1"/>
  <c r="D28" i="1"/>
  <c r="K28" i="1" s="1"/>
  <c r="G27" i="1"/>
  <c r="D27" i="1"/>
  <c r="K27" i="1" s="1"/>
  <c r="G26" i="1"/>
  <c r="D26" i="1"/>
  <c r="K26" i="1" s="1"/>
  <c r="G25" i="1"/>
  <c r="D25" i="1"/>
  <c r="K25" i="1" s="1"/>
  <c r="G24" i="1"/>
  <c r="D24" i="1"/>
  <c r="K24" i="1" s="1"/>
  <c r="D23" i="1"/>
  <c r="K23" i="1" s="1"/>
  <c r="G22" i="1"/>
  <c r="D22" i="1"/>
  <c r="K22" i="1" s="1"/>
  <c r="G21" i="1"/>
  <c r="D21" i="1"/>
  <c r="K21" i="1" s="1"/>
  <c r="G20" i="1"/>
  <c r="D20" i="1"/>
  <c r="K20" i="1" s="1"/>
  <c r="I25" i="1" l="1"/>
  <c r="H32" i="1"/>
  <c r="I34" i="1"/>
  <c r="H24" i="1"/>
  <c r="I23" i="1"/>
  <c r="I31" i="1"/>
  <c r="I20" i="1"/>
  <c r="H22" i="1"/>
  <c r="I27" i="1"/>
  <c r="I29" i="1"/>
  <c r="I32" i="1"/>
  <c r="H31" i="1"/>
  <c r="I26" i="1"/>
  <c r="I30" i="1"/>
  <c r="H23" i="1"/>
  <c r="I33" i="1"/>
  <c r="I22" i="1"/>
  <c r="I28" i="1"/>
  <c r="I21" i="1"/>
  <c r="H29" i="1"/>
  <c r="H27" i="1"/>
  <c r="H21" i="1"/>
  <c r="H20" i="1"/>
  <c r="H34" i="1"/>
  <c r="H25" i="1"/>
  <c r="H28" i="1"/>
  <c r="H30" i="1"/>
  <c r="H26" i="1"/>
  <c r="H33" i="1"/>
  <c r="I24" i="1"/>
  <c r="D11" i="1"/>
  <c r="K11" i="1" s="1"/>
  <c r="D12" i="1"/>
  <c r="K12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G14" i="1"/>
  <c r="G11" i="1"/>
  <c r="G12" i="1"/>
  <c r="G13" i="1"/>
  <c r="G15" i="1"/>
  <c r="G17" i="1"/>
  <c r="G18" i="1"/>
  <c r="G19" i="1"/>
  <c r="I14" i="1" l="1"/>
  <c r="H13" i="1"/>
  <c r="H12" i="1"/>
  <c r="I12" i="1"/>
  <c r="I18" i="1"/>
  <c r="H16" i="1"/>
  <c r="H15" i="1"/>
  <c r="H14" i="1"/>
  <c r="I13" i="1"/>
  <c r="I11" i="1"/>
  <c r="H18" i="1"/>
  <c r="I17" i="1"/>
  <c r="I15" i="1"/>
  <c r="I16" i="1"/>
  <c r="H19" i="1"/>
  <c r="I19" i="1"/>
  <c r="H11" i="1"/>
  <c r="H17" i="1"/>
</calcChain>
</file>

<file path=xl/sharedStrings.xml><?xml version="1.0" encoding="utf-8"?>
<sst xmlns="http://schemas.openxmlformats.org/spreadsheetml/2006/main" count="42" uniqueCount="41">
  <si>
    <t>SMPL ID</t>
  </si>
  <si>
    <t>CA</t>
  </si>
  <si>
    <t>CB</t>
  </si>
  <si>
    <t>C AVG</t>
  </si>
  <si>
    <t>TA</t>
  </si>
  <si>
    <t>TB</t>
  </si>
  <si>
    <t>T AVG</t>
  </si>
  <si>
    <t>E280</t>
  </si>
  <si>
    <t>DOC proxy:</t>
  </si>
  <si>
    <t>control</t>
  </si>
  <si>
    <t>trt</t>
  </si>
  <si>
    <t>Remarks</t>
  </si>
  <si>
    <t xml:space="preserve">DATE SOIL COLLECTED: </t>
  </si>
  <si>
    <t>Refilter all 4 (CA/CB/TA/TB) if:</t>
  </si>
  <si>
    <t>MBC</t>
  </si>
  <si>
    <t>Only fill out the fields that are colored in light-blue. The rest contains formulas that will show values as you enter the info.</t>
  </si>
  <si>
    <t>- If one value of the two reps are more than 10% difference</t>
  </si>
  <si>
    <t xml:space="preserve">- MBC values are negative, or </t>
  </si>
  <si>
    <t>I1C1</t>
  </si>
  <si>
    <t>I1R1</t>
  </si>
  <si>
    <t>I1W1</t>
  </si>
  <si>
    <t>I1WR1</t>
  </si>
  <si>
    <t>I1C2</t>
  </si>
  <si>
    <t>I1R2</t>
  </si>
  <si>
    <t>I1W2</t>
  </si>
  <si>
    <t>I1WR2</t>
  </si>
  <si>
    <t>I2C1</t>
  </si>
  <si>
    <t>I2R1</t>
  </si>
  <si>
    <t>I2W1</t>
  </si>
  <si>
    <t>I2WR1</t>
  </si>
  <si>
    <t>I2C2</t>
  </si>
  <si>
    <t>I2R2</t>
  </si>
  <si>
    <t>I2W2</t>
  </si>
  <si>
    <t>I2WR2</t>
  </si>
  <si>
    <t>I3C1</t>
  </si>
  <si>
    <t>I3R1</t>
  </si>
  <si>
    <t>I3W1</t>
  </si>
  <si>
    <t>I3WR1</t>
  </si>
  <si>
    <t>I3R2</t>
  </si>
  <si>
    <t>I3W2</t>
  </si>
  <si>
    <t>I3WR2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</si>
</sst>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sz val="10"/>
      <color theme="1"/>
      <name val="Helvetica Neue"/>
      <family val="2"/>
    </font>
    <font>
      <sz val="10"/>
      <color theme="1"/>
      <name val="Geneva"/>
      <family val="2"/>
    </font>
    <font>
      <b/>
      <sz val="10"/>
      <color theme="1"/>
      <name val="Geneva"/>
      <family val="2"/>
    </font>
    <font>
      <b/>
      <u/>
      <sz val="10"/>
      <color theme="1"/>
      <name val="Geneva"/>
      <family val="2"/>
    </font>
    <font>
      <sz val="10"/>
      <color theme="1"/>
      <name val="Arial"/>
      <family val="2"/>
    </font>
    <font>
      <sz val="14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 applyFill="1"/>
    <xf numFmtId="0" fontId="3" fillId="0" borderId="1" xfId="0" applyFont="1" applyBorder="1"/>
    <xf numFmtId="164" fontId="5" fillId="0" borderId="1" xfId="0" applyNumberFormat="1" applyFont="1" applyBorder="1"/>
    <xf numFmtId="0" fontId="3" fillId="0" borderId="0" xfId="0" applyFont="1"/>
    <xf numFmtId="0" fontId="7" fillId="0" borderId="1" xfId="0" applyFont="1" applyBorder="1" applyAlignment="1">
      <alignment horizontal="center"/>
    </xf>
    <xf numFmtId="164" fontId="6" fillId="0" borderId="1" xfId="0" applyNumberFormat="1" applyFont="1" applyFill="1" applyBorder="1" applyAlignment="1">
      <alignment horizontal="right"/>
    </xf>
    <xf numFmtId="164" fontId="3" fillId="0" borderId="1" xfId="0" applyNumberFormat="1" applyFont="1" applyBorder="1"/>
    <xf numFmtId="164" fontId="8" fillId="0" borderId="1" xfId="0" applyNumberFormat="1" applyFont="1" applyBorder="1"/>
    <xf numFmtId="165" fontId="3" fillId="0" borderId="1" xfId="0" applyNumberFormat="1" applyFont="1" applyBorder="1"/>
    <xf numFmtId="0" fontId="6" fillId="0" borderId="1" xfId="0" applyFont="1" applyBorder="1"/>
    <xf numFmtId="16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3" fillId="0" borderId="0" xfId="0" applyFont="1" applyFill="1" applyBorder="1"/>
    <xf numFmtId="0" fontId="8" fillId="0" borderId="0" xfId="0" applyFont="1"/>
    <xf numFmtId="164" fontId="3" fillId="0" borderId="1" xfId="0" applyNumberFormat="1" applyFont="1" applyFill="1" applyBorder="1"/>
    <xf numFmtId="164" fontId="7" fillId="0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left"/>
    </xf>
    <xf numFmtId="0" fontId="9" fillId="0" borderId="0" xfId="0" applyFont="1"/>
    <xf numFmtId="0" fontId="9" fillId="0" borderId="0" xfId="0" quotePrefix="1" applyFont="1"/>
    <xf numFmtId="0" fontId="4" fillId="2" borderId="1" xfId="0" applyFont="1" applyFill="1" applyBorder="1"/>
    <xf numFmtId="0" fontId="0" fillId="0" borderId="1" xfId="0" applyBorder="1"/>
    <xf numFmtId="0" fontId="3" fillId="0" borderId="1" xfId="0" applyFont="1" applyFill="1" applyBorder="1"/>
    <xf numFmtId="0" fontId="4" fillId="0" borderId="1" xfId="0" applyFont="1" applyFill="1" applyBorder="1"/>
    <xf numFmtId="164" fontId="5" fillId="0" borderId="1" xfId="0" applyNumberFormat="1" applyFont="1" applyFill="1" applyBorder="1"/>
    <xf numFmtId="0" fontId="3" fillId="3" borderId="0" xfId="0" applyFont="1" applyFill="1"/>
    <xf numFmtId="0" fontId="3" fillId="3" borderId="1" xfId="0" applyFont="1" applyFill="1" applyBorder="1"/>
    <xf numFmtId="0" fontId="4" fillId="3" borderId="1" xfId="0" applyFont="1" applyFill="1" applyBorder="1"/>
    <xf numFmtId="164" fontId="5" fillId="3" borderId="1" xfId="0" applyNumberFormat="1" applyFont="1" applyFill="1" applyBorder="1"/>
    <xf numFmtId="164" fontId="6" fillId="3" borderId="1" xfId="0" applyNumberFormat="1" applyFont="1" applyFill="1" applyBorder="1" applyAlignment="1">
      <alignment horizontal="right"/>
    </xf>
    <xf numFmtId="0" fontId="0" fillId="3" borderId="1" xfId="0" applyFill="1" applyBorder="1"/>
    <xf numFmtId="0" fontId="8" fillId="3" borderId="0" xfId="0" applyFont="1" applyFill="1"/>
    <xf numFmtId="0" fontId="3" fillId="4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4"/>
  <sheetViews>
    <sheetView tabSelected="1" topLeftCell="A17" zoomScale="143" zoomScaleNormal="213" workbookViewId="0">
      <selection activeCell="C40" sqref="C40"/>
    </sheetView>
  </sheetViews>
  <sheetFormatPr baseColWidth="10" defaultColWidth="8.83203125" defaultRowHeight="13" x14ac:dyDescent="0.15"/>
  <cols>
    <col min="1" max="1" width="11.83203125" style="4" customWidth="1"/>
    <col min="2" max="3" width="8.83203125" style="4"/>
    <col min="4" max="4" width="11" style="4" customWidth="1"/>
    <col min="5" max="5" width="16.1640625" style="4" customWidth="1"/>
    <col min="6" max="7" width="8.83203125" style="4"/>
    <col min="8" max="8" width="23.1640625" style="1" customWidth="1"/>
    <col min="9" max="9" width="10.83203125" style="4" customWidth="1"/>
    <col min="10" max="10" width="6.5" style="4" customWidth="1"/>
    <col min="11" max="11" width="11.1640625" style="4" bestFit="1" customWidth="1"/>
    <col min="12" max="13" width="8.83203125" style="1"/>
    <col min="14" max="14" width="29.83203125" style="1" customWidth="1"/>
    <col min="15" max="57" width="8.83203125" style="1"/>
    <col min="58" max="16384" width="8.83203125" style="4"/>
  </cols>
  <sheetData>
    <row r="1" spans="1:14" x14ac:dyDescent="0.15">
      <c r="A1" s="4" t="s">
        <v>15</v>
      </c>
    </row>
    <row r="3" spans="1:14" ht="18" x14ac:dyDescent="0.2">
      <c r="A3" s="19" t="s">
        <v>13</v>
      </c>
    </row>
    <row r="4" spans="1:14" ht="18" x14ac:dyDescent="0.2">
      <c r="A4" s="21" t="s">
        <v>17</v>
      </c>
    </row>
    <row r="5" spans="1:14" ht="18" x14ac:dyDescent="0.2">
      <c r="A5" s="21" t="s">
        <v>16</v>
      </c>
    </row>
    <row r="6" spans="1:14" ht="18" x14ac:dyDescent="0.2">
      <c r="A6" s="20"/>
    </row>
    <row r="8" spans="1:14" x14ac:dyDescent="0.15">
      <c r="A8" s="2" t="s">
        <v>12</v>
      </c>
      <c r="B8" s="7"/>
      <c r="C8" s="7"/>
      <c r="D8" s="7"/>
      <c r="E8" s="8"/>
      <c r="F8" s="7"/>
      <c r="G8" s="7"/>
      <c r="H8" s="16"/>
      <c r="I8" s="9"/>
      <c r="J8" s="2"/>
    </row>
    <row r="9" spans="1:14" ht="14" x14ac:dyDescent="0.2">
      <c r="A9" s="10"/>
      <c r="B9" s="7"/>
      <c r="C9" s="7"/>
      <c r="D9" s="7"/>
      <c r="F9" s="7"/>
      <c r="G9" s="7"/>
      <c r="H9" s="4"/>
      <c r="I9" s="9"/>
      <c r="J9" s="2"/>
    </row>
    <row r="10" spans="1:14" ht="14" x14ac:dyDescent="0.2">
      <c r="A10" s="5" t="s">
        <v>0</v>
      </c>
      <c r="B10" s="18" t="s">
        <v>1</v>
      </c>
      <c r="C10" s="18" t="s">
        <v>2</v>
      </c>
      <c r="D10" s="11" t="s">
        <v>3</v>
      </c>
      <c r="E10" s="18" t="s">
        <v>4</v>
      </c>
      <c r="F10" s="18" t="s">
        <v>5</v>
      </c>
      <c r="G10" s="11" t="s">
        <v>6</v>
      </c>
      <c r="H10" s="17" t="s">
        <v>14</v>
      </c>
      <c r="I10" s="12" t="s">
        <v>7</v>
      </c>
      <c r="J10" s="2"/>
      <c r="K10" s="13" t="s">
        <v>8</v>
      </c>
      <c r="L10" s="1" t="s">
        <v>9</v>
      </c>
      <c r="M10" s="1" t="s">
        <v>10</v>
      </c>
      <c r="N10" s="14" t="s">
        <v>11</v>
      </c>
    </row>
    <row r="11" spans="1:14" ht="14" x14ac:dyDescent="0.2">
      <c r="A11" s="2" t="s">
        <v>18</v>
      </c>
      <c r="B11" s="22">
        <v>0.125</v>
      </c>
      <c r="C11" s="22">
        <v>0.11899999999999999</v>
      </c>
      <c r="D11" s="3">
        <f t="shared" ref="D11:D34" si="0">AVERAGE(B11,C11)</f>
        <v>0.122</v>
      </c>
      <c r="E11" s="22">
        <v>0.124</v>
      </c>
      <c r="F11" s="22">
        <v>0.13200000000000001</v>
      </c>
      <c r="G11" s="3">
        <f t="shared" ref="G11:G34" si="1">AVERAGE(E11,F11)</f>
        <v>0.128</v>
      </c>
      <c r="H11" s="6">
        <f>(((G11-D11))/5)*21707</f>
        <v>26.048400000000022</v>
      </c>
      <c r="I11" s="3">
        <f t="shared" ref="I11:I19" si="2">(G11-D11)/5</f>
        <v>1.200000000000001E-3</v>
      </c>
      <c r="J11" s="2"/>
      <c r="K11" s="15">
        <f t="shared" ref="K11:K19" si="3">(D11/5)*21707</f>
        <v>529.6508</v>
      </c>
      <c r="L11" s="1">
        <f>((B11-C11)/B11)*100</f>
        <v>4.8000000000000043</v>
      </c>
      <c r="M11" s="1">
        <f>((E11-F11)/E11)*100</f>
        <v>-6.4516129032258114</v>
      </c>
    </row>
    <row r="12" spans="1:14" ht="14" x14ac:dyDescent="0.2">
      <c r="A12" s="2" t="s">
        <v>19</v>
      </c>
      <c r="B12" s="22">
        <v>0.14699999999999999</v>
      </c>
      <c r="C12" s="22">
        <v>0.156</v>
      </c>
      <c r="D12" s="3">
        <f t="shared" si="0"/>
        <v>0.1515</v>
      </c>
      <c r="E12" s="22">
        <v>0.16800000000000001</v>
      </c>
      <c r="F12" s="22">
        <v>0.16500000000000001</v>
      </c>
      <c r="G12" s="3">
        <f t="shared" si="1"/>
        <v>0.16650000000000001</v>
      </c>
      <c r="H12" s="6">
        <f t="shared" ref="H12:H19" si="4">(((G12-D12))/5)*21707</f>
        <v>65.121000000000052</v>
      </c>
      <c r="I12" s="3">
        <f t="shared" si="2"/>
        <v>3.0000000000000027E-3</v>
      </c>
      <c r="J12" s="2"/>
      <c r="K12" s="4">
        <f t="shared" si="3"/>
        <v>657.72210000000007</v>
      </c>
      <c r="L12" s="1">
        <f t="shared" ref="L12:L34" si="5">((B12-C12)/B12)*100</f>
        <v>-6.1224489795918426</v>
      </c>
      <c r="M12" s="1">
        <f t="shared" ref="M12:M34" si="6">((E12-F12)/E12)*100</f>
        <v>1.7857142857142874</v>
      </c>
    </row>
    <row r="13" spans="1:14" ht="14" x14ac:dyDescent="0.2">
      <c r="A13" s="2" t="s">
        <v>20</v>
      </c>
      <c r="B13" s="22">
        <v>0.124</v>
      </c>
      <c r="C13" s="22">
        <v>0.122</v>
      </c>
      <c r="D13" s="3">
        <f t="shared" si="0"/>
        <v>0.123</v>
      </c>
      <c r="E13" s="22">
        <v>0.13800000000000001</v>
      </c>
      <c r="F13" s="22">
        <v>0.14099999999999999</v>
      </c>
      <c r="G13" s="3">
        <f t="shared" si="1"/>
        <v>0.13950000000000001</v>
      </c>
      <c r="H13" s="6">
        <f t="shared" si="4"/>
        <v>71.63310000000007</v>
      </c>
      <c r="I13" s="3">
        <f t="shared" si="2"/>
        <v>3.300000000000003E-3</v>
      </c>
      <c r="J13" s="2"/>
      <c r="K13" s="4">
        <f t="shared" si="3"/>
        <v>533.99220000000003</v>
      </c>
      <c r="L13" s="1">
        <f t="shared" si="5"/>
        <v>1.6129032258064528</v>
      </c>
      <c r="M13" s="1">
        <f t="shared" si="6"/>
        <v>-2.1739130434782425</v>
      </c>
    </row>
    <row r="14" spans="1:14" ht="14" x14ac:dyDescent="0.2">
      <c r="A14" s="2" t="s">
        <v>21</v>
      </c>
      <c r="B14" s="22">
        <v>0.123</v>
      </c>
      <c r="C14" s="22">
        <v>0.12</v>
      </c>
      <c r="D14" s="3">
        <f t="shared" si="0"/>
        <v>0.1215</v>
      </c>
      <c r="E14" s="22">
        <v>0.14399999999999999</v>
      </c>
      <c r="F14" s="22">
        <v>0.13900000000000001</v>
      </c>
      <c r="G14" s="3">
        <f t="shared" si="1"/>
        <v>0.14150000000000001</v>
      </c>
      <c r="H14" s="6">
        <f t="shared" si="4"/>
        <v>86.828000000000074</v>
      </c>
      <c r="I14" s="3">
        <f t="shared" si="2"/>
        <v>4.0000000000000036E-3</v>
      </c>
      <c r="J14" s="2"/>
      <c r="K14" s="15">
        <f t="shared" si="3"/>
        <v>527.48009999999999</v>
      </c>
      <c r="L14" s="1">
        <f t="shared" si="5"/>
        <v>2.4390243902439046</v>
      </c>
      <c r="M14" s="1">
        <f t="shared" si="6"/>
        <v>3.4722222222222063</v>
      </c>
    </row>
    <row r="15" spans="1:14" ht="14" x14ac:dyDescent="0.2">
      <c r="A15" s="2" t="s">
        <v>22</v>
      </c>
      <c r="B15" s="22">
        <v>0.114</v>
      </c>
      <c r="C15" s="22">
        <v>0.123</v>
      </c>
      <c r="D15" s="3">
        <f t="shared" si="0"/>
        <v>0.11849999999999999</v>
      </c>
      <c r="E15" s="22">
        <v>0.14399999999999999</v>
      </c>
      <c r="F15" s="22">
        <v>0.14699999999999999</v>
      </c>
      <c r="G15" s="3">
        <f t="shared" si="1"/>
        <v>0.14549999999999999</v>
      </c>
      <c r="H15" s="6">
        <f t="shared" si="4"/>
        <v>117.21779999999998</v>
      </c>
      <c r="I15" s="3">
        <f t="shared" si="2"/>
        <v>5.3999999999999994E-3</v>
      </c>
      <c r="J15" s="2"/>
      <c r="K15" s="4">
        <f t="shared" si="3"/>
        <v>514.45589999999993</v>
      </c>
      <c r="L15" s="1">
        <f t="shared" si="5"/>
        <v>-7.8947368421052575</v>
      </c>
      <c r="M15" s="1">
        <f t="shared" si="6"/>
        <v>-2.0833333333333353</v>
      </c>
    </row>
    <row r="16" spans="1:14" s="1" customFormat="1" ht="14" x14ac:dyDescent="0.2">
      <c r="A16" s="24" t="s">
        <v>23</v>
      </c>
      <c r="B16" s="25">
        <v>0.11799999999999999</v>
      </c>
      <c r="C16" s="25">
        <v>0.11600000000000001</v>
      </c>
      <c r="D16" s="26">
        <f t="shared" si="0"/>
        <v>0.11699999999999999</v>
      </c>
      <c r="E16" s="25">
        <v>0.156</v>
      </c>
      <c r="F16" s="25">
        <v>0.14099999999999999</v>
      </c>
      <c r="G16" s="26">
        <v>0.14299999999999999</v>
      </c>
      <c r="H16" s="6">
        <f t="shared" si="4"/>
        <v>112.87639999999998</v>
      </c>
      <c r="I16" s="26">
        <f t="shared" si="2"/>
        <v>5.1999999999999989E-3</v>
      </c>
      <c r="J16" s="24"/>
      <c r="K16" s="1">
        <f t="shared" si="3"/>
        <v>507.94379999999995</v>
      </c>
      <c r="L16" s="1">
        <f t="shared" si="5"/>
        <v>1.6949152542372781</v>
      </c>
      <c r="M16" s="1">
        <f t="shared" si="6"/>
        <v>9.6153846153846239</v>
      </c>
    </row>
    <row r="17" spans="1:15" s="27" customFormat="1" ht="14" x14ac:dyDescent="0.2">
      <c r="A17" s="28" t="s">
        <v>24</v>
      </c>
      <c r="B17" s="29">
        <v>9.5000000000000001E-2</v>
      </c>
      <c r="C17" s="29">
        <v>9.7000000000000003E-2</v>
      </c>
      <c r="D17" s="30">
        <f t="shared" si="0"/>
        <v>9.6000000000000002E-2</v>
      </c>
      <c r="E17" s="29">
        <v>0.158</v>
      </c>
      <c r="F17" s="29">
        <v>0.11600000000000001</v>
      </c>
      <c r="G17" s="30">
        <f t="shared" si="1"/>
        <v>0.13700000000000001</v>
      </c>
      <c r="H17" s="31">
        <f t="shared" si="4"/>
        <v>177.99740000000006</v>
      </c>
      <c r="I17" s="30">
        <f t="shared" si="2"/>
        <v>8.2000000000000024E-3</v>
      </c>
      <c r="J17" s="28"/>
      <c r="K17" s="33">
        <f t="shared" si="3"/>
        <v>416.77440000000001</v>
      </c>
      <c r="L17" s="27">
        <f t="shared" si="5"/>
        <v>-2.1052631578947385</v>
      </c>
      <c r="M17" s="27">
        <f t="shared" si="6"/>
        <v>26.582278481012654</v>
      </c>
      <c r="N17" s="27">
        <v>0.186</v>
      </c>
      <c r="O17" s="27">
        <v>0.14099999999999999</v>
      </c>
    </row>
    <row r="18" spans="1:15" s="27" customFormat="1" ht="14" x14ac:dyDescent="0.2">
      <c r="A18" s="28" t="s">
        <v>25</v>
      </c>
      <c r="B18" s="29">
        <v>0.113</v>
      </c>
      <c r="C18" s="29">
        <v>0.121</v>
      </c>
      <c r="D18" s="30">
        <f t="shared" si="0"/>
        <v>0.11699999999999999</v>
      </c>
      <c r="E18" s="29">
        <v>0.11899999999999999</v>
      </c>
      <c r="F18" s="29">
        <v>0.156</v>
      </c>
      <c r="G18" s="30">
        <f t="shared" si="1"/>
        <v>0.13750000000000001</v>
      </c>
      <c r="H18" s="31">
        <f t="shared" si="4"/>
        <v>88.998700000000085</v>
      </c>
      <c r="I18" s="30">
        <f t="shared" si="2"/>
        <v>4.1000000000000038E-3</v>
      </c>
      <c r="J18" s="28"/>
      <c r="K18" s="27">
        <f t="shared" si="3"/>
        <v>507.94379999999995</v>
      </c>
      <c r="L18" s="27">
        <f t="shared" si="5"/>
        <v>-7.0796460176991092</v>
      </c>
      <c r="M18" s="27">
        <f t="shared" si="6"/>
        <v>-31.092436974789923</v>
      </c>
      <c r="N18" s="27">
        <v>0.13600000000000001</v>
      </c>
      <c r="O18" s="27">
        <v>0.17599999999999999</v>
      </c>
    </row>
    <row r="19" spans="1:15" ht="14" x14ac:dyDescent="0.2">
      <c r="A19" s="23" t="s">
        <v>26</v>
      </c>
      <c r="B19" s="22">
        <v>0.12</v>
      </c>
      <c r="C19" s="22">
        <v>0.112</v>
      </c>
      <c r="D19" s="3">
        <f t="shared" si="0"/>
        <v>0.11599999999999999</v>
      </c>
      <c r="E19" s="22">
        <v>0.13100000000000001</v>
      </c>
      <c r="F19" s="22">
        <v>0.14199999999999999</v>
      </c>
      <c r="G19" s="3">
        <f t="shared" si="1"/>
        <v>0.13650000000000001</v>
      </c>
      <c r="H19" s="6">
        <f t="shared" si="4"/>
        <v>88.998700000000085</v>
      </c>
      <c r="I19" s="3">
        <f t="shared" si="2"/>
        <v>4.1000000000000038E-3</v>
      </c>
      <c r="J19" s="2"/>
      <c r="K19" s="15">
        <f t="shared" si="3"/>
        <v>503.60239999999999</v>
      </c>
      <c r="L19" s="1">
        <f t="shared" si="5"/>
        <v>6.6666666666666607</v>
      </c>
      <c r="M19" s="1">
        <f t="shared" si="6"/>
        <v>-8.3969465648854822</v>
      </c>
      <c r="N19" s="1">
        <v>0.14799999999999999</v>
      </c>
      <c r="O19" s="1">
        <v>0.16</v>
      </c>
    </row>
    <row r="20" spans="1:15" s="27" customFormat="1" ht="14" x14ac:dyDescent="0.2">
      <c r="A20" s="28" t="s">
        <v>27</v>
      </c>
      <c r="B20" s="29">
        <v>0.104</v>
      </c>
      <c r="C20" s="29">
        <v>0.111</v>
      </c>
      <c r="D20" s="30">
        <f t="shared" si="0"/>
        <v>0.1075</v>
      </c>
      <c r="E20" s="29">
        <v>0.14099999999999999</v>
      </c>
      <c r="F20" s="29">
        <v>0.122</v>
      </c>
      <c r="G20" s="30">
        <f t="shared" si="1"/>
        <v>0.13150000000000001</v>
      </c>
      <c r="H20" s="31">
        <f t="shared" ref="H20:H34" si="7">(((G20-D20))/5)*21707</f>
        <v>104.19360000000003</v>
      </c>
      <c r="I20" s="30">
        <f t="shared" ref="I20:I34" si="8">(G20-D20)/5</f>
        <v>4.8000000000000013E-3</v>
      </c>
      <c r="J20" s="28"/>
      <c r="K20" s="27">
        <f t="shared" ref="K20:K34" si="9">(D20/5)*21707</f>
        <v>466.70049999999998</v>
      </c>
      <c r="L20" s="27">
        <f t="shared" si="5"/>
        <v>-6.7307692307692371</v>
      </c>
      <c r="M20" s="27">
        <f t="shared" si="6"/>
        <v>13.475177304964534</v>
      </c>
      <c r="N20" s="27">
        <v>0.13800000000000001</v>
      </c>
      <c r="O20" s="27">
        <v>0.63</v>
      </c>
    </row>
    <row r="21" spans="1:15" ht="14" x14ac:dyDescent="0.2">
      <c r="A21" s="23" t="s">
        <v>28</v>
      </c>
      <c r="B21" s="22">
        <v>0.1</v>
      </c>
      <c r="C21" s="22">
        <v>0.10199999999999999</v>
      </c>
      <c r="D21" s="3">
        <f t="shared" si="0"/>
        <v>0.10100000000000001</v>
      </c>
      <c r="E21" s="22">
        <v>0.107</v>
      </c>
      <c r="F21" s="22">
        <v>0.11600000000000001</v>
      </c>
      <c r="G21" s="3">
        <f t="shared" si="1"/>
        <v>0.1115</v>
      </c>
      <c r="H21" s="6">
        <f t="shared" si="7"/>
        <v>45.584699999999977</v>
      </c>
      <c r="I21" s="3">
        <f t="shared" si="8"/>
        <v>2.099999999999999E-3</v>
      </c>
      <c r="J21" s="2"/>
      <c r="K21" s="15">
        <f t="shared" si="9"/>
        <v>438.48140000000006</v>
      </c>
      <c r="L21" s="1">
        <f t="shared" si="5"/>
        <v>-1.999999999999988</v>
      </c>
      <c r="M21" s="1">
        <f t="shared" si="6"/>
        <v>-8.4112149532710365</v>
      </c>
      <c r="N21" s="1">
        <v>0.14099999999999999</v>
      </c>
      <c r="O21" s="1">
        <v>0.14699999999999999</v>
      </c>
    </row>
    <row r="22" spans="1:15" ht="14" x14ac:dyDescent="0.2">
      <c r="A22" s="23" t="s">
        <v>29</v>
      </c>
      <c r="B22" s="22">
        <v>0.124</v>
      </c>
      <c r="C22" s="22">
        <v>0.127</v>
      </c>
      <c r="D22" s="3">
        <f t="shared" si="0"/>
        <v>0.1255</v>
      </c>
      <c r="E22" s="22">
        <v>0.16800000000000001</v>
      </c>
      <c r="F22" s="22">
        <v>0.16600000000000001</v>
      </c>
      <c r="G22" s="3">
        <f t="shared" si="1"/>
        <v>0.16700000000000001</v>
      </c>
      <c r="H22" s="6">
        <f t="shared" si="7"/>
        <v>180.16810000000004</v>
      </c>
      <c r="I22" s="3">
        <f t="shared" si="8"/>
        <v>8.3000000000000018E-3</v>
      </c>
      <c r="J22" s="2"/>
      <c r="K22" s="15">
        <f t="shared" si="9"/>
        <v>544.84569999999997</v>
      </c>
      <c r="L22" s="1">
        <f t="shared" si="5"/>
        <v>-2.4193548387096793</v>
      </c>
      <c r="M22" s="1">
        <f t="shared" si="6"/>
        <v>1.1904761904761914</v>
      </c>
      <c r="N22" s="1">
        <v>0.18</v>
      </c>
      <c r="O22" s="1">
        <v>0.18</v>
      </c>
    </row>
    <row r="23" spans="1:15" ht="14" x14ac:dyDescent="0.2">
      <c r="A23" s="23" t="s">
        <v>30</v>
      </c>
      <c r="B23" s="22">
        <v>0.107</v>
      </c>
      <c r="C23" s="22">
        <v>0.1</v>
      </c>
      <c r="D23" s="3">
        <f t="shared" si="0"/>
        <v>0.10350000000000001</v>
      </c>
      <c r="E23" s="22">
        <v>0.114</v>
      </c>
      <c r="F23" s="22">
        <v>0.121</v>
      </c>
      <c r="G23" s="3">
        <f t="shared" si="1"/>
        <v>0.11749999999999999</v>
      </c>
      <c r="H23" s="6">
        <f t="shared" si="7"/>
        <v>60.779599999999931</v>
      </c>
      <c r="I23" s="3">
        <f t="shared" si="8"/>
        <v>2.7999999999999969E-3</v>
      </c>
      <c r="J23" s="2"/>
      <c r="K23" s="15">
        <f t="shared" si="9"/>
        <v>449.33490000000006</v>
      </c>
      <c r="L23" s="1">
        <f t="shared" si="5"/>
        <v>6.5420560747663474</v>
      </c>
      <c r="M23" s="1">
        <f t="shared" si="6"/>
        <v>-6.1403508771929749</v>
      </c>
      <c r="N23" s="27">
        <v>0.188</v>
      </c>
      <c r="O23" s="27">
        <v>0.18099999999999999</v>
      </c>
    </row>
    <row r="24" spans="1:15" s="1" customFormat="1" ht="14" x14ac:dyDescent="0.2">
      <c r="A24" s="24" t="s">
        <v>31</v>
      </c>
      <c r="B24" s="25">
        <v>0.11600000000000001</v>
      </c>
      <c r="C24" s="25">
        <v>0.123</v>
      </c>
      <c r="D24" s="26">
        <f t="shared" si="0"/>
        <v>0.1195</v>
      </c>
      <c r="E24" s="25">
        <v>0.155</v>
      </c>
      <c r="F24" s="25">
        <v>0.151</v>
      </c>
      <c r="G24" s="26">
        <f t="shared" si="1"/>
        <v>0.153</v>
      </c>
      <c r="H24" s="6">
        <f>(((G24-D24))/5)*21707</f>
        <v>145.43690000000001</v>
      </c>
      <c r="I24" s="26">
        <f t="shared" si="8"/>
        <v>6.7000000000000002E-3</v>
      </c>
      <c r="J24" s="24"/>
      <c r="K24" s="1">
        <f t="shared" si="9"/>
        <v>518.79729999999995</v>
      </c>
      <c r="L24" s="1">
        <f t="shared" si="5"/>
        <v>-6.0344827586206833</v>
      </c>
      <c r="M24" s="1">
        <f t="shared" si="6"/>
        <v>2.5806451612903252</v>
      </c>
      <c r="N24" s="27">
        <v>0.13400000000000001</v>
      </c>
      <c r="O24" s="27">
        <v>0.18099999999999999</v>
      </c>
    </row>
    <row r="25" spans="1:15" s="27" customFormat="1" ht="14" x14ac:dyDescent="0.2">
      <c r="A25" s="32" t="s">
        <v>32</v>
      </c>
      <c r="B25" s="29">
        <v>0.10199999999999999</v>
      </c>
      <c r="C25" s="29">
        <v>0.105</v>
      </c>
      <c r="D25" s="30">
        <f t="shared" si="0"/>
        <v>0.10349999999999999</v>
      </c>
      <c r="E25" s="29">
        <v>0.11700000000000001</v>
      </c>
      <c r="F25" s="29">
        <v>0.10299999999999999</v>
      </c>
      <c r="G25" s="30">
        <f t="shared" si="1"/>
        <v>0.11</v>
      </c>
      <c r="H25" s="31">
        <f t="shared" si="7"/>
        <v>28.219100000000026</v>
      </c>
      <c r="I25" s="30">
        <f t="shared" si="8"/>
        <v>1.3000000000000012E-3</v>
      </c>
      <c r="J25" s="28"/>
      <c r="K25" s="33">
        <f t="shared" si="9"/>
        <v>449.3349</v>
      </c>
      <c r="L25" s="27">
        <f t="shared" si="5"/>
        <v>-2.9411764705882382</v>
      </c>
      <c r="M25" s="27">
        <f t="shared" si="6"/>
        <v>11.965811965811977</v>
      </c>
      <c r="N25" s="27">
        <v>0.13400000000000001</v>
      </c>
      <c r="O25" s="27">
        <v>0.14199999999999999</v>
      </c>
    </row>
    <row r="26" spans="1:15" ht="14" x14ac:dyDescent="0.2">
      <c r="A26" s="23" t="s">
        <v>33</v>
      </c>
      <c r="B26" s="22">
        <v>0.1</v>
      </c>
      <c r="C26" s="22">
        <v>0.104</v>
      </c>
      <c r="D26" s="3">
        <f t="shared" si="0"/>
        <v>0.10200000000000001</v>
      </c>
      <c r="E26" s="22">
        <v>0.121</v>
      </c>
      <c r="F26" s="22">
        <v>0.13700000000000001</v>
      </c>
      <c r="G26" s="3">
        <f t="shared" si="1"/>
        <v>0.129</v>
      </c>
      <c r="H26" s="6">
        <f t="shared" si="7"/>
        <v>117.21779999999998</v>
      </c>
      <c r="I26" s="3">
        <f t="shared" si="8"/>
        <v>5.3999999999999994E-3</v>
      </c>
      <c r="J26" s="2"/>
      <c r="K26" s="15">
        <f t="shared" si="9"/>
        <v>442.82280000000003</v>
      </c>
      <c r="L26" s="1">
        <f t="shared" si="5"/>
        <v>-3.9999999999999898</v>
      </c>
      <c r="M26" s="27">
        <f t="shared" si="6"/>
        <v>-13.22314049586778</v>
      </c>
      <c r="N26" s="27">
        <v>0.159</v>
      </c>
      <c r="O26" s="27">
        <v>0.161</v>
      </c>
    </row>
    <row r="27" spans="1:15" s="1" customFormat="1" ht="14" x14ac:dyDescent="0.2">
      <c r="A27" s="24" t="s">
        <v>34</v>
      </c>
      <c r="B27" s="25">
        <v>0.129</v>
      </c>
      <c r="C27" s="25">
        <v>0.126</v>
      </c>
      <c r="D27" s="26">
        <f t="shared" si="0"/>
        <v>0.1275</v>
      </c>
      <c r="E27" s="25">
        <v>0.154</v>
      </c>
      <c r="F27" s="25">
        <v>0.17499999999999999</v>
      </c>
      <c r="G27" s="26">
        <f t="shared" si="1"/>
        <v>0.16449999999999998</v>
      </c>
      <c r="H27" s="6">
        <f t="shared" si="7"/>
        <v>160.63179999999988</v>
      </c>
      <c r="I27" s="26">
        <f t="shared" si="8"/>
        <v>7.3999999999999951E-3</v>
      </c>
      <c r="J27" s="24"/>
      <c r="K27" s="1">
        <f t="shared" si="9"/>
        <v>553.52850000000001</v>
      </c>
      <c r="L27" s="1">
        <f t="shared" si="5"/>
        <v>2.3255813953488391</v>
      </c>
      <c r="M27" s="27">
        <f t="shared" si="6"/>
        <v>-13.63636363636363</v>
      </c>
    </row>
    <row r="28" spans="1:15" ht="14" x14ac:dyDescent="0.2">
      <c r="A28" s="23" t="s">
        <v>35</v>
      </c>
      <c r="B28" s="22">
        <v>0.11700000000000001</v>
      </c>
      <c r="C28" s="22">
        <v>0.11799999999999999</v>
      </c>
      <c r="D28" s="3">
        <f t="shared" si="0"/>
        <v>0.11749999999999999</v>
      </c>
      <c r="E28" s="22">
        <v>0.16300000000000001</v>
      </c>
      <c r="F28" s="22">
        <v>0.14799999999999999</v>
      </c>
      <c r="G28" s="3">
        <f t="shared" si="1"/>
        <v>0.1555</v>
      </c>
      <c r="H28" s="6">
        <f t="shared" si="7"/>
        <v>164.97320000000002</v>
      </c>
      <c r="I28" s="3">
        <f t="shared" si="8"/>
        <v>7.6000000000000009E-3</v>
      </c>
      <c r="J28" s="2"/>
      <c r="K28" s="15">
        <f t="shared" si="9"/>
        <v>510.11450000000002</v>
      </c>
      <c r="L28" s="1">
        <f t="shared" si="5"/>
        <v>-0.85470085470084356</v>
      </c>
      <c r="M28" s="1">
        <f t="shared" si="6"/>
        <v>9.2024539877300686</v>
      </c>
    </row>
    <row r="29" spans="1:15" ht="14" x14ac:dyDescent="0.2">
      <c r="A29" s="23" t="s">
        <v>36</v>
      </c>
      <c r="B29" s="22">
        <v>0.106</v>
      </c>
      <c r="C29" s="22">
        <v>0.11</v>
      </c>
      <c r="D29" s="3">
        <f t="shared" si="0"/>
        <v>0.108</v>
      </c>
      <c r="E29" s="22">
        <v>0.128</v>
      </c>
      <c r="F29" s="22">
        <v>0.12</v>
      </c>
      <c r="G29" s="3">
        <f t="shared" si="1"/>
        <v>0.124</v>
      </c>
      <c r="H29" s="6">
        <f t="shared" si="7"/>
        <v>69.462400000000002</v>
      </c>
      <c r="I29" s="3">
        <f t="shared" si="8"/>
        <v>3.2000000000000002E-3</v>
      </c>
      <c r="J29" s="2"/>
      <c r="K29" s="15">
        <f t="shared" si="9"/>
        <v>468.87120000000004</v>
      </c>
      <c r="L29" s="1">
        <f t="shared" si="5"/>
        <v>-3.7735849056603805</v>
      </c>
      <c r="M29" s="1">
        <f t="shared" si="6"/>
        <v>6.2500000000000053</v>
      </c>
    </row>
    <row r="30" spans="1:15" s="1" customFormat="1" ht="14" x14ac:dyDescent="0.2">
      <c r="A30" s="24" t="s">
        <v>37</v>
      </c>
      <c r="B30" s="25">
        <v>0.11700000000000001</v>
      </c>
      <c r="C30" s="25">
        <v>0.128</v>
      </c>
      <c r="D30" s="26">
        <f t="shared" si="0"/>
        <v>0.1225</v>
      </c>
      <c r="E30" s="25">
        <v>0.14099999999999999</v>
      </c>
      <c r="F30" s="25">
        <v>0.161</v>
      </c>
      <c r="G30" s="26">
        <f t="shared" si="1"/>
        <v>0.151</v>
      </c>
      <c r="H30" s="6">
        <f t="shared" si="7"/>
        <v>123.72989999999999</v>
      </c>
      <c r="I30" s="26">
        <f t="shared" si="8"/>
        <v>5.6999999999999993E-3</v>
      </c>
      <c r="J30" s="24"/>
      <c r="K30" s="1">
        <f t="shared" si="9"/>
        <v>531.82150000000001</v>
      </c>
      <c r="L30" s="1">
        <f t="shared" si="5"/>
        <v>-9.4017094017093967</v>
      </c>
      <c r="M30" s="1">
        <f t="shared" si="6"/>
        <v>-14.184397163120583</v>
      </c>
    </row>
    <row r="31" spans="1:15" ht="14" x14ac:dyDescent="0.2">
      <c r="A31" s="23" t="s">
        <v>30</v>
      </c>
      <c r="B31" s="22">
        <v>0.126</v>
      </c>
      <c r="C31" s="22">
        <v>0.129</v>
      </c>
      <c r="D31" s="3">
        <f t="shared" si="0"/>
        <v>0.1275</v>
      </c>
      <c r="E31" s="22">
        <v>0.16700000000000001</v>
      </c>
      <c r="F31" s="22">
        <v>0.20399999999999999</v>
      </c>
      <c r="G31" s="3">
        <f t="shared" si="1"/>
        <v>0.1855</v>
      </c>
      <c r="H31" s="6">
        <f t="shared" si="7"/>
        <v>251.80119999999999</v>
      </c>
      <c r="I31" s="3">
        <f t="shared" si="8"/>
        <v>1.1599999999999999E-2</v>
      </c>
      <c r="J31" s="2"/>
      <c r="K31" s="15">
        <f t="shared" si="9"/>
        <v>553.52850000000001</v>
      </c>
      <c r="L31" s="1">
        <f t="shared" si="5"/>
        <v>-2.3809523809523827</v>
      </c>
      <c r="M31" s="27">
        <f t="shared" si="6"/>
        <v>-22.155688622754475</v>
      </c>
    </row>
    <row r="32" spans="1:15" s="1" customFormat="1" ht="14" x14ac:dyDescent="0.2">
      <c r="A32" s="24" t="s">
        <v>38</v>
      </c>
      <c r="B32" s="25">
        <v>0.11899999999999999</v>
      </c>
      <c r="C32" s="25">
        <v>0.13600000000000001</v>
      </c>
      <c r="D32" s="26">
        <f t="shared" si="0"/>
        <v>0.1275</v>
      </c>
      <c r="E32" s="25">
        <v>0.16200000000000001</v>
      </c>
      <c r="F32" s="25">
        <v>0.16800000000000001</v>
      </c>
      <c r="G32" s="26">
        <f t="shared" si="1"/>
        <v>0.16500000000000001</v>
      </c>
      <c r="H32" s="6">
        <f t="shared" si="7"/>
        <v>162.80250000000004</v>
      </c>
      <c r="I32" s="26">
        <f t="shared" si="8"/>
        <v>7.5000000000000015E-3</v>
      </c>
      <c r="J32" s="24"/>
      <c r="K32" s="1">
        <f t="shared" si="9"/>
        <v>553.52850000000001</v>
      </c>
      <c r="L32" s="27">
        <f t="shared" si="5"/>
        <v>-14.285714285714299</v>
      </c>
      <c r="M32" s="1">
        <f t="shared" si="6"/>
        <v>-3.7037037037037068</v>
      </c>
    </row>
    <row r="33" spans="1:13" ht="14" x14ac:dyDescent="0.2">
      <c r="A33" s="23" t="s">
        <v>39</v>
      </c>
      <c r="B33" s="34">
        <v>0.159</v>
      </c>
      <c r="C33" s="34">
        <v>0.161</v>
      </c>
      <c r="D33" s="3">
        <f t="shared" si="0"/>
        <v>0.16</v>
      </c>
      <c r="E33" s="1">
        <v>0.18</v>
      </c>
      <c r="F33" s="1">
        <v>0.18</v>
      </c>
      <c r="G33" s="3">
        <f t="shared" si="1"/>
        <v>0.18</v>
      </c>
      <c r="H33" s="6">
        <f t="shared" si="7"/>
        <v>86.82799999999996</v>
      </c>
      <c r="I33" s="3">
        <f t="shared" si="8"/>
        <v>3.9999999999999983E-3</v>
      </c>
      <c r="J33" s="2"/>
      <c r="K33" s="15">
        <f t="shared" si="9"/>
        <v>694.62400000000002</v>
      </c>
      <c r="L33" s="27">
        <f t="shared" si="5"/>
        <v>-1.2578616352201268</v>
      </c>
      <c r="M33" s="27">
        <f t="shared" si="6"/>
        <v>0</v>
      </c>
    </row>
    <row r="34" spans="1:13" ht="14" x14ac:dyDescent="0.2">
      <c r="A34" s="23" t="s">
        <v>40</v>
      </c>
      <c r="B34" s="22">
        <v>0.11799999999999999</v>
      </c>
      <c r="C34" s="22">
        <v>0.12</v>
      </c>
      <c r="D34" s="3">
        <f t="shared" si="0"/>
        <v>0.11899999999999999</v>
      </c>
      <c r="E34" s="22">
        <v>0.17399999999999999</v>
      </c>
      <c r="F34" s="22">
        <v>0.17</v>
      </c>
      <c r="G34" s="3">
        <f t="shared" si="1"/>
        <v>0.17199999999999999</v>
      </c>
      <c r="H34" s="6">
        <f t="shared" si="7"/>
        <v>230.09419999999997</v>
      </c>
      <c r="I34" s="3">
        <f t="shared" si="8"/>
        <v>1.0599999999999998E-2</v>
      </c>
      <c r="J34" s="2"/>
      <c r="K34" s="15">
        <f t="shared" si="9"/>
        <v>516.62659999999994</v>
      </c>
      <c r="L34" s="1">
        <f t="shared" si="5"/>
        <v>-1.6949152542372898</v>
      </c>
      <c r="M34" s="1">
        <f t="shared" si="6"/>
        <v>2.2988505747126298</v>
      </c>
    </row>
  </sheetData>
  <phoneticPr fontId="0" type="noConversion"/>
  <pageMargins left="0.75" right="0.75" top="0.72" bottom="0.68" header="0.5" footer="0.5"/>
  <pageSetup scale="8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2021</vt:lpstr>
    </vt:vector>
  </TitlesOfParts>
  <Manager/>
  <Company>JCZ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dell2</dc:creator>
  <cp:keywords/>
  <dc:description/>
  <cp:lastModifiedBy>Microsoft Office User</cp:lastModifiedBy>
  <cp:revision/>
  <dcterms:created xsi:type="dcterms:W3CDTF">2004-01-26T19:58:31Z</dcterms:created>
  <dcterms:modified xsi:type="dcterms:W3CDTF">2021-11-29T00:01:54Z</dcterms:modified>
  <cp:category/>
  <cp:contentStatus/>
</cp:coreProperties>
</file>