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pawand/Desktop/MS research/MS data/MBC/"/>
    </mc:Choice>
  </mc:AlternateContent>
  <xr:revisionPtr revIDLastSave="0" documentId="13_ncr:1_{D746A2A3-7567-A84E-AD9B-380EEAA5157D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June 202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4" i="1" l="1"/>
  <c r="L34" i="1"/>
  <c r="G34" i="1"/>
  <c r="D34" i="1"/>
  <c r="K34" i="1" s="1"/>
  <c r="M32" i="1"/>
  <c r="L32" i="1"/>
  <c r="G32" i="1"/>
  <c r="H32" i="1" s="1"/>
  <c r="D32" i="1"/>
  <c r="K32" i="1" s="1"/>
  <c r="M25" i="1"/>
  <c r="L25" i="1"/>
  <c r="G25" i="1"/>
  <c r="D25" i="1"/>
  <c r="K25" i="1" s="1"/>
  <c r="M22" i="1"/>
  <c r="L22" i="1"/>
  <c r="G22" i="1"/>
  <c r="D22" i="1"/>
  <c r="K22" i="1" s="1"/>
  <c r="M20" i="1"/>
  <c r="L20" i="1"/>
  <c r="G20" i="1"/>
  <c r="D20" i="1"/>
  <c r="K20" i="1" s="1"/>
  <c r="M19" i="1"/>
  <c r="L19" i="1"/>
  <c r="G19" i="1"/>
  <c r="D19" i="1"/>
  <c r="K19" i="1" s="1"/>
  <c r="M16" i="1"/>
  <c r="L16" i="1"/>
  <c r="G16" i="1"/>
  <c r="D16" i="1"/>
  <c r="K16" i="1" s="1"/>
  <c r="M11" i="1"/>
  <c r="L11" i="1"/>
  <c r="G11" i="1"/>
  <c r="D11" i="1"/>
  <c r="K11" i="1" s="1"/>
  <c r="M33" i="1"/>
  <c r="M31" i="1"/>
  <c r="M30" i="1"/>
  <c r="M29" i="1"/>
  <c r="M28" i="1"/>
  <c r="M27" i="1"/>
  <c r="M26" i="1"/>
  <c r="M24" i="1"/>
  <c r="M23" i="1"/>
  <c r="M21" i="1"/>
  <c r="M18" i="1"/>
  <c r="M17" i="1"/>
  <c r="M15" i="1"/>
  <c r="M14" i="1"/>
  <c r="M13" i="1"/>
  <c r="M12" i="1"/>
  <c r="L12" i="1"/>
  <c r="L13" i="1"/>
  <c r="L14" i="1"/>
  <c r="L15" i="1"/>
  <c r="L17" i="1"/>
  <c r="L18" i="1"/>
  <c r="L21" i="1"/>
  <c r="L23" i="1"/>
  <c r="L24" i="1"/>
  <c r="L26" i="1"/>
  <c r="L27" i="1"/>
  <c r="L28" i="1"/>
  <c r="L29" i="1"/>
  <c r="L30" i="1"/>
  <c r="L31" i="1"/>
  <c r="L33" i="1"/>
  <c r="H34" i="1" l="1"/>
  <c r="I34" i="1"/>
  <c r="I32" i="1"/>
  <c r="H16" i="1"/>
  <c r="H22" i="1"/>
  <c r="I25" i="1"/>
  <c r="H19" i="1"/>
  <c r="I22" i="1"/>
  <c r="H25" i="1"/>
  <c r="H20" i="1"/>
  <c r="I20" i="1"/>
  <c r="I19" i="1"/>
  <c r="I16" i="1"/>
  <c r="H11" i="1"/>
  <c r="I11" i="1"/>
  <c r="G23" i="1"/>
  <c r="G33" i="1"/>
  <c r="D33" i="1"/>
  <c r="K33" i="1" s="1"/>
  <c r="G31" i="1"/>
  <c r="D31" i="1"/>
  <c r="K31" i="1" s="1"/>
  <c r="G30" i="1"/>
  <c r="D30" i="1"/>
  <c r="K30" i="1" s="1"/>
  <c r="G29" i="1"/>
  <c r="D29" i="1"/>
  <c r="K29" i="1" s="1"/>
  <c r="G28" i="1"/>
  <c r="D28" i="1"/>
  <c r="K28" i="1" s="1"/>
  <c r="G27" i="1"/>
  <c r="D27" i="1"/>
  <c r="K27" i="1" s="1"/>
  <c r="G26" i="1"/>
  <c r="D26" i="1"/>
  <c r="K26" i="1" s="1"/>
  <c r="G24" i="1"/>
  <c r="D24" i="1"/>
  <c r="K24" i="1" s="1"/>
  <c r="D23" i="1"/>
  <c r="K23" i="1" s="1"/>
  <c r="G21" i="1"/>
  <c r="D21" i="1"/>
  <c r="K21" i="1" s="1"/>
  <c r="H24" i="1" l="1"/>
  <c r="I23" i="1"/>
  <c r="I31" i="1"/>
  <c r="I27" i="1"/>
  <c r="I29" i="1"/>
  <c r="H31" i="1"/>
  <c r="I26" i="1"/>
  <c r="I30" i="1"/>
  <c r="H23" i="1"/>
  <c r="I33" i="1"/>
  <c r="I28" i="1"/>
  <c r="I21" i="1"/>
  <c r="H29" i="1"/>
  <c r="H27" i="1"/>
  <c r="H21" i="1"/>
  <c r="H28" i="1"/>
  <c r="H30" i="1"/>
  <c r="H26" i="1"/>
  <c r="H33" i="1"/>
  <c r="I24" i="1"/>
  <c r="D12" i="1"/>
  <c r="K12" i="1" s="1"/>
  <c r="D13" i="1"/>
  <c r="K13" i="1" s="1"/>
  <c r="D14" i="1"/>
  <c r="K14" i="1" s="1"/>
  <c r="D15" i="1"/>
  <c r="K15" i="1" s="1"/>
  <c r="D17" i="1"/>
  <c r="K17" i="1" s="1"/>
  <c r="D18" i="1"/>
  <c r="K18" i="1" s="1"/>
  <c r="G14" i="1"/>
  <c r="G12" i="1"/>
  <c r="G13" i="1"/>
  <c r="G15" i="1"/>
  <c r="G17" i="1"/>
  <c r="G18" i="1"/>
  <c r="I14" i="1" l="1"/>
  <c r="H13" i="1"/>
  <c r="H12" i="1"/>
  <c r="I12" i="1"/>
  <c r="I18" i="1"/>
  <c r="H15" i="1"/>
  <c r="H14" i="1"/>
  <c r="I13" i="1"/>
  <c r="H18" i="1"/>
  <c r="I17" i="1"/>
  <c r="I15" i="1"/>
  <c r="H17" i="1"/>
</calcChain>
</file>

<file path=xl/sharedStrings.xml><?xml version="1.0" encoding="utf-8"?>
<sst xmlns="http://schemas.openxmlformats.org/spreadsheetml/2006/main" count="42" uniqueCount="41">
  <si>
    <t>SMPL ID</t>
  </si>
  <si>
    <t>CA</t>
  </si>
  <si>
    <t>CB</t>
  </si>
  <si>
    <t>C AVG</t>
  </si>
  <si>
    <t>TA</t>
  </si>
  <si>
    <t>TB</t>
  </si>
  <si>
    <t>T AVG</t>
  </si>
  <si>
    <t>E280</t>
  </si>
  <si>
    <t>DOC proxy:</t>
  </si>
  <si>
    <t>control</t>
  </si>
  <si>
    <t>trt</t>
  </si>
  <si>
    <t>Remarks</t>
  </si>
  <si>
    <t xml:space="preserve">DATE SOIL COLLECTED: </t>
  </si>
  <si>
    <t>Refilter all 4 (CA/CB/TA/TB) if:</t>
  </si>
  <si>
    <t>MBC</t>
  </si>
  <si>
    <t>Only fill out the fields that are colored in light-blue. The rest contains formulas that will show values as you enter the info.</t>
  </si>
  <si>
    <t>- If one value of the two reps are more than 10% difference</t>
  </si>
  <si>
    <t xml:space="preserve">- MBC values are negative, or </t>
  </si>
  <si>
    <t>D1R1</t>
  </si>
  <si>
    <t>D1W1</t>
  </si>
  <si>
    <t>D1WR1</t>
  </si>
  <si>
    <t>D1C2</t>
  </si>
  <si>
    <t>D1W2</t>
  </si>
  <si>
    <t>D1WR2</t>
  </si>
  <si>
    <t>D2W1</t>
  </si>
  <si>
    <t>D2C2</t>
  </si>
  <si>
    <t>D2R2</t>
  </si>
  <si>
    <t>D2WR2</t>
  </si>
  <si>
    <t>D3C1</t>
  </si>
  <si>
    <t>D3R1</t>
  </si>
  <si>
    <t>D3W1</t>
  </si>
  <si>
    <t>D3WR1</t>
  </si>
  <si>
    <t>D3W2</t>
  </si>
  <si>
    <t>D1C1</t>
  </si>
  <si>
    <t>D1R2</t>
  </si>
  <si>
    <t>D2C1</t>
  </si>
  <si>
    <t>D2R1</t>
  </si>
  <si>
    <t>D2WR1</t>
  </si>
  <si>
    <t>D2W2</t>
  </si>
  <si>
    <t>D3R2</t>
  </si>
  <si>
    <t>D3WR2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</si>
</sst>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sz val="10"/>
      <color theme="1"/>
      <name val="Helvetica Neue"/>
      <family val="2"/>
    </font>
    <font>
      <sz val="10"/>
      <color theme="1"/>
      <name val="Geneva"/>
      <family val="2"/>
    </font>
    <font>
      <b/>
      <sz val="10"/>
      <color theme="1"/>
      <name val="Geneva"/>
      <family val="2"/>
    </font>
    <font>
      <b/>
      <u/>
      <sz val="10"/>
      <color theme="1"/>
      <name val="Geneva"/>
      <family val="2"/>
    </font>
    <font>
      <sz val="10"/>
      <color theme="1"/>
      <name val="Arial"/>
      <family val="2"/>
    </font>
    <font>
      <sz val="14"/>
      <color theme="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3" fillId="0" borderId="1" xfId="0" applyFont="1" applyBorder="1"/>
    <xf numFmtId="164" fontId="5" fillId="0" borderId="1" xfId="0" applyNumberFormat="1" applyFont="1" applyBorder="1"/>
    <xf numFmtId="0" fontId="7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right"/>
    </xf>
    <xf numFmtId="164" fontId="3" fillId="0" borderId="1" xfId="0" applyNumberFormat="1" applyFont="1" applyBorder="1"/>
    <xf numFmtId="164" fontId="8" fillId="0" borderId="1" xfId="0" applyNumberFormat="1" applyFont="1" applyBorder="1"/>
    <xf numFmtId="165" fontId="3" fillId="0" borderId="1" xfId="0" applyNumberFormat="1" applyFont="1" applyBorder="1"/>
    <xf numFmtId="0" fontId="6" fillId="0" borderId="1" xfId="0" applyFont="1" applyBorder="1"/>
    <xf numFmtId="16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0" xfId="0" applyFont="1"/>
    <xf numFmtId="164" fontId="7" fillId="2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left"/>
    </xf>
    <xf numFmtId="0" fontId="9" fillId="0" borderId="0" xfId="0" applyFont="1"/>
    <xf numFmtId="0" fontId="9" fillId="0" borderId="0" xfId="0" quotePrefix="1" applyFont="1"/>
    <xf numFmtId="0" fontId="4" fillId="2" borderId="1" xfId="0" applyFont="1" applyFill="1" applyBorder="1"/>
    <xf numFmtId="0" fontId="0" fillId="0" borderId="1" xfId="0" applyBorder="1"/>
    <xf numFmtId="0" fontId="4" fillId="0" borderId="1" xfId="0" applyFont="1" applyBorder="1"/>
    <xf numFmtId="164" fontId="6" fillId="3" borderId="1" xfId="0" applyNumberFormat="1" applyFont="1" applyFill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zoomScale="143" zoomScaleNormal="213" workbookViewId="0">
      <selection activeCell="N44" sqref="N44"/>
    </sheetView>
  </sheetViews>
  <sheetFormatPr baseColWidth="10" defaultColWidth="8.83203125" defaultRowHeight="13" x14ac:dyDescent="0.15"/>
  <cols>
    <col min="1" max="1" width="11.83203125" style="1" customWidth="1"/>
    <col min="2" max="3" width="8.83203125" style="1"/>
    <col min="4" max="4" width="11" style="1" customWidth="1"/>
    <col min="5" max="5" width="16.1640625" style="1" customWidth="1"/>
    <col min="6" max="7" width="8.83203125" style="1"/>
    <col min="8" max="8" width="23.1640625" style="1" customWidth="1"/>
    <col min="9" max="9" width="10.83203125" style="1" customWidth="1"/>
    <col min="10" max="10" width="6.5" style="1" customWidth="1"/>
    <col min="11" max="11" width="11.1640625" style="1" bestFit="1" customWidth="1"/>
    <col min="12" max="13" width="8.83203125" style="1"/>
    <col min="14" max="14" width="29.83203125" style="1" customWidth="1"/>
    <col min="15" max="16384" width="8.83203125" style="1"/>
  </cols>
  <sheetData>
    <row r="1" spans="1:14" x14ac:dyDescent="0.15">
      <c r="A1" s="1" t="s">
        <v>15</v>
      </c>
    </row>
    <row r="3" spans="1:14" ht="18" x14ac:dyDescent="0.2">
      <c r="A3" s="15" t="s">
        <v>13</v>
      </c>
    </row>
    <row r="4" spans="1:14" ht="18" x14ac:dyDescent="0.2">
      <c r="A4" s="17" t="s">
        <v>17</v>
      </c>
    </row>
    <row r="5" spans="1:14" ht="18" x14ac:dyDescent="0.2">
      <c r="A5" s="17" t="s">
        <v>16</v>
      </c>
    </row>
    <row r="6" spans="1:14" ht="18" x14ac:dyDescent="0.2">
      <c r="A6" s="16"/>
    </row>
    <row r="8" spans="1:14" x14ac:dyDescent="0.15">
      <c r="A8" s="2" t="s">
        <v>12</v>
      </c>
      <c r="B8" s="6"/>
      <c r="C8" s="6"/>
      <c r="D8" s="6"/>
      <c r="E8" s="7"/>
      <c r="F8" s="6"/>
      <c r="G8" s="6"/>
      <c r="H8" s="6"/>
      <c r="I8" s="8"/>
      <c r="J8" s="2"/>
    </row>
    <row r="9" spans="1:14" ht="14" x14ac:dyDescent="0.2">
      <c r="A9" s="9"/>
      <c r="B9" s="6"/>
      <c r="C9" s="6"/>
      <c r="D9" s="6"/>
      <c r="F9" s="6"/>
      <c r="G9" s="6"/>
      <c r="I9" s="8"/>
      <c r="J9" s="2"/>
    </row>
    <row r="10" spans="1:14" ht="14" x14ac:dyDescent="0.2">
      <c r="A10" s="4" t="s">
        <v>0</v>
      </c>
      <c r="B10" s="14" t="s">
        <v>1</v>
      </c>
      <c r="C10" s="14" t="s">
        <v>2</v>
      </c>
      <c r="D10" s="10" t="s">
        <v>3</v>
      </c>
      <c r="E10" s="14" t="s">
        <v>4</v>
      </c>
      <c r="F10" s="14" t="s">
        <v>5</v>
      </c>
      <c r="G10" s="10" t="s">
        <v>6</v>
      </c>
      <c r="H10" s="10" t="s">
        <v>14</v>
      </c>
      <c r="I10" s="11" t="s">
        <v>7</v>
      </c>
      <c r="J10" s="2"/>
      <c r="K10" s="12" t="s">
        <v>8</v>
      </c>
      <c r="L10" s="1" t="s">
        <v>9</v>
      </c>
      <c r="M10" s="1" t="s">
        <v>10</v>
      </c>
      <c r="N10" s="1" t="s">
        <v>11</v>
      </c>
    </row>
    <row r="11" spans="1:14" ht="14" x14ac:dyDescent="0.2">
      <c r="A11" s="2" t="s">
        <v>33</v>
      </c>
      <c r="B11" s="18">
        <v>0.125</v>
      </c>
      <c r="C11" s="18">
        <v>0.13</v>
      </c>
      <c r="D11" s="3">
        <f t="shared" ref="D11" si="0">AVERAGE(B11,C11)</f>
        <v>0.1275</v>
      </c>
      <c r="E11" s="18">
        <v>0.152</v>
      </c>
      <c r="F11" s="18">
        <v>0.14499999999999999</v>
      </c>
      <c r="G11" s="3">
        <f t="shared" ref="G11" si="1">AVERAGE(E11,F11)</f>
        <v>0.14849999999999999</v>
      </c>
      <c r="H11" s="21">
        <f>(((G11-D11))/5)*21707</f>
        <v>91.169399999999953</v>
      </c>
      <c r="I11" s="3">
        <f t="shared" ref="I11" si="2">(G11-D11)/5</f>
        <v>4.199999999999998E-3</v>
      </c>
      <c r="J11" s="2"/>
      <c r="K11" s="1">
        <f t="shared" ref="K11" si="3">(D11/5)*21707</f>
        <v>553.52850000000001</v>
      </c>
      <c r="L11" s="1">
        <f>((B11-C11)/B11)*100</f>
        <v>-4.0000000000000036</v>
      </c>
      <c r="M11" s="1">
        <f>((E11-F11)/E11)*100</f>
        <v>4.6052631578947407</v>
      </c>
    </row>
    <row r="12" spans="1:14" ht="14" x14ac:dyDescent="0.2">
      <c r="A12" s="2" t="s">
        <v>18</v>
      </c>
      <c r="B12" s="18">
        <v>0.13700000000000001</v>
      </c>
      <c r="C12" s="18">
        <v>0.13700000000000001</v>
      </c>
      <c r="D12" s="3">
        <f t="shared" ref="D12:D38" si="4">AVERAGE(B12,C12)</f>
        <v>0.13700000000000001</v>
      </c>
      <c r="E12" s="18">
        <v>0.159</v>
      </c>
      <c r="F12" s="18">
        <v>0.154</v>
      </c>
      <c r="G12" s="3">
        <f t="shared" ref="G12:G38" si="5">AVERAGE(E12,F12)</f>
        <v>0.1565</v>
      </c>
      <c r="H12" s="5">
        <f t="shared" ref="H12:H20" si="6">(((G12-D12))/5)*21707</f>
        <v>84.657299999999964</v>
      </c>
      <c r="I12" s="3">
        <f t="shared" ref="I12:I20" si="7">(G12-D12)/5</f>
        <v>3.8999999999999981E-3</v>
      </c>
      <c r="J12" s="2"/>
      <c r="K12" s="1">
        <f t="shared" ref="K12:K20" si="8">(D12/5)*21707</f>
        <v>594.77179999999998</v>
      </c>
      <c r="L12" s="1">
        <f t="shared" ref="L12:L36" si="9">((B12-C12)/B12)*100</f>
        <v>0</v>
      </c>
      <c r="M12" s="1">
        <f t="shared" ref="M12:M36" si="10">((E12-F12)/E12)*100</f>
        <v>3.1446540880503173</v>
      </c>
    </row>
    <row r="13" spans="1:14" ht="14" x14ac:dyDescent="0.2">
      <c r="A13" s="2" t="s">
        <v>19</v>
      </c>
      <c r="B13" s="18">
        <v>0.129</v>
      </c>
      <c r="C13" s="18">
        <v>0.12</v>
      </c>
      <c r="D13" s="3">
        <f t="shared" si="4"/>
        <v>0.1245</v>
      </c>
      <c r="E13" s="18">
        <v>0.14299999999999999</v>
      </c>
      <c r="F13" s="18">
        <v>0.13</v>
      </c>
      <c r="G13" s="3">
        <f t="shared" si="5"/>
        <v>0.13650000000000001</v>
      </c>
      <c r="H13" s="5">
        <f t="shared" si="6"/>
        <v>52.096800000000044</v>
      </c>
      <c r="I13" s="3">
        <f t="shared" si="7"/>
        <v>2.400000000000002E-3</v>
      </c>
      <c r="J13" s="2"/>
      <c r="K13" s="1">
        <f t="shared" si="8"/>
        <v>540.50429999999994</v>
      </c>
      <c r="L13" s="1">
        <f t="shared" si="9"/>
        <v>6.9767441860465169</v>
      </c>
      <c r="M13" s="1">
        <f t="shared" si="10"/>
        <v>9.0909090909090793</v>
      </c>
    </row>
    <row r="14" spans="1:14" ht="14" x14ac:dyDescent="0.2">
      <c r="A14" s="2" t="s">
        <v>20</v>
      </c>
      <c r="B14" s="18">
        <v>0.155</v>
      </c>
      <c r="C14" s="18">
        <v>0.154</v>
      </c>
      <c r="D14" s="3">
        <f t="shared" si="4"/>
        <v>0.1545</v>
      </c>
      <c r="E14" s="18">
        <v>0.187</v>
      </c>
      <c r="F14" s="18">
        <v>0.17</v>
      </c>
      <c r="G14" s="3">
        <f t="shared" si="5"/>
        <v>0.17849999999999999</v>
      </c>
      <c r="H14" s="5">
        <f t="shared" si="6"/>
        <v>104.19359999999998</v>
      </c>
      <c r="I14" s="3">
        <f t="shared" si="7"/>
        <v>4.7999999999999987E-3</v>
      </c>
      <c r="J14" s="2"/>
      <c r="K14" s="13">
        <f t="shared" si="8"/>
        <v>670.74630000000002</v>
      </c>
      <c r="L14" s="1">
        <f t="shared" si="9"/>
        <v>0.64516129032258129</v>
      </c>
      <c r="M14" s="1">
        <f t="shared" si="10"/>
        <v>9.0909090909090846</v>
      </c>
    </row>
    <row r="15" spans="1:14" ht="14" x14ac:dyDescent="0.2">
      <c r="A15" s="2" t="s">
        <v>21</v>
      </c>
      <c r="B15" s="18">
        <v>0.109</v>
      </c>
      <c r="C15" s="18">
        <v>0.108</v>
      </c>
      <c r="D15" s="3">
        <f t="shared" si="4"/>
        <v>0.1085</v>
      </c>
      <c r="E15" s="18">
        <v>0.13200000000000001</v>
      </c>
      <c r="F15" s="18">
        <v>0.122</v>
      </c>
      <c r="G15" s="3">
        <f t="shared" si="5"/>
        <v>0.127</v>
      </c>
      <c r="H15" s="5">
        <f t="shared" si="6"/>
        <v>80.315900000000013</v>
      </c>
      <c r="I15" s="3">
        <f t="shared" si="7"/>
        <v>3.7000000000000006E-3</v>
      </c>
      <c r="J15" s="2"/>
      <c r="K15" s="1">
        <f t="shared" si="8"/>
        <v>471.0419</v>
      </c>
      <c r="L15" s="1">
        <f t="shared" si="9"/>
        <v>0.91743119266055118</v>
      </c>
      <c r="M15" s="1">
        <f t="shared" si="10"/>
        <v>7.5757575757575815</v>
      </c>
    </row>
    <row r="16" spans="1:14" ht="14" x14ac:dyDescent="0.2">
      <c r="A16" s="2" t="s">
        <v>34</v>
      </c>
      <c r="B16" s="20">
        <v>0.107</v>
      </c>
      <c r="C16" s="20">
        <v>0.105</v>
      </c>
      <c r="D16" s="3">
        <f t="shared" si="4"/>
        <v>0.106</v>
      </c>
      <c r="E16" s="20">
        <v>0.108</v>
      </c>
      <c r="F16" s="20">
        <v>0.11600000000000001</v>
      </c>
      <c r="G16" s="3">
        <f t="shared" si="5"/>
        <v>0.112</v>
      </c>
      <c r="H16" s="21">
        <f t="shared" si="6"/>
        <v>26.048400000000022</v>
      </c>
      <c r="I16" s="3">
        <f t="shared" si="7"/>
        <v>1.200000000000001E-3</v>
      </c>
      <c r="J16" s="2"/>
      <c r="K16" s="1">
        <f t="shared" si="8"/>
        <v>460.1884</v>
      </c>
      <c r="L16" s="1">
        <f t="shared" si="9"/>
        <v>1.8691588785046744</v>
      </c>
      <c r="M16" s="1">
        <f t="shared" si="10"/>
        <v>-7.4074074074074137</v>
      </c>
    </row>
    <row r="17" spans="1:13" ht="14" x14ac:dyDescent="0.2">
      <c r="A17" s="2" t="s">
        <v>22</v>
      </c>
      <c r="B17" s="18">
        <v>0.126</v>
      </c>
      <c r="C17" s="18">
        <v>0.13900000000000001</v>
      </c>
      <c r="D17" s="3">
        <f t="shared" si="4"/>
        <v>0.13250000000000001</v>
      </c>
      <c r="E17" s="18">
        <v>0.14599999999999999</v>
      </c>
      <c r="F17" s="18">
        <v>0.13800000000000001</v>
      </c>
      <c r="G17" s="3">
        <f t="shared" si="5"/>
        <v>0.14200000000000002</v>
      </c>
      <c r="H17" s="5">
        <f t="shared" si="6"/>
        <v>41.24330000000004</v>
      </c>
      <c r="I17" s="3">
        <f t="shared" si="7"/>
        <v>1.9000000000000017E-3</v>
      </c>
      <c r="J17" s="2"/>
      <c r="K17" s="13">
        <f t="shared" si="8"/>
        <v>575.23550000000012</v>
      </c>
      <c r="L17" s="1">
        <f t="shared" si="9"/>
        <v>-10.317460317460327</v>
      </c>
      <c r="M17" s="1">
        <f t="shared" si="10"/>
        <v>5.4794520547945069</v>
      </c>
    </row>
    <row r="18" spans="1:13" ht="14" x14ac:dyDescent="0.2">
      <c r="A18" s="2" t="s">
        <v>23</v>
      </c>
      <c r="B18" s="20">
        <v>0.111</v>
      </c>
      <c r="C18" s="20">
        <v>0.13</v>
      </c>
      <c r="D18" s="3">
        <f t="shared" si="4"/>
        <v>0.1205</v>
      </c>
      <c r="E18" s="20">
        <v>0.126</v>
      </c>
      <c r="F18" s="20">
        <v>0.14199999999999999</v>
      </c>
      <c r="G18" s="3">
        <f t="shared" si="5"/>
        <v>0.13400000000000001</v>
      </c>
      <c r="H18" s="5">
        <f t="shared" si="6"/>
        <v>58.608900000000048</v>
      </c>
      <c r="I18" s="3">
        <f t="shared" si="7"/>
        <v>2.7000000000000023E-3</v>
      </c>
      <c r="J18" s="2"/>
      <c r="K18" s="1">
        <f t="shared" si="8"/>
        <v>523.13869999999997</v>
      </c>
      <c r="L18" s="1">
        <f t="shared" si="9"/>
        <v>-17.117117117117118</v>
      </c>
      <c r="M18" s="1">
        <f t="shared" si="10"/>
        <v>-12.698412698412687</v>
      </c>
    </row>
    <row r="19" spans="1:13" ht="14" x14ac:dyDescent="0.2">
      <c r="A19" s="19" t="s">
        <v>35</v>
      </c>
      <c r="B19" s="18">
        <v>0.13100000000000001</v>
      </c>
      <c r="C19" s="18">
        <v>0.14000000000000001</v>
      </c>
      <c r="D19" s="3">
        <f t="shared" si="4"/>
        <v>0.13550000000000001</v>
      </c>
      <c r="E19" s="18">
        <v>0.17100000000000001</v>
      </c>
      <c r="F19" s="18">
        <v>0.16500000000000001</v>
      </c>
      <c r="G19" s="3">
        <f t="shared" si="5"/>
        <v>0.16800000000000001</v>
      </c>
      <c r="H19" s="21">
        <f t="shared" si="6"/>
        <v>141.09550000000002</v>
      </c>
      <c r="I19" s="3">
        <f t="shared" si="7"/>
        <v>6.5000000000000006E-3</v>
      </c>
      <c r="J19" s="2"/>
      <c r="K19" s="1">
        <f t="shared" si="8"/>
        <v>588.25970000000007</v>
      </c>
      <c r="L19" s="1">
        <f t="shared" si="9"/>
        <v>-6.8702290076335935</v>
      </c>
      <c r="M19" s="1">
        <f t="shared" si="10"/>
        <v>3.5087719298245639</v>
      </c>
    </row>
    <row r="20" spans="1:13" ht="14" x14ac:dyDescent="0.2">
      <c r="A20" s="2" t="s">
        <v>36</v>
      </c>
      <c r="B20" s="20">
        <v>0.13800000000000001</v>
      </c>
      <c r="C20" s="20">
        <v>0.14899999999999999</v>
      </c>
      <c r="D20" s="3">
        <f t="shared" si="4"/>
        <v>0.14350000000000002</v>
      </c>
      <c r="E20" s="20">
        <v>0.16700000000000001</v>
      </c>
      <c r="F20" s="20">
        <v>0.155</v>
      </c>
      <c r="G20" s="3">
        <f t="shared" si="5"/>
        <v>0.161</v>
      </c>
      <c r="H20" s="21">
        <f t="shared" si="6"/>
        <v>75.974499999999949</v>
      </c>
      <c r="I20" s="3">
        <f t="shared" si="7"/>
        <v>3.4999999999999975E-3</v>
      </c>
      <c r="J20" s="2"/>
      <c r="K20" s="1">
        <f t="shared" si="8"/>
        <v>622.99090000000012</v>
      </c>
      <c r="L20" s="1">
        <f t="shared" si="9"/>
        <v>-7.9710144927536097</v>
      </c>
      <c r="M20" s="1">
        <f t="shared" si="10"/>
        <v>7.1856287425149752</v>
      </c>
    </row>
    <row r="21" spans="1:13" ht="14" x14ac:dyDescent="0.2">
      <c r="A21" s="19" t="s">
        <v>24</v>
      </c>
      <c r="B21" s="18">
        <v>0.13700000000000001</v>
      </c>
      <c r="C21" s="18">
        <v>0.13300000000000001</v>
      </c>
      <c r="D21" s="3">
        <f t="shared" si="4"/>
        <v>0.13500000000000001</v>
      </c>
      <c r="E21" s="18">
        <v>0.13600000000000001</v>
      </c>
      <c r="F21" s="18">
        <v>0.152</v>
      </c>
      <c r="G21" s="3">
        <f t="shared" si="5"/>
        <v>0.14400000000000002</v>
      </c>
      <c r="H21" s="5">
        <f t="shared" ref="H21:H39" si="11">(((G21-D21))/5)*21707</f>
        <v>39.072600000000037</v>
      </c>
      <c r="I21" s="3">
        <f t="shared" ref="I21:I36" si="12">(G21-D21)/5</f>
        <v>1.8000000000000017E-3</v>
      </c>
      <c r="J21" s="2"/>
      <c r="K21" s="13">
        <f t="shared" ref="K21:K36" si="13">(D21/5)*21707</f>
        <v>586.08900000000006</v>
      </c>
      <c r="L21" s="1">
        <f t="shared" si="9"/>
        <v>2.9197080291970825</v>
      </c>
      <c r="M21" s="1">
        <f t="shared" si="10"/>
        <v>-11.76470588235293</v>
      </c>
    </row>
    <row r="22" spans="1:13" ht="14" x14ac:dyDescent="0.2">
      <c r="A22" s="19" t="s">
        <v>37</v>
      </c>
      <c r="B22" s="18">
        <v>0.13</v>
      </c>
      <c r="C22" s="18">
        <v>0.128</v>
      </c>
      <c r="D22" s="3">
        <f t="shared" si="4"/>
        <v>0.129</v>
      </c>
      <c r="E22" s="18">
        <v>0.159</v>
      </c>
      <c r="F22" s="18">
        <v>0.159</v>
      </c>
      <c r="G22" s="3">
        <f t="shared" si="5"/>
        <v>0.159</v>
      </c>
      <c r="H22" s="21">
        <f t="shared" si="11"/>
        <v>130.24199999999999</v>
      </c>
      <c r="I22" s="3">
        <f t="shared" si="12"/>
        <v>6.0000000000000001E-3</v>
      </c>
      <c r="J22" s="2"/>
      <c r="K22" s="1">
        <f t="shared" si="13"/>
        <v>560.04060000000004</v>
      </c>
      <c r="L22" s="1">
        <f t="shared" si="9"/>
        <v>1.5384615384615397</v>
      </c>
      <c r="M22" s="1">
        <f t="shared" si="10"/>
        <v>0</v>
      </c>
    </row>
    <row r="23" spans="1:13" ht="14" x14ac:dyDescent="0.2">
      <c r="A23" s="19" t="s">
        <v>25</v>
      </c>
      <c r="B23" s="18">
        <v>0.127</v>
      </c>
      <c r="C23" s="18">
        <v>0.13400000000000001</v>
      </c>
      <c r="D23" s="3">
        <f t="shared" si="4"/>
        <v>0.1305</v>
      </c>
      <c r="E23" s="18">
        <v>0.14899999999999999</v>
      </c>
      <c r="F23" s="18">
        <v>0.14899999999999999</v>
      </c>
      <c r="G23" s="3">
        <f t="shared" si="5"/>
        <v>0.14899999999999999</v>
      </c>
      <c r="H23" s="5">
        <f t="shared" si="11"/>
        <v>80.315899999999942</v>
      </c>
      <c r="I23" s="3">
        <f t="shared" si="12"/>
        <v>3.6999999999999976E-3</v>
      </c>
      <c r="J23" s="2"/>
      <c r="K23" s="13">
        <f t="shared" si="13"/>
        <v>566.55270000000007</v>
      </c>
      <c r="L23" s="1">
        <f t="shared" si="9"/>
        <v>-5.5118110236220517</v>
      </c>
      <c r="M23" s="1">
        <f t="shared" si="10"/>
        <v>0</v>
      </c>
    </row>
    <row r="24" spans="1:13" ht="14" x14ac:dyDescent="0.2">
      <c r="A24" s="2" t="s">
        <v>26</v>
      </c>
      <c r="B24" s="20">
        <v>0.14099999999999999</v>
      </c>
      <c r="C24" s="20">
        <v>0.13500000000000001</v>
      </c>
      <c r="D24" s="3">
        <f t="shared" si="4"/>
        <v>0.13800000000000001</v>
      </c>
      <c r="E24" s="20">
        <v>0.14299999999999999</v>
      </c>
      <c r="F24" s="20">
        <v>0.152</v>
      </c>
      <c r="G24" s="3">
        <f t="shared" si="5"/>
        <v>0.14749999999999999</v>
      </c>
      <c r="H24" s="5">
        <f>(((G24-D24))/5)*21707</f>
        <v>41.243299999999913</v>
      </c>
      <c r="I24" s="3">
        <f t="shared" si="12"/>
        <v>1.8999999999999961E-3</v>
      </c>
      <c r="J24" s="2"/>
      <c r="K24" s="1">
        <f t="shared" si="13"/>
        <v>599.11320000000012</v>
      </c>
      <c r="L24" s="1">
        <f t="shared" si="9"/>
        <v>4.255319148936155</v>
      </c>
      <c r="M24" s="1">
        <f t="shared" si="10"/>
        <v>-6.2937062937062995</v>
      </c>
    </row>
    <row r="25" spans="1:13" ht="14" x14ac:dyDescent="0.2">
      <c r="A25" s="19" t="s">
        <v>38</v>
      </c>
      <c r="B25" s="18">
        <v>0.13300000000000001</v>
      </c>
      <c r="C25" s="18">
        <v>0.13700000000000001</v>
      </c>
      <c r="D25" s="3">
        <f t="shared" si="4"/>
        <v>0.13500000000000001</v>
      </c>
      <c r="E25" s="18">
        <v>0.14699999999999999</v>
      </c>
      <c r="F25" s="18">
        <v>0.14399999999999999</v>
      </c>
      <c r="G25" s="3">
        <f t="shared" si="5"/>
        <v>0.14549999999999999</v>
      </c>
      <c r="H25" s="21">
        <f t="shared" ref="H25" si="14">(((G25-D25))/5)*21707</f>
        <v>45.58469999999992</v>
      </c>
      <c r="I25" s="3">
        <f t="shared" si="12"/>
        <v>2.0999999999999964E-3</v>
      </c>
      <c r="J25" s="2"/>
      <c r="K25" s="1">
        <f t="shared" si="13"/>
        <v>586.08900000000006</v>
      </c>
      <c r="L25" s="1">
        <f t="shared" si="9"/>
        <v>-3.0075187969924837</v>
      </c>
      <c r="M25" s="1">
        <f t="shared" si="10"/>
        <v>2.0408163265306141</v>
      </c>
    </row>
    <row r="26" spans="1:13" ht="14" x14ac:dyDescent="0.2">
      <c r="A26" s="19" t="s">
        <v>27</v>
      </c>
      <c r="B26" s="18">
        <v>0.158</v>
      </c>
      <c r="C26" s="18">
        <v>0.159</v>
      </c>
      <c r="D26" s="3">
        <f t="shared" si="4"/>
        <v>0.1585</v>
      </c>
      <c r="E26" s="18">
        <v>0.17599999999999999</v>
      </c>
      <c r="F26" s="18">
        <v>0.158</v>
      </c>
      <c r="G26" s="3">
        <f t="shared" si="5"/>
        <v>0.16699999999999998</v>
      </c>
      <c r="H26" s="5">
        <f t="shared" si="11"/>
        <v>36.901899999999912</v>
      </c>
      <c r="I26" s="3">
        <f t="shared" si="12"/>
        <v>1.699999999999996E-3</v>
      </c>
      <c r="J26" s="2"/>
      <c r="K26" s="13">
        <f t="shared" si="13"/>
        <v>688.11189999999999</v>
      </c>
      <c r="L26" s="1">
        <f t="shared" si="9"/>
        <v>-0.63291139240506389</v>
      </c>
      <c r="M26" s="1">
        <f t="shared" si="10"/>
        <v>10.227272727272721</v>
      </c>
    </row>
    <row r="27" spans="1:13" ht="14" x14ac:dyDescent="0.2">
      <c r="A27" s="2" t="s">
        <v>28</v>
      </c>
      <c r="B27" s="20">
        <v>0.14799999999999999</v>
      </c>
      <c r="C27" s="20">
        <v>0.17499999999999999</v>
      </c>
      <c r="D27" s="3">
        <f t="shared" si="4"/>
        <v>0.16149999999999998</v>
      </c>
      <c r="E27" s="20">
        <v>0.161</v>
      </c>
      <c r="F27" s="20">
        <v>0.185</v>
      </c>
      <c r="G27" s="3">
        <f t="shared" si="5"/>
        <v>0.17299999999999999</v>
      </c>
      <c r="H27" s="5">
        <f t="shared" si="11"/>
        <v>49.926100000000048</v>
      </c>
      <c r="I27" s="3">
        <f t="shared" si="12"/>
        <v>2.3000000000000021E-3</v>
      </c>
      <c r="J27" s="2"/>
      <c r="K27" s="1">
        <f t="shared" si="13"/>
        <v>701.13609999999994</v>
      </c>
      <c r="L27" s="1">
        <f t="shared" si="9"/>
        <v>-18.243243243243242</v>
      </c>
      <c r="M27" s="1">
        <f t="shared" si="10"/>
        <v>-14.90683229813664</v>
      </c>
    </row>
    <row r="28" spans="1:13" ht="14" x14ac:dyDescent="0.2">
      <c r="A28" s="19" t="s">
        <v>29</v>
      </c>
      <c r="B28" s="18">
        <v>0.14799999999999999</v>
      </c>
      <c r="C28" s="18">
        <v>0.14499999999999999</v>
      </c>
      <c r="D28" s="3">
        <f t="shared" si="4"/>
        <v>0.14649999999999999</v>
      </c>
      <c r="E28" s="18">
        <v>0.16800000000000001</v>
      </c>
      <c r="F28" s="18">
        <v>0.16</v>
      </c>
      <c r="G28" s="3">
        <f t="shared" si="5"/>
        <v>0.16400000000000001</v>
      </c>
      <c r="H28" s="5">
        <f t="shared" si="11"/>
        <v>75.974500000000063</v>
      </c>
      <c r="I28" s="3">
        <f t="shared" si="12"/>
        <v>3.5000000000000031E-3</v>
      </c>
      <c r="J28" s="2"/>
      <c r="K28" s="13">
        <f t="shared" si="13"/>
        <v>636.01509999999996</v>
      </c>
      <c r="L28" s="1">
        <f t="shared" si="9"/>
        <v>2.027027027027029</v>
      </c>
      <c r="M28" s="1">
        <f t="shared" si="10"/>
        <v>4.7619047619047654</v>
      </c>
    </row>
    <row r="29" spans="1:13" ht="14" x14ac:dyDescent="0.2">
      <c r="A29" s="19" t="s">
        <v>30</v>
      </c>
      <c r="B29" s="18">
        <v>0.14599999999999999</v>
      </c>
      <c r="C29" s="18">
        <v>0.14199999999999999</v>
      </c>
      <c r="D29" s="3">
        <f t="shared" si="4"/>
        <v>0.14399999999999999</v>
      </c>
      <c r="E29" s="18">
        <v>0.152</v>
      </c>
      <c r="F29" s="18">
        <v>0.16</v>
      </c>
      <c r="G29" s="3">
        <f t="shared" si="5"/>
        <v>0.156</v>
      </c>
      <c r="H29" s="5">
        <f t="shared" si="11"/>
        <v>52.096800000000044</v>
      </c>
      <c r="I29" s="3">
        <f t="shared" si="12"/>
        <v>2.400000000000002E-3</v>
      </c>
      <c r="J29" s="2"/>
      <c r="K29" s="13">
        <f t="shared" si="13"/>
        <v>625.16160000000002</v>
      </c>
      <c r="L29" s="1">
        <f t="shared" si="9"/>
        <v>2.7397260273972628</v>
      </c>
      <c r="M29" s="1">
        <f t="shared" si="10"/>
        <v>-5.2631578947368469</v>
      </c>
    </row>
    <row r="30" spans="1:13" ht="14" x14ac:dyDescent="0.2">
      <c r="A30" s="2" t="s">
        <v>31</v>
      </c>
      <c r="B30" s="20">
        <v>0.19500000000000001</v>
      </c>
      <c r="C30" s="20">
        <v>0.19400000000000001</v>
      </c>
      <c r="D30" s="3">
        <f t="shared" si="4"/>
        <v>0.19450000000000001</v>
      </c>
      <c r="E30" s="20">
        <v>0.26300000000000001</v>
      </c>
      <c r="F30" s="20">
        <v>0.24399999999999999</v>
      </c>
      <c r="G30" s="3">
        <f t="shared" si="5"/>
        <v>0.2535</v>
      </c>
      <c r="H30" s="5">
        <f t="shared" si="11"/>
        <v>256.14260000000002</v>
      </c>
      <c r="I30" s="3">
        <f t="shared" si="12"/>
        <v>1.18E-2</v>
      </c>
      <c r="J30" s="2"/>
      <c r="K30" s="1">
        <f t="shared" si="13"/>
        <v>844.40230000000008</v>
      </c>
      <c r="L30" s="1">
        <f t="shared" si="9"/>
        <v>0.51282051282051322</v>
      </c>
      <c r="M30" s="1">
        <f t="shared" si="10"/>
        <v>7.2243346007604625</v>
      </c>
    </row>
    <row r="31" spans="1:13" ht="14" x14ac:dyDescent="0.2">
      <c r="A31" s="19" t="s">
        <v>25</v>
      </c>
      <c r="B31" s="18">
        <v>0.14699999999999999</v>
      </c>
      <c r="C31" s="18">
        <v>0.154</v>
      </c>
      <c r="D31" s="3">
        <f t="shared" si="4"/>
        <v>0.15049999999999999</v>
      </c>
      <c r="E31" s="18">
        <v>0.14399999999999999</v>
      </c>
      <c r="F31" s="18">
        <v>0.17100000000000001</v>
      </c>
      <c r="G31" s="3">
        <f t="shared" si="5"/>
        <v>0.1575</v>
      </c>
      <c r="H31" s="5">
        <f t="shared" si="11"/>
        <v>30.389800000000029</v>
      </c>
      <c r="I31" s="3">
        <f t="shared" si="12"/>
        <v>1.4000000000000013E-3</v>
      </c>
      <c r="J31" s="2"/>
      <c r="K31" s="13">
        <f t="shared" si="13"/>
        <v>653.38069999999993</v>
      </c>
      <c r="L31" s="1">
        <f t="shared" si="9"/>
        <v>-4.7619047619047663</v>
      </c>
      <c r="M31" s="1">
        <f t="shared" si="10"/>
        <v>-18.750000000000018</v>
      </c>
    </row>
    <row r="32" spans="1:13" ht="14" x14ac:dyDescent="0.2">
      <c r="A32" s="2" t="s">
        <v>39</v>
      </c>
      <c r="B32" s="20">
        <v>0.13900000000000001</v>
      </c>
      <c r="C32" s="20">
        <v>0.14099999999999999</v>
      </c>
      <c r="D32" s="3">
        <f t="shared" si="4"/>
        <v>0.14000000000000001</v>
      </c>
      <c r="E32" s="20">
        <v>0.158</v>
      </c>
      <c r="F32" s="20">
        <v>0.16500000000000001</v>
      </c>
      <c r="G32" s="3">
        <f t="shared" si="5"/>
        <v>0.1615</v>
      </c>
      <c r="H32" s="21">
        <f t="shared" si="11"/>
        <v>93.340099999999964</v>
      </c>
      <c r="I32" s="3">
        <f t="shared" si="12"/>
        <v>4.2999999999999983E-3</v>
      </c>
      <c r="J32" s="2"/>
      <c r="K32" s="1">
        <f t="shared" si="13"/>
        <v>607.79600000000005</v>
      </c>
      <c r="L32" s="1">
        <f t="shared" si="9"/>
        <v>-1.4388489208632904</v>
      </c>
      <c r="M32" s="1">
        <f t="shared" si="10"/>
        <v>-4.4303797468354471</v>
      </c>
    </row>
    <row r="33" spans="1:13" ht="14" x14ac:dyDescent="0.2">
      <c r="A33" s="19" t="s">
        <v>32</v>
      </c>
      <c r="B33" s="18">
        <v>0.16200000000000001</v>
      </c>
      <c r="C33" s="18">
        <v>0.151</v>
      </c>
      <c r="D33" s="3">
        <f t="shared" si="4"/>
        <v>0.1565</v>
      </c>
      <c r="E33" s="18">
        <v>0.19</v>
      </c>
      <c r="F33" s="18">
        <v>0.183</v>
      </c>
      <c r="G33" s="3">
        <f t="shared" si="5"/>
        <v>0.1865</v>
      </c>
      <c r="H33" s="5">
        <f t="shared" si="11"/>
        <v>130.24199999999999</v>
      </c>
      <c r="I33" s="3">
        <f t="shared" si="12"/>
        <v>6.0000000000000001E-3</v>
      </c>
      <c r="J33" s="2"/>
      <c r="K33" s="13">
        <f t="shared" si="13"/>
        <v>679.42910000000006</v>
      </c>
      <c r="L33" s="1">
        <f t="shared" si="9"/>
        <v>6.7901234567901287</v>
      </c>
      <c r="M33" s="1">
        <f t="shared" si="10"/>
        <v>3.6842105263157925</v>
      </c>
    </row>
    <row r="34" spans="1:13" ht="14" x14ac:dyDescent="0.2">
      <c r="A34" s="19" t="s">
        <v>40</v>
      </c>
      <c r="B34" s="18">
        <v>0.13600000000000001</v>
      </c>
      <c r="C34" s="18">
        <v>0.14099999999999999</v>
      </c>
      <c r="D34" s="3">
        <f t="shared" si="4"/>
        <v>0.13850000000000001</v>
      </c>
      <c r="E34" s="18">
        <v>0.16300000000000001</v>
      </c>
      <c r="F34" s="18">
        <v>0.17100000000000001</v>
      </c>
      <c r="G34" s="3">
        <f t="shared" si="5"/>
        <v>0.16700000000000001</v>
      </c>
      <c r="H34" s="21">
        <f t="shared" si="11"/>
        <v>123.72989999999999</v>
      </c>
      <c r="I34" s="3">
        <f t="shared" si="12"/>
        <v>5.6999999999999993E-3</v>
      </c>
      <c r="J34" s="2"/>
      <c r="K34" s="1">
        <f t="shared" si="13"/>
        <v>601.28390000000002</v>
      </c>
      <c r="L34" s="1">
        <f t="shared" si="9"/>
        <v>-3.6764705882352771</v>
      </c>
      <c r="M34" s="1">
        <f t="shared" si="10"/>
        <v>-4.9079754601227039</v>
      </c>
    </row>
  </sheetData>
  <phoneticPr fontId="0" type="noConversion"/>
  <pageMargins left="0.75" right="0.75" top="0.72" bottom="0.68" header="0.5" footer="0.5"/>
  <pageSetup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2021</vt:lpstr>
    </vt:vector>
  </TitlesOfParts>
  <Manager/>
  <Company>JCZ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dell2</dc:creator>
  <cp:keywords/>
  <dc:description/>
  <cp:lastModifiedBy>Microsoft Office User</cp:lastModifiedBy>
  <cp:revision/>
  <dcterms:created xsi:type="dcterms:W3CDTF">2004-01-26T19:58:31Z</dcterms:created>
  <dcterms:modified xsi:type="dcterms:W3CDTF">2023-06-12T18:31:39Z</dcterms:modified>
  <cp:category/>
  <cp:contentStatus/>
</cp:coreProperties>
</file>