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NTI/photosynthesis data/7-18/"/>
    </mc:Choice>
  </mc:AlternateContent>
  <xr:revisionPtr revIDLastSave="0" documentId="13_ncr:1_{BA28731E-9ECA-9440-BABF-119960AFA81E}" xr6:coauthVersionLast="47" xr6:coauthVersionMax="47" xr10:uidLastSave="{00000000-0000-0000-0000-000000000000}"/>
  <bookViews>
    <workbookView xWindow="1180" yWindow="1180" windowWidth="21600" windowHeight="113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1" l="1"/>
  <c r="CI50" i="1"/>
  <c r="CH50" i="1"/>
  <c r="CF50" i="1"/>
  <c r="BW50" i="1"/>
  <c r="BV50" i="1"/>
  <c r="BU50" i="1"/>
  <c r="BT50" i="1"/>
  <c r="BS50" i="1"/>
  <c r="BN50" i="1" s="1"/>
  <c r="BP50" i="1"/>
  <c r="BI50" i="1"/>
  <c r="BC50" i="1"/>
  <c r="BD50" i="1" s="1"/>
  <c r="AY50" i="1"/>
  <c r="AW50" i="1"/>
  <c r="AA50" i="1" s="1"/>
  <c r="AL50" i="1"/>
  <c r="AK50" i="1"/>
  <c r="AJ50" i="1" s="1"/>
  <c r="AC50" i="1"/>
  <c r="G50" i="1"/>
  <c r="F50" i="1"/>
  <c r="CI49" i="1"/>
  <c r="CH49" i="1"/>
  <c r="CF49" i="1"/>
  <c r="BW49" i="1"/>
  <c r="BV49" i="1"/>
  <c r="BU49" i="1"/>
  <c r="BT49" i="1"/>
  <c r="BS49" i="1"/>
  <c r="BN49" i="1" s="1"/>
  <c r="BP49" i="1"/>
  <c r="BI49" i="1"/>
  <c r="BC49" i="1"/>
  <c r="BD49" i="1" s="1"/>
  <c r="AY49" i="1"/>
  <c r="AW49" i="1" s="1"/>
  <c r="AA49" i="1" s="1"/>
  <c r="AL49" i="1"/>
  <c r="AK49" i="1"/>
  <c r="AC49" i="1"/>
  <c r="G49" i="1"/>
  <c r="F49" i="1"/>
  <c r="CI48" i="1"/>
  <c r="CH48" i="1"/>
  <c r="CF48" i="1"/>
  <c r="BW48" i="1"/>
  <c r="BV48" i="1"/>
  <c r="BU48" i="1"/>
  <c r="BT48" i="1"/>
  <c r="BS48" i="1"/>
  <c r="BN48" i="1" s="1"/>
  <c r="BP48" i="1"/>
  <c r="BI48" i="1"/>
  <c r="BC48" i="1"/>
  <c r="BD48" i="1" s="1"/>
  <c r="AY48" i="1"/>
  <c r="AW48" i="1" s="1"/>
  <c r="AL48" i="1"/>
  <c r="AK48" i="1"/>
  <c r="AC48" i="1"/>
  <c r="G48" i="1"/>
  <c r="F48" i="1"/>
  <c r="CI47" i="1"/>
  <c r="CH47" i="1"/>
  <c r="CF47" i="1"/>
  <c r="BW47" i="1"/>
  <c r="BV47" i="1"/>
  <c r="BU47" i="1"/>
  <c r="BT47" i="1"/>
  <c r="BS47" i="1"/>
  <c r="BN47" i="1" s="1"/>
  <c r="BP47" i="1"/>
  <c r="BI47" i="1"/>
  <c r="BC47" i="1"/>
  <c r="BD47" i="1" s="1"/>
  <c r="AY47" i="1"/>
  <c r="AW47" i="1" s="1"/>
  <c r="AL47" i="1"/>
  <c r="AK47" i="1"/>
  <c r="AJ47" i="1" s="1"/>
  <c r="AC47" i="1"/>
  <c r="AA47" i="1"/>
  <c r="G47" i="1"/>
  <c r="F47" i="1"/>
  <c r="H47" i="1" s="1"/>
  <c r="CI46" i="1"/>
  <c r="CH46" i="1"/>
  <c r="CF46" i="1"/>
  <c r="BW46" i="1"/>
  <c r="BV46" i="1"/>
  <c r="BU46" i="1"/>
  <c r="BT46" i="1"/>
  <c r="BS46" i="1"/>
  <c r="BN46" i="1" s="1"/>
  <c r="BP46" i="1"/>
  <c r="BI46" i="1"/>
  <c r="BC46" i="1"/>
  <c r="BD46" i="1" s="1"/>
  <c r="AY46" i="1"/>
  <c r="AW46" i="1"/>
  <c r="AA46" i="1" s="1"/>
  <c r="AL46" i="1"/>
  <c r="AK46" i="1"/>
  <c r="AC46" i="1"/>
  <c r="G46" i="1"/>
  <c r="H46" i="1" s="1"/>
  <c r="F46" i="1"/>
  <c r="CI45" i="1"/>
  <c r="CH45" i="1"/>
  <c r="CF45" i="1"/>
  <c r="BW45" i="1"/>
  <c r="BV45" i="1"/>
  <c r="BU45" i="1"/>
  <c r="BT45" i="1"/>
  <c r="BS45" i="1"/>
  <c r="BN45" i="1" s="1"/>
  <c r="BP45" i="1"/>
  <c r="BI45" i="1"/>
  <c r="BC45" i="1"/>
  <c r="BD45" i="1" s="1"/>
  <c r="AY45" i="1"/>
  <c r="AW45" i="1" s="1"/>
  <c r="W45" i="1" s="1"/>
  <c r="BL45" i="1" s="1"/>
  <c r="AL45" i="1"/>
  <c r="AK45" i="1"/>
  <c r="AC45" i="1"/>
  <c r="G45" i="1"/>
  <c r="F45" i="1"/>
  <c r="CI44" i="1"/>
  <c r="CH44" i="1"/>
  <c r="CF44" i="1"/>
  <c r="BW44" i="1"/>
  <c r="BV44" i="1"/>
  <c r="BU44" i="1"/>
  <c r="BT44" i="1"/>
  <c r="BS44" i="1"/>
  <c r="BN44" i="1" s="1"/>
  <c r="BP44" i="1"/>
  <c r="BI44" i="1"/>
  <c r="BC44" i="1"/>
  <c r="BD44" i="1" s="1"/>
  <c r="AY44" i="1"/>
  <c r="AW44" i="1" s="1"/>
  <c r="AL44" i="1"/>
  <c r="AK44" i="1"/>
  <c r="AC44" i="1"/>
  <c r="G44" i="1"/>
  <c r="F44" i="1"/>
  <c r="H44" i="1" s="1"/>
  <c r="CI43" i="1"/>
  <c r="CH43" i="1"/>
  <c r="CG43" i="1" s="1"/>
  <c r="CF43" i="1"/>
  <c r="BW43" i="1"/>
  <c r="BV43" i="1"/>
  <c r="BU43" i="1"/>
  <c r="BT43" i="1"/>
  <c r="BS43" i="1"/>
  <c r="BN43" i="1" s="1"/>
  <c r="BP43" i="1"/>
  <c r="BI43" i="1"/>
  <c r="BC43" i="1"/>
  <c r="BD43" i="1" s="1"/>
  <c r="AY43" i="1"/>
  <c r="AW43" i="1" s="1"/>
  <c r="AA43" i="1" s="1"/>
  <c r="AL43" i="1"/>
  <c r="AK43" i="1"/>
  <c r="AC43" i="1"/>
  <c r="G43" i="1"/>
  <c r="F43" i="1"/>
  <c r="CI42" i="1"/>
  <c r="CH42" i="1"/>
  <c r="CF42" i="1"/>
  <c r="BW42" i="1"/>
  <c r="BV42" i="1"/>
  <c r="BU42" i="1"/>
  <c r="BT42" i="1"/>
  <c r="BS42" i="1"/>
  <c r="BN42" i="1" s="1"/>
  <c r="BP42" i="1"/>
  <c r="BI42" i="1"/>
  <c r="BC42" i="1"/>
  <c r="BD42" i="1" s="1"/>
  <c r="AY42" i="1"/>
  <c r="AW42" i="1" s="1"/>
  <c r="X42" i="1" s="1"/>
  <c r="AL42" i="1"/>
  <c r="AK42" i="1"/>
  <c r="AJ42" i="1" s="1"/>
  <c r="AC42" i="1"/>
  <c r="G42" i="1"/>
  <c r="F42" i="1"/>
  <c r="H42" i="1" s="1"/>
  <c r="CI41" i="1"/>
  <c r="CH41" i="1"/>
  <c r="CG41" i="1" s="1"/>
  <c r="CF41" i="1"/>
  <c r="BW41" i="1"/>
  <c r="BV41" i="1"/>
  <c r="BU41" i="1"/>
  <c r="BT41" i="1"/>
  <c r="BS41" i="1"/>
  <c r="BN41" i="1" s="1"/>
  <c r="BP41" i="1"/>
  <c r="BI41" i="1"/>
  <c r="BC41" i="1"/>
  <c r="BD41" i="1" s="1"/>
  <c r="AY41" i="1"/>
  <c r="AW41" i="1" s="1"/>
  <c r="V41" i="1" s="1"/>
  <c r="AL41" i="1"/>
  <c r="AK41" i="1"/>
  <c r="AC41" i="1"/>
  <c r="G41" i="1"/>
  <c r="F41" i="1"/>
  <c r="CI40" i="1"/>
  <c r="CH40" i="1"/>
  <c r="CF40" i="1"/>
  <c r="BW40" i="1"/>
  <c r="BV40" i="1"/>
  <c r="BU40" i="1"/>
  <c r="BT40" i="1"/>
  <c r="BS40" i="1"/>
  <c r="BP40" i="1"/>
  <c r="BN40" i="1"/>
  <c r="BI40" i="1"/>
  <c r="BC40" i="1"/>
  <c r="BD40" i="1" s="1"/>
  <c r="AY40" i="1"/>
  <c r="AW40" i="1" s="1"/>
  <c r="X40" i="1" s="1"/>
  <c r="AL40" i="1"/>
  <c r="AK40" i="1"/>
  <c r="AJ40" i="1" s="1"/>
  <c r="AC40" i="1"/>
  <c r="G40" i="1"/>
  <c r="F40" i="1"/>
  <c r="CI39" i="1"/>
  <c r="CH39" i="1"/>
  <c r="CF39" i="1"/>
  <c r="CG39" i="1" s="1"/>
  <c r="BK39" i="1" s="1"/>
  <c r="BW39" i="1"/>
  <c r="BV39" i="1"/>
  <c r="BU39" i="1"/>
  <c r="BT39" i="1"/>
  <c r="BS39" i="1"/>
  <c r="BN39" i="1" s="1"/>
  <c r="BP39" i="1"/>
  <c r="BI39" i="1"/>
  <c r="BC39" i="1"/>
  <c r="BD39" i="1" s="1"/>
  <c r="AY39" i="1"/>
  <c r="AW39" i="1" s="1"/>
  <c r="AL39" i="1"/>
  <c r="AK39" i="1"/>
  <c r="AJ39" i="1" s="1"/>
  <c r="AC39" i="1"/>
  <c r="G39" i="1"/>
  <c r="F39" i="1"/>
  <c r="CI38" i="1"/>
  <c r="CH38" i="1"/>
  <c r="CF38" i="1"/>
  <c r="BW38" i="1"/>
  <c r="BV38" i="1"/>
  <c r="BU38" i="1"/>
  <c r="BT38" i="1"/>
  <c r="BS38" i="1"/>
  <c r="BN38" i="1" s="1"/>
  <c r="BP38" i="1"/>
  <c r="BI38" i="1"/>
  <c r="BC38" i="1"/>
  <c r="BD38" i="1" s="1"/>
  <c r="AY38" i="1"/>
  <c r="AW38" i="1" s="1"/>
  <c r="AL38" i="1"/>
  <c r="AJ38" i="1" s="1"/>
  <c r="AK38" i="1"/>
  <c r="AC38" i="1"/>
  <c r="G38" i="1"/>
  <c r="F38" i="1"/>
  <c r="CI37" i="1"/>
  <c r="CH37" i="1"/>
  <c r="CF37" i="1"/>
  <c r="BW37" i="1"/>
  <c r="BV37" i="1"/>
  <c r="BU37" i="1"/>
  <c r="BT37" i="1"/>
  <c r="BS37" i="1"/>
  <c r="BP37" i="1"/>
  <c r="BN37" i="1"/>
  <c r="BI37" i="1"/>
  <c r="BC37" i="1"/>
  <c r="BD37" i="1" s="1"/>
  <c r="AY37" i="1"/>
  <c r="AW37" i="1" s="1"/>
  <c r="AX37" i="1" s="1"/>
  <c r="AL37" i="1"/>
  <c r="AK37" i="1"/>
  <c r="AC37" i="1"/>
  <c r="G37" i="1"/>
  <c r="H37" i="1" s="1"/>
  <c r="F37" i="1"/>
  <c r="CI36" i="1"/>
  <c r="CH36" i="1"/>
  <c r="CF36" i="1"/>
  <c r="BW36" i="1"/>
  <c r="BV36" i="1"/>
  <c r="BU36" i="1"/>
  <c r="BT36" i="1"/>
  <c r="BS36" i="1"/>
  <c r="BN36" i="1" s="1"/>
  <c r="BP36" i="1"/>
  <c r="BI36" i="1"/>
  <c r="BC36" i="1"/>
  <c r="BD36" i="1" s="1"/>
  <c r="AY36" i="1"/>
  <c r="AW36" i="1" s="1"/>
  <c r="AL36" i="1"/>
  <c r="AK36" i="1"/>
  <c r="AC36" i="1"/>
  <c r="G36" i="1"/>
  <c r="F36" i="1"/>
  <c r="CI35" i="1"/>
  <c r="CH35" i="1"/>
  <c r="CF35" i="1"/>
  <c r="BW35" i="1"/>
  <c r="BV35" i="1"/>
  <c r="BU35" i="1"/>
  <c r="BT35" i="1"/>
  <c r="BS35" i="1"/>
  <c r="BN35" i="1" s="1"/>
  <c r="BP35" i="1"/>
  <c r="BI35" i="1"/>
  <c r="BD35" i="1"/>
  <c r="BC35" i="1"/>
  <c r="AY35" i="1"/>
  <c r="AW35" i="1" s="1"/>
  <c r="AX35" i="1" s="1"/>
  <c r="AL35" i="1"/>
  <c r="AK35" i="1"/>
  <c r="AC35" i="1"/>
  <c r="H35" i="1"/>
  <c r="G35" i="1"/>
  <c r="F35" i="1"/>
  <c r="CI34" i="1"/>
  <c r="CH34" i="1"/>
  <c r="CG34" i="1" s="1"/>
  <c r="CF34" i="1"/>
  <c r="BW34" i="1"/>
  <c r="BV34" i="1"/>
  <c r="BU34" i="1"/>
  <c r="BT34" i="1"/>
  <c r="BS34" i="1"/>
  <c r="BN34" i="1" s="1"/>
  <c r="BP34" i="1"/>
  <c r="BI34" i="1"/>
  <c r="BC34" i="1"/>
  <c r="BD34" i="1" s="1"/>
  <c r="AY34" i="1"/>
  <c r="AW34" i="1" s="1"/>
  <c r="AL34" i="1"/>
  <c r="AK34" i="1"/>
  <c r="AC34" i="1"/>
  <c r="G34" i="1"/>
  <c r="F34" i="1"/>
  <c r="CI33" i="1"/>
  <c r="CH33" i="1"/>
  <c r="CF33" i="1"/>
  <c r="BW33" i="1"/>
  <c r="BV33" i="1"/>
  <c r="BU33" i="1"/>
  <c r="BT33" i="1"/>
  <c r="BS33" i="1"/>
  <c r="BN33" i="1" s="1"/>
  <c r="BP33" i="1"/>
  <c r="BI33" i="1"/>
  <c r="BD33" i="1"/>
  <c r="BC33" i="1"/>
  <c r="AY33" i="1"/>
  <c r="AW33" i="1" s="1"/>
  <c r="AL33" i="1"/>
  <c r="AK33" i="1"/>
  <c r="AJ33" i="1" s="1"/>
  <c r="AC33" i="1"/>
  <c r="G33" i="1"/>
  <c r="H33" i="1" s="1"/>
  <c r="F33" i="1"/>
  <c r="CI32" i="1"/>
  <c r="CH32" i="1"/>
  <c r="CF32" i="1"/>
  <c r="BW32" i="1"/>
  <c r="BV32" i="1"/>
  <c r="BU32" i="1"/>
  <c r="BT32" i="1"/>
  <c r="BS32" i="1"/>
  <c r="BN32" i="1" s="1"/>
  <c r="BP32" i="1"/>
  <c r="BI32" i="1"/>
  <c r="BC32" i="1"/>
  <c r="BD32" i="1" s="1"/>
  <c r="AY32" i="1"/>
  <c r="AW32" i="1" s="1"/>
  <c r="V32" i="1" s="1"/>
  <c r="AL32" i="1"/>
  <c r="AJ32" i="1" s="1"/>
  <c r="AK32" i="1"/>
  <c r="AC32" i="1"/>
  <c r="G32" i="1"/>
  <c r="F32" i="1"/>
  <c r="CI31" i="1"/>
  <c r="CH31" i="1"/>
  <c r="CF31" i="1"/>
  <c r="BW31" i="1"/>
  <c r="BV31" i="1"/>
  <c r="BU31" i="1"/>
  <c r="BT31" i="1"/>
  <c r="BS31" i="1"/>
  <c r="BN31" i="1" s="1"/>
  <c r="BP31" i="1"/>
  <c r="BI31" i="1"/>
  <c r="BC31" i="1"/>
  <c r="BD31" i="1" s="1"/>
  <c r="AY31" i="1"/>
  <c r="AW31" i="1" s="1"/>
  <c r="W31" i="1" s="1"/>
  <c r="BL31" i="1" s="1"/>
  <c r="AL31" i="1"/>
  <c r="AJ31" i="1" s="1"/>
  <c r="AK31" i="1"/>
  <c r="AC31" i="1"/>
  <c r="G31" i="1"/>
  <c r="F31" i="1"/>
  <c r="CI30" i="1"/>
  <c r="CH30" i="1"/>
  <c r="CF30" i="1"/>
  <c r="BW30" i="1"/>
  <c r="BV30" i="1"/>
  <c r="BU30" i="1"/>
  <c r="BT30" i="1"/>
  <c r="BS30" i="1"/>
  <c r="BN30" i="1" s="1"/>
  <c r="BP30" i="1"/>
  <c r="BI30" i="1"/>
  <c r="BC30" i="1"/>
  <c r="BD30" i="1" s="1"/>
  <c r="AY30" i="1"/>
  <c r="AW30" i="1" s="1"/>
  <c r="X30" i="1" s="1"/>
  <c r="AL30" i="1"/>
  <c r="AK30" i="1"/>
  <c r="AC30" i="1"/>
  <c r="G30" i="1"/>
  <c r="H30" i="1" s="1"/>
  <c r="F30" i="1"/>
  <c r="CI29" i="1"/>
  <c r="CH29" i="1"/>
  <c r="CF29" i="1"/>
  <c r="BW29" i="1"/>
  <c r="BV29" i="1"/>
  <c r="BU29" i="1"/>
  <c r="BT29" i="1"/>
  <c r="BS29" i="1"/>
  <c r="BN29" i="1" s="1"/>
  <c r="BP29" i="1"/>
  <c r="BI29" i="1"/>
  <c r="BC29" i="1"/>
  <c r="BD29" i="1" s="1"/>
  <c r="AY29" i="1"/>
  <c r="AW29" i="1" s="1"/>
  <c r="AA29" i="1" s="1"/>
  <c r="AL29" i="1"/>
  <c r="AK29" i="1"/>
  <c r="AC29" i="1"/>
  <c r="G29" i="1"/>
  <c r="H29" i="1" s="1"/>
  <c r="F29" i="1"/>
  <c r="CI28" i="1"/>
  <c r="CH28" i="1"/>
  <c r="CF28" i="1"/>
  <c r="BW28" i="1"/>
  <c r="BV28" i="1"/>
  <c r="BU28" i="1"/>
  <c r="BT28" i="1"/>
  <c r="BS28" i="1"/>
  <c r="BN28" i="1" s="1"/>
  <c r="BP28" i="1"/>
  <c r="BI28" i="1"/>
  <c r="BC28" i="1"/>
  <c r="BD28" i="1" s="1"/>
  <c r="AY28" i="1"/>
  <c r="AW28" i="1" s="1"/>
  <c r="V28" i="1" s="1"/>
  <c r="AL28" i="1"/>
  <c r="AK28" i="1"/>
  <c r="AJ28" i="1" s="1"/>
  <c r="AC28" i="1"/>
  <c r="G28" i="1"/>
  <c r="F28" i="1"/>
  <c r="CI27" i="1"/>
  <c r="CH27" i="1"/>
  <c r="CF27" i="1"/>
  <c r="BW27" i="1"/>
  <c r="BV27" i="1"/>
  <c r="BU27" i="1"/>
  <c r="BT27" i="1"/>
  <c r="BS27" i="1"/>
  <c r="BN27" i="1" s="1"/>
  <c r="BP27" i="1"/>
  <c r="BI27" i="1"/>
  <c r="BC27" i="1"/>
  <c r="BD27" i="1" s="1"/>
  <c r="AY27" i="1"/>
  <c r="AW27" i="1" s="1"/>
  <c r="AA27" i="1" s="1"/>
  <c r="AL27" i="1"/>
  <c r="AK27" i="1"/>
  <c r="AC27" i="1"/>
  <c r="G27" i="1"/>
  <c r="F27" i="1"/>
  <c r="CI26" i="1"/>
  <c r="CH26" i="1"/>
  <c r="CF26" i="1"/>
  <c r="BW26" i="1"/>
  <c r="BV26" i="1"/>
  <c r="BU26" i="1"/>
  <c r="BT26" i="1"/>
  <c r="BS26" i="1"/>
  <c r="BN26" i="1" s="1"/>
  <c r="BP26" i="1"/>
  <c r="BI26" i="1"/>
  <c r="BD26" i="1"/>
  <c r="BC26" i="1"/>
  <c r="AY26" i="1"/>
  <c r="AW26" i="1" s="1"/>
  <c r="AL26" i="1"/>
  <c r="AK26" i="1"/>
  <c r="AJ26" i="1" s="1"/>
  <c r="AC26" i="1"/>
  <c r="G26" i="1"/>
  <c r="F26" i="1"/>
  <c r="CI25" i="1"/>
  <c r="CH25" i="1"/>
  <c r="CF25" i="1"/>
  <c r="BW25" i="1"/>
  <c r="BV25" i="1"/>
  <c r="BU25" i="1"/>
  <c r="BT25" i="1"/>
  <c r="BS25" i="1"/>
  <c r="BN25" i="1" s="1"/>
  <c r="BP25" i="1"/>
  <c r="BI25" i="1"/>
  <c r="BC25" i="1"/>
  <c r="BD25" i="1" s="1"/>
  <c r="AY25" i="1"/>
  <c r="AW25" i="1" s="1"/>
  <c r="AL25" i="1"/>
  <c r="AK25" i="1"/>
  <c r="AJ25" i="1"/>
  <c r="AC25" i="1"/>
  <c r="G25" i="1"/>
  <c r="F25" i="1"/>
  <c r="CI24" i="1"/>
  <c r="CH24" i="1"/>
  <c r="CF24" i="1"/>
  <c r="BW24" i="1"/>
  <c r="BV24" i="1"/>
  <c r="BU24" i="1"/>
  <c r="BT24" i="1"/>
  <c r="BS24" i="1"/>
  <c r="BN24" i="1" s="1"/>
  <c r="BP24" i="1"/>
  <c r="BI24" i="1"/>
  <c r="BD24" i="1"/>
  <c r="BC24" i="1"/>
  <c r="AY24" i="1"/>
  <c r="AW24" i="1" s="1"/>
  <c r="AX24" i="1" s="1"/>
  <c r="AL24" i="1"/>
  <c r="AK24" i="1"/>
  <c r="AJ24" i="1"/>
  <c r="AC24" i="1"/>
  <c r="G24" i="1"/>
  <c r="H24" i="1" s="1"/>
  <c r="F24" i="1"/>
  <c r="CI23" i="1"/>
  <c r="CH23" i="1"/>
  <c r="CF23" i="1"/>
  <c r="BW23" i="1"/>
  <c r="BV23" i="1"/>
  <c r="BU23" i="1"/>
  <c r="BT23" i="1"/>
  <c r="BS23" i="1"/>
  <c r="BN23" i="1" s="1"/>
  <c r="BP23" i="1"/>
  <c r="BI23" i="1"/>
  <c r="BC23" i="1"/>
  <c r="BD23" i="1" s="1"/>
  <c r="AY23" i="1"/>
  <c r="AW23" i="1" s="1"/>
  <c r="X23" i="1" s="1"/>
  <c r="AL23" i="1"/>
  <c r="AJ23" i="1" s="1"/>
  <c r="AK23" i="1"/>
  <c r="AC23" i="1"/>
  <c r="G23" i="1"/>
  <c r="F23" i="1"/>
  <c r="CI22" i="1"/>
  <c r="CH22" i="1"/>
  <c r="CF22" i="1"/>
  <c r="BW22" i="1"/>
  <c r="BV22" i="1"/>
  <c r="BU22" i="1"/>
  <c r="BT22" i="1"/>
  <c r="BS22" i="1"/>
  <c r="BN22" i="1" s="1"/>
  <c r="BP22" i="1"/>
  <c r="BI22" i="1"/>
  <c r="BC22" i="1"/>
  <c r="BD22" i="1" s="1"/>
  <c r="AY22" i="1"/>
  <c r="AW22" i="1" s="1"/>
  <c r="AL22" i="1"/>
  <c r="AK22" i="1"/>
  <c r="AC22" i="1"/>
  <c r="G22" i="1"/>
  <c r="F22" i="1"/>
  <c r="CI21" i="1"/>
  <c r="CH21" i="1"/>
  <c r="CG21" i="1" s="1"/>
  <c r="BK21" i="1" s="1"/>
  <c r="BM21" i="1" s="1"/>
  <c r="CF21" i="1"/>
  <c r="BW21" i="1"/>
  <c r="BV21" i="1"/>
  <c r="BU21" i="1"/>
  <c r="BT21" i="1"/>
  <c r="BS21" i="1"/>
  <c r="BN21" i="1" s="1"/>
  <c r="BP21" i="1"/>
  <c r="BI21" i="1"/>
  <c r="BC21" i="1"/>
  <c r="BD21" i="1" s="1"/>
  <c r="AY21" i="1"/>
  <c r="AW21" i="1" s="1"/>
  <c r="AX21" i="1" s="1"/>
  <c r="AL21" i="1"/>
  <c r="AK21" i="1"/>
  <c r="AC21" i="1"/>
  <c r="X21" i="1"/>
  <c r="G21" i="1"/>
  <c r="F21" i="1"/>
  <c r="CI20" i="1"/>
  <c r="CH20" i="1"/>
  <c r="CF20" i="1"/>
  <c r="BW20" i="1"/>
  <c r="BV20" i="1"/>
  <c r="BU20" i="1"/>
  <c r="BT20" i="1"/>
  <c r="BS20" i="1"/>
  <c r="BN20" i="1" s="1"/>
  <c r="BP20" i="1"/>
  <c r="BI20" i="1"/>
  <c r="BC20" i="1"/>
  <c r="BD20" i="1" s="1"/>
  <c r="AY20" i="1"/>
  <c r="AW20" i="1" s="1"/>
  <c r="AL20" i="1"/>
  <c r="AK20" i="1"/>
  <c r="AC20" i="1"/>
  <c r="G20" i="1"/>
  <c r="F20" i="1"/>
  <c r="CI19" i="1"/>
  <c r="CH19" i="1"/>
  <c r="CF19" i="1"/>
  <c r="BW19" i="1"/>
  <c r="BV19" i="1"/>
  <c r="BU19" i="1"/>
  <c r="BT19" i="1"/>
  <c r="BS19" i="1"/>
  <c r="BN19" i="1" s="1"/>
  <c r="BP19" i="1"/>
  <c r="BI19" i="1"/>
  <c r="BC19" i="1"/>
  <c r="BD19" i="1" s="1"/>
  <c r="AY19" i="1"/>
  <c r="AW19" i="1" s="1"/>
  <c r="AL19" i="1"/>
  <c r="AK19" i="1"/>
  <c r="AJ19" i="1" s="1"/>
  <c r="AC19" i="1"/>
  <c r="G19" i="1"/>
  <c r="H19" i="1" s="1"/>
  <c r="F19" i="1"/>
  <c r="CG24" i="1" l="1"/>
  <c r="CG26" i="1"/>
  <c r="AF41" i="1"/>
  <c r="AG41" i="1" s="1"/>
  <c r="AH41" i="1" s="1"/>
  <c r="CG28" i="1"/>
  <c r="BK28" i="1" s="1"/>
  <c r="BM28" i="1" s="1"/>
  <c r="AA34" i="1"/>
  <c r="X34" i="1"/>
  <c r="AJ20" i="1"/>
  <c r="AF21" i="1"/>
  <c r="CG22" i="1"/>
  <c r="CG25" i="1"/>
  <c r="AJ27" i="1"/>
  <c r="AJ29" i="1"/>
  <c r="CG29" i="1"/>
  <c r="BK29" i="1" s="1"/>
  <c r="BM29" i="1" s="1"/>
  <c r="V35" i="1"/>
  <c r="H39" i="1"/>
  <c r="AJ48" i="1"/>
  <c r="H50" i="1"/>
  <c r="W41" i="1"/>
  <c r="BL41" i="1" s="1"/>
  <c r="CG19" i="1"/>
  <c r="BK19" i="1" s="1"/>
  <c r="BM19" i="1" s="1"/>
  <c r="H22" i="1"/>
  <c r="CG23" i="1"/>
  <c r="H26" i="1"/>
  <c r="H28" i="1"/>
  <c r="AJ34" i="1"/>
  <c r="AJ36" i="1"/>
  <c r="CG38" i="1"/>
  <c r="BK38" i="1" s="1"/>
  <c r="BM38" i="1" s="1"/>
  <c r="AJ41" i="1"/>
  <c r="CG45" i="1"/>
  <c r="H48" i="1"/>
  <c r="AJ49" i="1"/>
  <c r="W36" i="1"/>
  <c r="BL36" i="1" s="1"/>
  <c r="X36" i="1"/>
  <c r="AA36" i="1"/>
  <c r="AA38" i="1"/>
  <c r="W38" i="1"/>
  <c r="BL38" i="1" s="1"/>
  <c r="X38" i="1"/>
  <c r="AF24" i="1"/>
  <c r="BK24" i="1"/>
  <c r="BM24" i="1" s="1"/>
  <c r="BK26" i="1"/>
  <c r="BM26" i="1" s="1"/>
  <c r="AF26" i="1"/>
  <c r="AA44" i="1"/>
  <c r="AX44" i="1"/>
  <c r="X44" i="1"/>
  <c r="V22" i="1"/>
  <c r="AN22" i="1" s="1"/>
  <c r="X22" i="1"/>
  <c r="AA48" i="1"/>
  <c r="AX48" i="1"/>
  <c r="X48" i="1"/>
  <c r="AA45" i="1"/>
  <c r="X50" i="1"/>
  <c r="V29" i="1"/>
  <c r="AN29" i="1" s="1"/>
  <c r="CG31" i="1"/>
  <c r="AF31" i="1" s="1"/>
  <c r="CG42" i="1"/>
  <c r="AJ43" i="1"/>
  <c r="AX46" i="1"/>
  <c r="CG46" i="1"/>
  <c r="AF46" i="1" s="1"/>
  <c r="CG47" i="1"/>
  <c r="AX50" i="1"/>
  <c r="CG50" i="1"/>
  <c r="AF50" i="1" s="1"/>
  <c r="BK41" i="1"/>
  <c r="BM41" i="1" s="1"/>
  <c r="H20" i="1"/>
  <c r="CG20" i="1"/>
  <c r="AJ21" i="1"/>
  <c r="H23" i="1"/>
  <c r="H25" i="1"/>
  <c r="H27" i="1"/>
  <c r="CG27" i="1"/>
  <c r="BK27" i="1" s="1"/>
  <c r="BM27" i="1" s="1"/>
  <c r="W29" i="1"/>
  <c r="BL29" i="1" s="1"/>
  <c r="BO29" i="1" s="1"/>
  <c r="AJ30" i="1"/>
  <c r="CG32" i="1"/>
  <c r="CG33" i="1"/>
  <c r="CG35" i="1"/>
  <c r="CG36" i="1"/>
  <c r="BK36" i="1" s="1"/>
  <c r="AF39" i="1"/>
  <c r="H40" i="1"/>
  <c r="CG44" i="1"/>
  <c r="BK44" i="1" s="1"/>
  <c r="BM44" i="1" s="1"/>
  <c r="H45" i="1"/>
  <c r="AJ45" i="1"/>
  <c r="AJ46" i="1"/>
  <c r="H49" i="1"/>
  <c r="X46" i="1"/>
  <c r="V27" i="1"/>
  <c r="AN27" i="1" s="1"/>
  <c r="AF29" i="1"/>
  <c r="CG30" i="1"/>
  <c r="BK30" i="1" s="1"/>
  <c r="BM30" i="1" s="1"/>
  <c r="W34" i="1"/>
  <c r="BL34" i="1" s="1"/>
  <c r="CG37" i="1"/>
  <c r="CG40" i="1"/>
  <c r="BK40" i="1" s="1"/>
  <c r="BM40" i="1" s="1"/>
  <c r="AJ44" i="1"/>
  <c r="CG48" i="1"/>
  <c r="BK48" i="1" s="1"/>
  <c r="BM48" i="1" s="1"/>
  <c r="CG49" i="1"/>
  <c r="AF49" i="1" s="1"/>
  <c r="AX19" i="1"/>
  <c r="X19" i="1"/>
  <c r="V19" i="1"/>
  <c r="W19" i="1"/>
  <c r="BL19" i="1" s="1"/>
  <c r="BO19" i="1" s="1"/>
  <c r="AA19" i="1"/>
  <c r="AA20" i="1"/>
  <c r="W20" i="1"/>
  <c r="BL20" i="1" s="1"/>
  <c r="AX20" i="1"/>
  <c r="X20" i="1"/>
  <c r="V20" i="1"/>
  <c r="AF25" i="1"/>
  <c r="BK25" i="1"/>
  <c r="BM25" i="1" s="1"/>
  <c r="AN28" i="1"/>
  <c r="AX25" i="1"/>
  <c r="X25" i="1"/>
  <c r="W25" i="1"/>
  <c r="BL25" i="1" s="1"/>
  <c r="BO25" i="1" s="1"/>
  <c r="AA21" i="1"/>
  <c r="AA22" i="1"/>
  <c r="W22" i="1"/>
  <c r="BL22" i="1" s="1"/>
  <c r="AF23" i="1"/>
  <c r="BK23" i="1"/>
  <c r="BM23" i="1" s="1"/>
  <c r="AA24" i="1"/>
  <c r="W24" i="1"/>
  <c r="BL24" i="1" s="1"/>
  <c r="BO24" i="1" s="1"/>
  <c r="V24" i="1"/>
  <c r="AA30" i="1"/>
  <c r="W30" i="1"/>
  <c r="BL30" i="1" s="1"/>
  <c r="V30" i="1"/>
  <c r="AN35" i="1"/>
  <c r="V21" i="1"/>
  <c r="AJ22" i="1"/>
  <c r="AX22" i="1"/>
  <c r="X24" i="1"/>
  <c r="AA25" i="1"/>
  <c r="AA26" i="1"/>
  <c r="W26" i="1"/>
  <c r="BL26" i="1" s="1"/>
  <c r="AX26" i="1"/>
  <c r="X26" i="1"/>
  <c r="V26" i="1"/>
  <c r="AF27" i="1"/>
  <c r="AX30" i="1"/>
  <c r="AX31" i="1"/>
  <c r="X31" i="1"/>
  <c r="V31" i="1"/>
  <c r="AA31" i="1"/>
  <c r="AF22" i="1"/>
  <c r="BK22" i="1"/>
  <c r="BM22" i="1" s="1"/>
  <c r="V25" i="1"/>
  <c r="AX27" i="1"/>
  <c r="X27" i="1"/>
  <c r="AA28" i="1"/>
  <c r="W28" i="1"/>
  <c r="BL28" i="1" s="1"/>
  <c r="BO28" i="1" s="1"/>
  <c r="AX28" i="1"/>
  <c r="X28" i="1"/>
  <c r="X33" i="1"/>
  <c r="AA33" i="1"/>
  <c r="W33" i="1"/>
  <c r="BL33" i="1" s="1"/>
  <c r="AX33" i="1"/>
  <c r="V33" i="1"/>
  <c r="W27" i="1"/>
  <c r="BL27" i="1" s="1"/>
  <c r="BO27" i="1" s="1"/>
  <c r="X39" i="1"/>
  <c r="AA39" i="1"/>
  <c r="W39" i="1"/>
  <c r="BL39" i="1" s="1"/>
  <c r="BO39" i="1" s="1"/>
  <c r="AX39" i="1"/>
  <c r="V39" i="1"/>
  <c r="W21" i="1"/>
  <c r="BL21" i="1" s="1"/>
  <c r="BO21" i="1" s="1"/>
  <c r="AX23" i="1"/>
  <c r="W23" i="1"/>
  <c r="BL23" i="1" s="1"/>
  <c r="BO23" i="1" s="1"/>
  <c r="AA23" i="1"/>
  <c r="V23" i="1"/>
  <c r="AX32" i="1"/>
  <c r="X32" i="1"/>
  <c r="X37" i="1"/>
  <c r="AA37" i="1"/>
  <c r="W37" i="1"/>
  <c r="BL37" i="1" s="1"/>
  <c r="AF38" i="1"/>
  <c r="H21" i="1"/>
  <c r="AF28" i="1"/>
  <c r="AX29" i="1"/>
  <c r="X29" i="1"/>
  <c r="H31" i="1"/>
  <c r="W32" i="1"/>
  <c r="BL32" i="1" s="1"/>
  <c r="X35" i="1"/>
  <c r="AA35" i="1"/>
  <c r="W35" i="1"/>
  <c r="BL35" i="1" s="1"/>
  <c r="AJ37" i="1"/>
  <c r="AN41" i="1"/>
  <c r="AF44" i="1"/>
  <c r="AA32" i="1"/>
  <c r="AN32" i="1"/>
  <c r="BK34" i="1"/>
  <c r="BM34" i="1" s="1"/>
  <c r="AF34" i="1"/>
  <c r="AJ35" i="1"/>
  <c r="V37" i="1"/>
  <c r="BO41" i="1"/>
  <c r="V36" i="1"/>
  <c r="AX36" i="1"/>
  <c r="V38" i="1"/>
  <c r="AX38" i="1"/>
  <c r="AA42" i="1"/>
  <c r="W42" i="1"/>
  <c r="BL42" i="1" s="1"/>
  <c r="V42" i="1"/>
  <c r="V47" i="1"/>
  <c r="AX47" i="1"/>
  <c r="X47" i="1"/>
  <c r="BK47" i="1"/>
  <c r="BM47" i="1" s="1"/>
  <c r="AF47" i="1"/>
  <c r="V34" i="1"/>
  <c r="AX34" i="1"/>
  <c r="H32" i="1"/>
  <c r="H34" i="1"/>
  <c r="H36" i="1"/>
  <c r="H38" i="1"/>
  <c r="BM39" i="1"/>
  <c r="AA40" i="1"/>
  <c r="W40" i="1"/>
  <c r="BL40" i="1" s="1"/>
  <c r="V40" i="1"/>
  <c r="AX40" i="1"/>
  <c r="AX42" i="1"/>
  <c r="V43" i="1"/>
  <c r="AX43" i="1"/>
  <c r="X43" i="1"/>
  <c r="W43" i="1"/>
  <c r="BL43" i="1" s="1"/>
  <c r="W47" i="1"/>
  <c r="BL47" i="1" s="1"/>
  <c r="V49" i="1"/>
  <c r="AX49" i="1"/>
  <c r="X49" i="1"/>
  <c r="W49" i="1"/>
  <c r="BL49" i="1" s="1"/>
  <c r="AX41" i="1"/>
  <c r="X41" i="1"/>
  <c r="H43" i="1"/>
  <c r="V45" i="1"/>
  <c r="AX45" i="1"/>
  <c r="X45" i="1"/>
  <c r="BK45" i="1"/>
  <c r="BM45" i="1" s="1"/>
  <c r="AF45" i="1"/>
  <c r="AF48" i="1"/>
  <c r="H41" i="1"/>
  <c r="AA41" i="1"/>
  <c r="BK43" i="1"/>
  <c r="BM43" i="1" s="1"/>
  <c r="AF43" i="1"/>
  <c r="BK46" i="1"/>
  <c r="BM46" i="1" s="1"/>
  <c r="V44" i="1"/>
  <c r="V46" i="1"/>
  <c r="V48" i="1"/>
  <c r="V50" i="1"/>
  <c r="W44" i="1"/>
  <c r="BL44" i="1" s="1"/>
  <c r="W46" i="1"/>
  <c r="BL46" i="1" s="1"/>
  <c r="W48" i="1"/>
  <c r="BL48" i="1" s="1"/>
  <c r="W50" i="1"/>
  <c r="BL50" i="1" s="1"/>
  <c r="AI41" i="1" l="1"/>
  <c r="AM41" i="1" s="1"/>
  <c r="AD41" i="1"/>
  <c r="AB41" i="1" s="1"/>
  <c r="AE41" i="1" s="1"/>
  <c r="Y41" i="1" s="1"/>
  <c r="Z41" i="1" s="1"/>
  <c r="AO41" i="1"/>
  <c r="AP41" i="1"/>
  <c r="AQ41" i="1" s="1"/>
  <c r="BO47" i="1"/>
  <c r="AF36" i="1"/>
  <c r="BO22" i="1"/>
  <c r="AG21" i="1"/>
  <c r="AH21" i="1" s="1"/>
  <c r="AI21" i="1" s="1"/>
  <c r="AM21" i="1" s="1"/>
  <c r="AG24" i="1"/>
  <c r="AH24" i="1" s="1"/>
  <c r="AO24" i="1" s="1"/>
  <c r="BK50" i="1"/>
  <c r="BM50" i="1" s="1"/>
  <c r="BK49" i="1"/>
  <c r="BM49" i="1" s="1"/>
  <c r="BO26" i="1"/>
  <c r="AF19" i="1"/>
  <c r="BM36" i="1"/>
  <c r="BO36" i="1"/>
  <c r="AF40" i="1"/>
  <c r="AG40" i="1" s="1"/>
  <c r="AH40" i="1" s="1"/>
  <c r="BO46" i="1"/>
  <c r="BO20" i="1"/>
  <c r="AG29" i="1"/>
  <c r="AH29" i="1" s="1"/>
  <c r="BO44" i="1"/>
  <c r="BO50" i="1"/>
  <c r="BO38" i="1"/>
  <c r="BK31" i="1"/>
  <c r="AF33" i="1"/>
  <c r="AG33" i="1" s="1"/>
  <c r="AH33" i="1" s="1"/>
  <c r="AO33" i="1" s="1"/>
  <c r="BK33" i="1"/>
  <c r="BM33" i="1" s="1"/>
  <c r="BK42" i="1"/>
  <c r="BM42" i="1" s="1"/>
  <c r="AF42" i="1"/>
  <c r="AG42" i="1" s="1"/>
  <c r="AH42" i="1" s="1"/>
  <c r="AF30" i="1"/>
  <c r="AF32" i="1"/>
  <c r="AG32" i="1" s="1"/>
  <c r="AH32" i="1" s="1"/>
  <c r="BK32" i="1"/>
  <c r="BM32" i="1" s="1"/>
  <c r="BK20" i="1"/>
  <c r="BM20" i="1" s="1"/>
  <c r="AF20" i="1"/>
  <c r="AG20" i="1" s="1"/>
  <c r="AH20" i="1" s="1"/>
  <c r="AP20" i="1" s="1"/>
  <c r="BO40" i="1"/>
  <c r="BO30" i="1"/>
  <c r="BO43" i="1"/>
  <c r="AF37" i="1"/>
  <c r="AG37" i="1" s="1"/>
  <c r="AH37" i="1" s="1"/>
  <c r="BK37" i="1"/>
  <c r="BM37" i="1" s="1"/>
  <c r="AF35" i="1"/>
  <c r="AG35" i="1" s="1"/>
  <c r="AH35" i="1" s="1"/>
  <c r="AO35" i="1" s="1"/>
  <c r="BK35" i="1"/>
  <c r="BM35" i="1" s="1"/>
  <c r="AG48" i="1"/>
  <c r="AH48" i="1" s="1"/>
  <c r="AD48" i="1" s="1"/>
  <c r="AB48" i="1" s="1"/>
  <c r="AE48" i="1" s="1"/>
  <c r="Y48" i="1" s="1"/>
  <c r="Z48" i="1" s="1"/>
  <c r="AG22" i="1"/>
  <c r="AH22" i="1" s="1"/>
  <c r="BO45" i="1"/>
  <c r="AG27" i="1"/>
  <c r="AH27" i="1" s="1"/>
  <c r="AG25" i="1"/>
  <c r="AH25" i="1" s="1"/>
  <c r="AD25" i="1" s="1"/>
  <c r="AB25" i="1" s="1"/>
  <c r="AE25" i="1" s="1"/>
  <c r="Y25" i="1" s="1"/>
  <c r="Z25" i="1" s="1"/>
  <c r="AN50" i="1"/>
  <c r="AN34" i="1"/>
  <c r="AG47" i="1"/>
  <c r="AH47" i="1" s="1"/>
  <c r="AN47" i="1"/>
  <c r="AG34" i="1"/>
  <c r="AH34" i="1" s="1"/>
  <c r="AN23" i="1"/>
  <c r="AN26" i="1"/>
  <c r="AN20" i="1"/>
  <c r="AN44" i="1"/>
  <c r="AN40" i="1"/>
  <c r="AG50" i="1"/>
  <c r="AH50" i="1" s="1"/>
  <c r="AN39" i="1"/>
  <c r="AG19" i="1"/>
  <c r="AH19" i="1" s="1"/>
  <c r="AD19" i="1" s="1"/>
  <c r="AE19" i="1" s="1"/>
  <c r="Y19" i="1" s="1"/>
  <c r="Z19" i="1" s="1"/>
  <c r="AN30" i="1"/>
  <c r="AP33" i="1"/>
  <c r="BO48" i="1"/>
  <c r="AN48" i="1"/>
  <c r="AG43" i="1"/>
  <c r="AH43" i="1" s="1"/>
  <c r="AN49" i="1"/>
  <c r="AN42" i="1"/>
  <c r="AN36" i="1"/>
  <c r="AN37" i="1"/>
  <c r="AG38" i="1"/>
  <c r="AH38" i="1" s="1"/>
  <c r="AD38" i="1" s="1"/>
  <c r="AB38" i="1" s="1"/>
  <c r="AE38" i="1" s="1"/>
  <c r="Y38" i="1" s="1"/>
  <c r="Z38" i="1" s="1"/>
  <c r="AN33" i="1"/>
  <c r="AN25" i="1"/>
  <c r="AN31" i="1"/>
  <c r="AG31" i="1"/>
  <c r="AH31" i="1" s="1"/>
  <c r="AD31" i="1" s="1"/>
  <c r="AB31" i="1" s="1"/>
  <c r="AE31" i="1" s="1"/>
  <c r="Y31" i="1" s="1"/>
  <c r="Z31" i="1" s="1"/>
  <c r="AG30" i="1"/>
  <c r="AH30" i="1" s="1"/>
  <c r="AD30" i="1" s="1"/>
  <c r="AB30" i="1" s="1"/>
  <c r="AE30" i="1" s="1"/>
  <c r="Y30" i="1" s="1"/>
  <c r="Z30" i="1" s="1"/>
  <c r="AN38" i="1"/>
  <c r="AG44" i="1"/>
  <c r="AH44" i="1" s="1"/>
  <c r="AG36" i="1"/>
  <c r="AH36" i="1" s="1"/>
  <c r="AG28" i="1"/>
  <c r="AH28" i="1" s="1"/>
  <c r="AN46" i="1"/>
  <c r="AD46" i="1"/>
  <c r="AB46" i="1" s="1"/>
  <c r="AE46" i="1" s="1"/>
  <c r="Y46" i="1" s="1"/>
  <c r="Z46" i="1" s="1"/>
  <c r="AG46" i="1"/>
  <c r="AH46" i="1" s="1"/>
  <c r="AG45" i="1"/>
  <c r="AH45" i="1" s="1"/>
  <c r="AD45" i="1" s="1"/>
  <c r="AB45" i="1" s="1"/>
  <c r="AE45" i="1" s="1"/>
  <c r="Y45" i="1" s="1"/>
  <c r="Z45" i="1" s="1"/>
  <c r="AN45" i="1"/>
  <c r="BO49" i="1"/>
  <c r="AN43" i="1"/>
  <c r="AG49" i="1"/>
  <c r="AH49" i="1" s="1"/>
  <c r="AD49" i="1" s="1"/>
  <c r="AB49" i="1" s="1"/>
  <c r="AE49" i="1" s="1"/>
  <c r="Y49" i="1" s="1"/>
  <c r="Z49" i="1" s="1"/>
  <c r="AG39" i="1"/>
  <c r="AH39" i="1" s="1"/>
  <c r="AD39" i="1" s="1"/>
  <c r="AB39" i="1" s="1"/>
  <c r="AE39" i="1" s="1"/>
  <c r="Y39" i="1" s="1"/>
  <c r="Z39" i="1" s="1"/>
  <c r="AP35" i="1"/>
  <c r="AQ35" i="1" s="1"/>
  <c r="BO34" i="1"/>
  <c r="AP24" i="1"/>
  <c r="AD21" i="1"/>
  <c r="AB21" i="1" s="1"/>
  <c r="AE21" i="1" s="1"/>
  <c r="Y21" i="1" s="1"/>
  <c r="Z21" i="1" s="1"/>
  <c r="AN21" i="1"/>
  <c r="AD24" i="1"/>
  <c r="AB24" i="1" s="1"/>
  <c r="AE24" i="1" s="1"/>
  <c r="Y24" i="1" s="1"/>
  <c r="Z24" i="1" s="1"/>
  <c r="AN24" i="1"/>
  <c r="AG23" i="1"/>
  <c r="AH23" i="1" s="1"/>
  <c r="AD23" i="1" s="1"/>
  <c r="AB23" i="1" s="1"/>
  <c r="AE23" i="1" s="1"/>
  <c r="Y23" i="1" s="1"/>
  <c r="Z23" i="1" s="1"/>
  <c r="AG26" i="1"/>
  <c r="AH26" i="1" s="1"/>
  <c r="AN19" i="1"/>
  <c r="AO21" i="1" l="1"/>
  <c r="AI33" i="1"/>
  <c r="AM33" i="1" s="1"/>
  <c r="AP21" i="1"/>
  <c r="AD33" i="1"/>
  <c r="AB33" i="1" s="1"/>
  <c r="AE33" i="1" s="1"/>
  <c r="Y33" i="1" s="1"/>
  <c r="Z33" i="1" s="1"/>
  <c r="AD35" i="1"/>
  <c r="AB35" i="1" s="1"/>
  <c r="AE35" i="1" s="1"/>
  <c r="Y35" i="1" s="1"/>
  <c r="Z35" i="1" s="1"/>
  <c r="BO37" i="1"/>
  <c r="AP40" i="1"/>
  <c r="AQ40" i="1" s="1"/>
  <c r="AD40" i="1"/>
  <c r="AB40" i="1" s="1"/>
  <c r="AE40" i="1" s="1"/>
  <c r="Y40" i="1" s="1"/>
  <c r="Z40" i="1" s="1"/>
  <c r="AO40" i="1"/>
  <c r="AI40" i="1"/>
  <c r="AM40" i="1" s="1"/>
  <c r="BO35" i="1"/>
  <c r="AI24" i="1"/>
  <c r="AM24" i="1" s="1"/>
  <c r="BO42" i="1"/>
  <c r="AO20" i="1"/>
  <c r="AQ20" i="1" s="1"/>
  <c r="AD20" i="1"/>
  <c r="AB20" i="1" s="1"/>
  <c r="AE20" i="1" s="1"/>
  <c r="Y20" i="1" s="1"/>
  <c r="Z20" i="1" s="1"/>
  <c r="AI20" i="1"/>
  <c r="AM20" i="1" s="1"/>
  <c r="BO33" i="1"/>
  <c r="AI37" i="1"/>
  <c r="AM37" i="1" s="1"/>
  <c r="AO37" i="1"/>
  <c r="AD37" i="1"/>
  <c r="AB37" i="1" s="1"/>
  <c r="AE37" i="1" s="1"/>
  <c r="Y37" i="1" s="1"/>
  <c r="Z37" i="1" s="1"/>
  <c r="AP37" i="1"/>
  <c r="AD42" i="1"/>
  <c r="AB42" i="1" s="1"/>
  <c r="AE42" i="1" s="1"/>
  <c r="Y42" i="1" s="1"/>
  <c r="Z42" i="1" s="1"/>
  <c r="AP42" i="1"/>
  <c r="AQ42" i="1" s="1"/>
  <c r="AO42" i="1"/>
  <c r="AI42" i="1"/>
  <c r="AM42" i="1" s="1"/>
  <c r="BM31" i="1"/>
  <c r="BO31" i="1"/>
  <c r="AD32" i="1"/>
  <c r="AB32" i="1" s="1"/>
  <c r="AE32" i="1" s="1"/>
  <c r="Y32" i="1" s="1"/>
  <c r="Z32" i="1" s="1"/>
  <c r="AO32" i="1"/>
  <c r="BO32" i="1"/>
  <c r="AP32" i="1"/>
  <c r="AQ24" i="1"/>
  <c r="AI35" i="1"/>
  <c r="AM35" i="1" s="1"/>
  <c r="AI32" i="1"/>
  <c r="AM32" i="1" s="1"/>
  <c r="AP29" i="1"/>
  <c r="AI29" i="1"/>
  <c r="AM29" i="1" s="1"/>
  <c r="AD29" i="1"/>
  <c r="AB29" i="1" s="1"/>
  <c r="AE29" i="1" s="1"/>
  <c r="Y29" i="1" s="1"/>
  <c r="Z29" i="1" s="1"/>
  <c r="AO29" i="1"/>
  <c r="AP43" i="1"/>
  <c r="AI43" i="1"/>
  <c r="AM43" i="1" s="1"/>
  <c r="AO43" i="1"/>
  <c r="AQ21" i="1"/>
  <c r="AP34" i="1"/>
  <c r="AI34" i="1"/>
  <c r="AM34" i="1" s="1"/>
  <c r="AO34" i="1"/>
  <c r="AP47" i="1"/>
  <c r="AI47" i="1"/>
  <c r="AM47" i="1" s="1"/>
  <c r="AO47" i="1"/>
  <c r="AI27" i="1"/>
  <c r="AM27" i="1" s="1"/>
  <c r="AP27" i="1"/>
  <c r="AD27" i="1"/>
  <c r="AB27" i="1" s="1"/>
  <c r="AE27" i="1" s="1"/>
  <c r="Y27" i="1" s="1"/>
  <c r="Z27" i="1" s="1"/>
  <c r="AO27" i="1"/>
  <c r="AP36" i="1"/>
  <c r="AI36" i="1"/>
  <c r="AM36" i="1" s="1"/>
  <c r="AO36" i="1"/>
  <c r="AI48" i="1"/>
  <c r="AM48" i="1" s="1"/>
  <c r="AP48" i="1"/>
  <c r="AO48" i="1"/>
  <c r="AP45" i="1"/>
  <c r="AI45" i="1"/>
  <c r="AM45" i="1" s="1"/>
  <c r="AO45" i="1"/>
  <c r="AI44" i="1"/>
  <c r="AM44" i="1" s="1"/>
  <c r="AP44" i="1"/>
  <c r="AO44" i="1"/>
  <c r="AP38" i="1"/>
  <c r="AI38" i="1"/>
  <c r="AM38" i="1" s="1"/>
  <c r="AO38" i="1"/>
  <c r="AD36" i="1"/>
  <c r="AB36" i="1" s="1"/>
  <c r="AE36" i="1" s="1"/>
  <c r="Y36" i="1" s="1"/>
  <c r="Z36" i="1" s="1"/>
  <c r="AQ33" i="1"/>
  <c r="AI50" i="1"/>
  <c r="AM50" i="1" s="1"/>
  <c r="AP50" i="1"/>
  <c r="AO50" i="1"/>
  <c r="AD44" i="1"/>
  <c r="AB44" i="1" s="1"/>
  <c r="AE44" i="1" s="1"/>
  <c r="Y44" i="1" s="1"/>
  <c r="Z44" i="1" s="1"/>
  <c r="AD47" i="1"/>
  <c r="AB47" i="1" s="1"/>
  <c r="AE47" i="1" s="1"/>
  <c r="Y47" i="1" s="1"/>
  <c r="Z47" i="1" s="1"/>
  <c r="AD34" i="1"/>
  <c r="AB34" i="1" s="1"/>
  <c r="AE34" i="1" s="1"/>
  <c r="Y34" i="1" s="1"/>
  <c r="Z34" i="1" s="1"/>
  <c r="AP25" i="1"/>
  <c r="AI25" i="1"/>
  <c r="AM25" i="1" s="1"/>
  <c r="AO25" i="1"/>
  <c r="AI22" i="1"/>
  <c r="AM22" i="1" s="1"/>
  <c r="AP22" i="1"/>
  <c r="AD22" i="1"/>
  <c r="AB22" i="1" s="1"/>
  <c r="AE22" i="1" s="1"/>
  <c r="Y22" i="1" s="1"/>
  <c r="Z22" i="1" s="1"/>
  <c r="AO22" i="1"/>
  <c r="AP23" i="1"/>
  <c r="AI23" i="1"/>
  <c r="AM23" i="1" s="1"/>
  <c r="AO23" i="1"/>
  <c r="AI39" i="1"/>
  <c r="AM39" i="1" s="1"/>
  <c r="AP39" i="1"/>
  <c r="AO39" i="1"/>
  <c r="AD43" i="1"/>
  <c r="AB43" i="1" s="1"/>
  <c r="AE43" i="1" s="1"/>
  <c r="Y43" i="1" s="1"/>
  <c r="Z43" i="1" s="1"/>
  <c r="AI28" i="1"/>
  <c r="AM28" i="1" s="1"/>
  <c r="AP28" i="1"/>
  <c r="AO28" i="1"/>
  <c r="AD28" i="1"/>
  <c r="AB28" i="1" s="1"/>
  <c r="AE28" i="1" s="1"/>
  <c r="Y28" i="1" s="1"/>
  <c r="Z28" i="1" s="1"/>
  <c r="AI30" i="1"/>
  <c r="AM30" i="1" s="1"/>
  <c r="AP30" i="1"/>
  <c r="AO30" i="1"/>
  <c r="AI26" i="1"/>
  <c r="AM26" i="1" s="1"/>
  <c r="AP26" i="1"/>
  <c r="AO26" i="1"/>
  <c r="AP49" i="1"/>
  <c r="AI49" i="1"/>
  <c r="AM49" i="1" s="1"/>
  <c r="AO49" i="1"/>
  <c r="AI46" i="1"/>
  <c r="AM46" i="1" s="1"/>
  <c r="AP46" i="1"/>
  <c r="AO46" i="1"/>
  <c r="AP31" i="1"/>
  <c r="AI31" i="1"/>
  <c r="AM31" i="1" s="1"/>
  <c r="AO31" i="1"/>
  <c r="AI19" i="1"/>
  <c r="AM19" i="1" s="1"/>
  <c r="AP19" i="1"/>
  <c r="AO19" i="1"/>
  <c r="AD26" i="1"/>
  <c r="AB26" i="1" s="1"/>
  <c r="AE26" i="1" s="1"/>
  <c r="Y26" i="1" s="1"/>
  <c r="Z26" i="1" s="1"/>
  <c r="AD50" i="1"/>
  <c r="AB50" i="1" s="1"/>
  <c r="AE50" i="1" s="1"/>
  <c r="Y50" i="1" s="1"/>
  <c r="Z50" i="1" s="1"/>
  <c r="AQ31" i="1" l="1"/>
  <c r="AQ45" i="1"/>
  <c r="AQ32" i="1"/>
  <c r="AQ30" i="1"/>
  <c r="AQ28" i="1"/>
  <c r="AQ39" i="1"/>
  <c r="AQ37" i="1"/>
  <c r="AQ29" i="1"/>
  <c r="AQ44" i="1"/>
  <c r="AQ27" i="1"/>
  <c r="AQ47" i="1"/>
  <c r="AQ46" i="1"/>
  <c r="AQ49" i="1"/>
  <c r="AQ38" i="1"/>
  <c r="AQ48" i="1"/>
  <c r="AQ36" i="1"/>
  <c r="AQ23" i="1"/>
  <c r="AQ22" i="1"/>
  <c r="AQ25" i="1"/>
  <c r="AQ19" i="1"/>
  <c r="AQ26" i="1"/>
  <c r="AQ50" i="1"/>
  <c r="AQ34" i="1"/>
  <c r="AQ43" i="1"/>
</calcChain>
</file>

<file path=xl/sharedStrings.xml><?xml version="1.0" encoding="utf-8"?>
<sst xmlns="http://schemas.openxmlformats.org/spreadsheetml/2006/main" count="1581" uniqueCount="425">
  <si>
    <t>File opened</t>
  </si>
  <si>
    <t>2021-07-18 10:49:05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</si>
  <si>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</si>
  <si>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</si>
  <si>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</si>
  <si>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</si>
  <si>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</si>
  <si>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</si>
  <si>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</si>
  <si>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</si>
  <si>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</si>
  <si>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</si>
  <si>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</si>
  <si>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{"h2oaspan2": "0", "h2obzero": "1.12406", "flowmeterzero": "1.02723", "ssb_ref": "33242.2", "h2oaspan1": "0.996014", "co2aspanconc1": "2500", "h2obspanconc2": "0", "h2obspan2": "0", "co2bzero": "0.960409", "chamberpressurezero": "2.62908", "ssa_ref": "28824.6", "h2oaspan2b": "0.0647305", "co2aspanconc2": "301.5", "tazero": "-0.018898", "oxygen": "21", "h2obspan1": "0.995932", "co2aspan2b": "0.285185", "co2bspan2b": "0.285229", "flowazero": "0.29922", "co2bspan2": "-0.0293673", "co2bspanconc1": "2500", "h2obspanconc1": "12.26", "h2oaspanconc1": "12.26", "co2bspan2a": "0.287951", "tbzero": "0.0334682", "h2oaspanconc2": "0", "co2aspan2a": "0.287879", "co2azero": "0.969968", "co2bspan1": "0.999003", "flowbzero": "0.30222", "co2bspanconc2": "301.5", "h2oazero": "1.13507", "h2obspan2a": "0.0646487", "co2aspan1": "0.998238", "h2oaspan2a": "0.0649895", "co2aspan2": "-0.0263931", "h2obspan2b": "0.0643857"}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</si>
  <si>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</si>
  <si>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</si>
  <si>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</si>
  <si>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</si>
  <si>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</si>
  <si>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</si>
  <si>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</si>
  <si>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</si>
  <si>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</si>
  <si>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1.3.1</t>
  </si>
  <si>
    <t>10:49:05</t>
  </si>
  <si>
    <t>Stability Definition:	F (FlrLS): Slp&lt;1	ΔCO2 (Meas2): Slp&lt;0.5	ΔH2O (Meas2): Slp&lt;0.1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</si>
  <si>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</si>
  <si>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</si>
  <si>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</si>
  <si>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</si>
  <si>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</si>
  <si>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</si>
  <si>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</si>
  <si>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</si>
  <si>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</si>
  <si>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</si>
  <si>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</si>
  <si>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</si>
  <si>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</si>
  <si>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</si>
  <si>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</si>
  <si>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</si>
  <si>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</si>
  <si>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</si>
  <si>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</si>
  <si>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</si>
  <si>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</si>
  <si>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</si>
  <si>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</si>
  <si>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</si>
  <si>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</si>
  <si>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</si>
  <si>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</si>
  <si>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</si>
  <si>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</si>
  <si>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</si>
  <si>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</si>
  <si>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</si>
  <si>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</si>
  <si>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</si>
  <si>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</si>
  <si>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</si>
  <si>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</si>
  <si>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</si>
  <si>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</si>
  <si>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</si>
  <si>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</si>
  <si>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</si>
  <si>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</si>
  <si>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</si>
  <si>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</si>
  <si>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</si>
  <si>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</si>
  <si>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</si>
  <si>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</si>
  <si>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</si>
  <si>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</si>
  <si>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</si>
  <si>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</si>
  <si>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</si>
  <si>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</si>
  <si>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</si>
  <si>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</si>
  <si>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</si>
  <si>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</si>
  <si>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</si>
  <si>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</si>
  <si>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</si>
  <si>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</si>
  <si>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</si>
  <si>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</si>
  <si>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</si>
  <si>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</si>
  <si>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</si>
  <si>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</si>
  <si>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</si>
  <si>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</si>
  <si>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</si>
  <si>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</si>
  <si>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</si>
  <si>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</si>
  <si>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</si>
  <si>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newDef_12</t>
  </si>
  <si>
    <t>newDef_13</t>
  </si>
  <si>
    <t>newDef_14</t>
  </si>
  <si>
    <t>newDef_15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</si>
  <si>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</si>
  <si>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</si>
  <si>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</si>
  <si>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</si>
  <si>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</si>
  <si>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</si>
  <si>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</si>
  <si>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</si>
  <si>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</si>
  <si>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</si>
  <si>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</si>
  <si>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</si>
  <si>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</si>
  <si>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</si>
  <si>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</si>
  <si>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</si>
  <si>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</si>
  <si>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</si>
  <si>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</si>
  <si>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</si>
  <si>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</si>
  <si>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</si>
  <si>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</si>
  <si>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</si>
  <si>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</si>
  <si>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</si>
  <si>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</si>
  <si>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</si>
  <si>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</si>
  <si>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</si>
  <si>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</si>
  <si>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</si>
  <si>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</si>
  <si>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</si>
  <si>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</si>
  <si>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</si>
  <si>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</si>
  <si>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</si>
  <si>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</si>
  <si>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</si>
  <si>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</si>
  <si>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</si>
  <si>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</si>
  <si>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</si>
  <si>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</si>
  <si>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</si>
  <si>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</si>
  <si>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</si>
  <si>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</si>
  <si>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</si>
  <si>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</si>
  <si>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</si>
  <si>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</si>
  <si>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</si>
  <si>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</si>
  <si>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</si>
  <si>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</si>
  <si>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</si>
  <si>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</si>
  <si>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</si>
  <si>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</si>
  <si>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</si>
  <si>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</si>
  <si>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</si>
  <si>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</si>
  <si>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</si>
  <si>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</si>
  <si>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</si>
  <si>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</si>
  <si>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</si>
  <si>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</si>
  <si>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</si>
  <si>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</si>
  <si>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</si>
  <si>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</si>
  <si>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</si>
  <si>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</si>
  <si>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</si>
  <si>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</si>
  <si>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</si>
  <si>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</si>
  <si>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</si>
  <si>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</si>
  <si>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</si>
  <si>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</si>
  <si>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</si>
  <si>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</si>
  <si>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</si>
  <si>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</si>
  <si>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</si>
  <si>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</si>
  <si>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</si>
  <si>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</si>
  <si>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</si>
  <si>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</si>
  <si>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</si>
  <si>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</si>
  <si>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</si>
  <si>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</si>
  <si>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</si>
  <si>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</si>
  <si>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</si>
  <si>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</si>
  <si>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</si>
  <si>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</si>
  <si>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</si>
  <si>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</si>
  <si>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</si>
  <si>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</si>
  <si>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</si>
  <si>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</si>
  <si>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</si>
  <si>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</si>
  <si>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</si>
  <si>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</si>
  <si>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</si>
  <si>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</si>
  <si>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</si>
  <si>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</si>
  <si>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</si>
  <si>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</si>
  <si>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</si>
  <si>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</si>
  <si>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</si>
  <si>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</si>
  <si>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</si>
  <si>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</si>
  <si>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</si>
  <si>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</si>
  <si>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</si>
  <si>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</si>
  <si>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</si>
  <si>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</si>
  <si>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</si>
  <si>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</si>
  <si>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</si>
  <si>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</si>
  <si>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</si>
  <si>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</si>
  <si>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</si>
  <si>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</si>
  <si>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</si>
  <si>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</si>
  <si>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</si>
  <si>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</si>
  <si>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</si>
  <si>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</si>
  <si>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</si>
  <si>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</si>
  <si>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</si>
  <si>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</si>
  <si>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</si>
  <si>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</si>
  <si>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</si>
  <si>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</si>
  <si>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</si>
  <si>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</si>
  <si>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</si>
  <si>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</si>
  <si>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</si>
  <si>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</si>
  <si>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</si>
  <si>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</si>
  <si>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</si>
  <si>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</si>
  <si>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</si>
  <si>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</si>
  <si>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</si>
  <si>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</si>
  <si>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</si>
  <si>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</si>
  <si>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</si>
  <si>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</si>
  <si>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</si>
  <si>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</si>
  <si>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</si>
  <si>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</si>
  <si>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</si>
  <si>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</si>
  <si>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</si>
  <si>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</si>
  <si>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</si>
  <si>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</si>
  <si>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</si>
  <si>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</si>
  <si>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</si>
  <si>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</si>
  <si>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</si>
  <si>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</si>
  <si>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</si>
  <si>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</si>
  <si>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</si>
  <si>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</si>
  <si>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20210718 10:50:49</t>
  </si>
  <si>
    <t>10:50:49</t>
  </si>
  <si>
    <t>300</t>
  </si>
  <si>
    <t>5614</t>
  </si>
  <si>
    <t>660</t>
  </si>
  <si>
    <t>8.314</t>
  </si>
  <si>
    <t>NEE or ER</t>
  </si>
  <si>
    <t>RECT-171-20210718-10_50_51</t>
  </si>
  <si>
    <t>-</t>
  </si>
  <si>
    <t>0: Broadleaf</t>
  </si>
  <si>
    <t>10:45:05</t>
  </si>
  <si>
    <t>0/3</t>
  </si>
  <si>
    <t>5</t>
  </si>
  <si>
    <t>11111111</t>
  </si>
  <si>
    <t>oooooooo</t>
  </si>
  <si>
    <t>off</t>
  </si>
  <si>
    <t>20210718 10:51:15</t>
  </si>
  <si>
    <t>10:51:15</t>
  </si>
  <si>
    <t>RECT-172-20210718-10_51_16</t>
  </si>
  <si>
    <t>20210718 10:52:12</t>
  </si>
  <si>
    <t>10:52:12</t>
  </si>
  <si>
    <t>RECT-173-20210718-10_52_14</t>
  </si>
  <si>
    <t>20210718 10:52:41</t>
  </si>
  <si>
    <t>10:52:41</t>
  </si>
  <si>
    <t>RECT-174-20210718-10_52_43</t>
  </si>
  <si>
    <t>20210718 10:54:49</t>
  </si>
  <si>
    <t>10:54:49</t>
  </si>
  <si>
    <t>RECT-175-20210718-10_54_51</t>
  </si>
  <si>
    <t>20210718 10:55:24</t>
  </si>
  <si>
    <t>10:55:24</t>
  </si>
  <si>
    <t>RECT-176-20210718-10_55_26</t>
  </si>
  <si>
    <t>10:55:56</t>
  </si>
  <si>
    <t>20210718 10:56:35</t>
  </si>
  <si>
    <t>10:56:35</t>
  </si>
  <si>
    <t>RECT-177-20210718-10_56_36</t>
  </si>
  <si>
    <t>20210718 10:57:13</t>
  </si>
  <si>
    <t>10:57:13</t>
  </si>
  <si>
    <t>RECT-178-20210718-10_57_15</t>
  </si>
  <si>
    <t>20210718 10:59:26</t>
  </si>
  <si>
    <t>10:59:26</t>
  </si>
  <si>
    <t>RECT-179-20210718-10_59_28</t>
  </si>
  <si>
    <t>20210718 11:00:19</t>
  </si>
  <si>
    <t>11:00:19</t>
  </si>
  <si>
    <t>RECT-180-20210718-11_00_21</t>
  </si>
  <si>
    <t>20210718 11:00:54</t>
  </si>
  <si>
    <t>11:00:54</t>
  </si>
  <si>
    <t>RECT-181-20210718-11_00_56</t>
  </si>
  <si>
    <t>20210718 11:01:43</t>
  </si>
  <si>
    <t>11:01:43</t>
  </si>
  <si>
    <t>RECT-182-20210718-11_01_45</t>
  </si>
  <si>
    <t>20210718 11:04:30</t>
  </si>
  <si>
    <t>11:04:30</t>
  </si>
  <si>
    <t>RECT-183-20210718-11_04_31</t>
  </si>
  <si>
    <t>20210718 11:05:05</t>
  </si>
  <si>
    <t>11:05:05</t>
  </si>
  <si>
    <t>RECT-184-20210718-11_05_06</t>
  </si>
  <si>
    <t>20210718 11:05:57</t>
  </si>
  <si>
    <t>11:05:57</t>
  </si>
  <si>
    <t>RECT-185-20210718-11_05_58</t>
  </si>
  <si>
    <t>11:06:33</t>
  </si>
  <si>
    <t>20210718 11:07:12</t>
  </si>
  <si>
    <t>11:07:12</t>
  </si>
  <si>
    <t>RECT-186-20210718-11_07_13</t>
  </si>
  <si>
    <t>20210718 11:09:27</t>
  </si>
  <si>
    <t>11:09:27</t>
  </si>
  <si>
    <t>RECT-187-20210718-11_09_28</t>
  </si>
  <si>
    <t>20210718 11:10:11</t>
  </si>
  <si>
    <t>11:10:11</t>
  </si>
  <si>
    <t>RECT-188-20210718-11_10_13</t>
  </si>
  <si>
    <t>20210718 11:11:11</t>
  </si>
  <si>
    <t>11:11:11</t>
  </si>
  <si>
    <t>RECT-189-20210718-11_11_13</t>
  </si>
  <si>
    <t>20210718 11:12:00</t>
  </si>
  <si>
    <t>11:12:00</t>
  </si>
  <si>
    <t>RECT-190-20210718-11_12_01</t>
  </si>
  <si>
    <t>20210718 11:14:49</t>
  </si>
  <si>
    <t>11:14:49</t>
  </si>
  <si>
    <t>RECT-191-20210718-11_14_51</t>
  </si>
  <si>
    <t>20210718 11:15:34</t>
  </si>
  <si>
    <t>11:15:34</t>
  </si>
  <si>
    <t>RECT-192-20210718-11_15_36</t>
  </si>
  <si>
    <t>20210718 11:16:22</t>
  </si>
  <si>
    <t>11:16:22</t>
  </si>
  <si>
    <t>RECT-193-20210718-11_16_24</t>
  </si>
  <si>
    <t>20210718 11:17:09</t>
  </si>
  <si>
    <t>11:17:09</t>
  </si>
  <si>
    <t>RECT-194-20210718-11_17_10</t>
  </si>
  <si>
    <t>11:17:42</t>
  </si>
  <si>
    <t>20210718 11:18:53</t>
  </si>
  <si>
    <t>11:18:53</t>
  </si>
  <si>
    <t>RECT-195-20210718-11_18_55</t>
  </si>
  <si>
    <t>20210718 11:19:26</t>
  </si>
  <si>
    <t>11:19:26</t>
  </si>
  <si>
    <t>RECT-196-20210718-11_19_27</t>
  </si>
  <si>
    <t>20210718 11:20:08</t>
  </si>
  <si>
    <t>11:20:08</t>
  </si>
  <si>
    <t>RECT-197-20210718-11_20_10</t>
  </si>
  <si>
    <t>20210718 11:20:43</t>
  </si>
  <si>
    <t>11:20:43</t>
  </si>
  <si>
    <t>RECT-198-20210718-11_20_44</t>
  </si>
  <si>
    <t>20210718 11:26:00</t>
  </si>
  <si>
    <t>11:26:00</t>
  </si>
  <si>
    <t>RECT-199-20210718-11_26_01</t>
  </si>
  <si>
    <t>20210718 11:26:38</t>
  </si>
  <si>
    <t>11:26:38</t>
  </si>
  <si>
    <t>RECT-200-20210718-11_26_39</t>
  </si>
  <si>
    <t>20210718 11:27:16</t>
  </si>
  <si>
    <t>11:27:16</t>
  </si>
  <si>
    <t>RECT-201-20210718-11_27_17</t>
  </si>
  <si>
    <t>20210718 11:28:05</t>
  </si>
  <si>
    <t>11:28:05</t>
  </si>
  <si>
    <t>RECT-202-20210718-11_28_07</t>
  </si>
  <si>
    <t>11:28:36</t>
  </si>
  <si>
    <t>ChambConst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</si>
  <si>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</si>
  <si>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</si>
  <si>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</si>
  <si>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</si>
  <si>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</si>
  <si>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</si>
  <si>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</si>
  <si>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</si>
  <si>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</si>
  <si>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 cm²</t>
  </si>
  <si>
    <t>3.93696 93.3371 385.92 632.293 861.306 1071.22 1228.93 1385.97</t>
  </si>
  <si>
    <t>-0.113085 101.953 400.48 602.273 800.969 1000.5 1200.22 1400.76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</si>
</sst>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G50"/>
  <sheetViews>
    <sheetView tabSelected="1" topLeftCell="U10" workbookViewId="0">
      <selection activeCell="AB19" sqref="AB19:AB50"/>
    </sheetView>
  </sheetViews>
  <sheetFormatPr baseColWidth="10" defaultColWidth="8.83203125" defaultRowHeight="15" x14ac:dyDescent="0.2"/>
  <sheetData>
    <row r="2" spans="1:189" x14ac:dyDescent="0.2">
      <c r="A2" t="s">
        <v>26</v>
      </c>
      <c r="B2" t="s">
        <v>27</v>
      </c>
      <c r="C2" t="s">
        <v>29</v>
      </c>
    </row>
    <row r="3" spans="1:189" x14ac:dyDescent="0.2">
      <c r="B3" t="s">
        <v>28</v>
      </c>
      <c r="C3" t="s">
        <v>30</v>
      </c>
    </row>
    <row r="4" spans="1:189" x14ac:dyDescent="0.2">
      <c r="A4" t="s">
        <v>412</v>
      </c>
      <c r="B4" t="s">
        <v>31</v>
      </c>
      <c r="C4" t="s">
        <v>413</v>
      </c>
      <c r="D4" t="s">
        <v>414</v>
      </c>
      <c r="E4" t="s">
        <v>415</v>
      </c>
      <c r="F4" t="s">
        <v>416</v>
      </c>
      <c r="G4" t="s">
        <v>417</v>
      </c>
      <c r="H4" t="s">
        <v>418</v>
      </c>
      <c r="I4" t="s">
        <v>419</v>
      </c>
      <c r="J4" t="s">
        <v>420</v>
      </c>
      <c r="K4" t="s">
        <v>421</v>
      </c>
    </row>
    <row r="5" spans="1:189" x14ac:dyDescent="0.2">
      <c r="B5" t="s">
        <v>15</v>
      </c>
      <c r="C5" t="s">
        <v>422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9" x14ac:dyDescent="0.2">
      <c r="A6" t="s">
        <v>32</v>
      </c>
      <c r="B6" t="s">
        <v>33</v>
      </c>
    </row>
    <row r="7" spans="1:189" x14ac:dyDescent="0.2">
      <c r="B7">
        <v>2</v>
      </c>
    </row>
    <row r="8" spans="1:189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189" x14ac:dyDescent="0.2">
      <c r="B9">
        <v>0</v>
      </c>
      <c r="C9">
        <v>1</v>
      </c>
      <c r="D9">
        <v>0</v>
      </c>
      <c r="E9">
        <v>0</v>
      </c>
    </row>
    <row r="10" spans="1:189" x14ac:dyDescent="0.2">
      <c r="A10" t="s">
        <v>39</v>
      </c>
      <c r="B10" t="s">
        <v>40</v>
      </c>
      <c r="C10" t="s">
        <v>42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</row>
    <row r="11" spans="1:189" x14ac:dyDescent="0.2">
      <c r="B11" t="s">
        <v>41</v>
      </c>
      <c r="C11" t="s">
        <v>43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9" x14ac:dyDescent="0.2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</row>
    <row r="13" spans="1:189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9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</row>
    <row r="15" spans="1:189" x14ac:dyDescent="0.2">
      <c r="B15">
        <v>-6276</v>
      </c>
      <c r="C15">
        <v>6.6</v>
      </c>
      <c r="D15">
        <v>1.7090000000000001E-5</v>
      </c>
      <c r="E15">
        <v>3.11</v>
      </c>
      <c r="F15" t="s">
        <v>423</v>
      </c>
      <c r="G15" t="s">
        <v>424</v>
      </c>
      <c r="H15">
        <v>0</v>
      </c>
    </row>
    <row r="16" spans="1:189" x14ac:dyDescent="0.2">
      <c r="A16" t="s">
        <v>72</v>
      </c>
      <c r="B16" t="s">
        <v>72</v>
      </c>
      <c r="C16" t="s">
        <v>72</v>
      </c>
      <c r="D16" t="s">
        <v>72</v>
      </c>
      <c r="E16" t="s">
        <v>72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74</v>
      </c>
      <c r="AB16" t="s">
        <v>74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74</v>
      </c>
      <c r="AP16" t="s">
        <v>74</v>
      </c>
      <c r="AQ16" t="s">
        <v>74</v>
      </c>
      <c r="AR16" t="s">
        <v>74</v>
      </c>
      <c r="AS16" t="s">
        <v>74</v>
      </c>
      <c r="AT16" t="s">
        <v>74</v>
      </c>
      <c r="AU16" t="s">
        <v>75</v>
      </c>
      <c r="AV16" t="s">
        <v>75</v>
      </c>
      <c r="AW16" t="s">
        <v>75</v>
      </c>
      <c r="AX16" t="s">
        <v>75</v>
      </c>
      <c r="AY16" t="s">
        <v>75</v>
      </c>
      <c r="AZ16" t="s">
        <v>76</v>
      </c>
      <c r="BA16" t="s">
        <v>76</v>
      </c>
      <c r="BB16" t="s">
        <v>76</v>
      </c>
      <c r="BC16" t="s">
        <v>76</v>
      </c>
      <c r="BD16" t="s">
        <v>76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76</v>
      </c>
      <c r="BK16" t="s">
        <v>76</v>
      </c>
      <c r="BL16" t="s">
        <v>76</v>
      </c>
      <c r="BM16" t="s">
        <v>76</v>
      </c>
      <c r="BN16" t="s">
        <v>76</v>
      </c>
      <c r="BO16" t="s">
        <v>76</v>
      </c>
      <c r="BP16" t="s">
        <v>76</v>
      </c>
      <c r="BQ16" t="s">
        <v>76</v>
      </c>
      <c r="BR16" t="s">
        <v>76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77</v>
      </c>
      <c r="BY16" t="s">
        <v>77</v>
      </c>
      <c r="BZ16" t="s">
        <v>77</v>
      </c>
      <c r="CA16" t="s">
        <v>77</v>
      </c>
      <c r="CB16" t="s">
        <v>77</v>
      </c>
      <c r="CC16" t="s">
        <v>77</v>
      </c>
      <c r="CD16" t="s">
        <v>77</v>
      </c>
      <c r="CE16" t="s">
        <v>77</v>
      </c>
      <c r="CF16" t="s">
        <v>78</v>
      </c>
      <c r="CG16" t="s">
        <v>78</v>
      </c>
      <c r="CH16" t="s">
        <v>78</v>
      </c>
      <c r="CI16" t="s">
        <v>78</v>
      </c>
      <c r="CJ16" t="s">
        <v>32</v>
      </c>
      <c r="CK16" t="s">
        <v>32</v>
      </c>
      <c r="CL16" t="s">
        <v>32</v>
      </c>
      <c r="CM16" t="s">
        <v>79</v>
      </c>
      <c r="CN16" t="s">
        <v>79</v>
      </c>
      <c r="CO16" t="s">
        <v>79</v>
      </c>
      <c r="CP16" t="s">
        <v>79</v>
      </c>
      <c r="CQ16" t="s">
        <v>79</v>
      </c>
      <c r="CR16" t="s">
        <v>79</v>
      </c>
      <c r="CS16" t="s">
        <v>79</v>
      </c>
      <c r="CT16" t="s">
        <v>79</v>
      </c>
      <c r="CU16" t="s">
        <v>79</v>
      </c>
      <c r="CV16" t="s">
        <v>79</v>
      </c>
      <c r="CW16" t="s">
        <v>79</v>
      </c>
      <c r="CX16" t="s">
        <v>79</v>
      </c>
      <c r="CY16" t="s">
        <v>79</v>
      </c>
      <c r="CZ16" t="s">
        <v>79</v>
      </c>
      <c r="DA16" t="s">
        <v>80</v>
      </c>
      <c r="DB16" t="s">
        <v>80</v>
      </c>
      <c r="DC16" t="s">
        <v>80</v>
      </c>
      <c r="DD16" t="s">
        <v>80</v>
      </c>
      <c r="DE16" t="s">
        <v>80</v>
      </c>
      <c r="DF16" t="s">
        <v>80</v>
      </c>
      <c r="DG16" t="s">
        <v>80</v>
      </c>
      <c r="DH16" t="s">
        <v>80</v>
      </c>
      <c r="DI16" t="s">
        <v>80</v>
      </c>
      <c r="DJ16" t="s">
        <v>80</v>
      </c>
      <c r="DK16" t="s">
        <v>80</v>
      </c>
      <c r="DL16" t="s">
        <v>80</v>
      </c>
      <c r="DM16" t="s">
        <v>80</v>
      </c>
      <c r="DN16" t="s">
        <v>80</v>
      </c>
      <c r="DO16" t="s">
        <v>80</v>
      </c>
      <c r="DP16" t="s">
        <v>80</v>
      </c>
      <c r="DQ16" t="s">
        <v>80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82</v>
      </c>
      <c r="DX16" t="s">
        <v>82</v>
      </c>
      <c r="DY16" t="s">
        <v>82</v>
      </c>
      <c r="DZ16" t="s">
        <v>82</v>
      </c>
      <c r="EA16" t="s">
        <v>82</v>
      </c>
      <c r="EB16" t="s">
        <v>82</v>
      </c>
      <c r="EC16" t="s">
        <v>82</v>
      </c>
      <c r="ED16" t="s">
        <v>82</v>
      </c>
      <c r="EE16" t="s">
        <v>82</v>
      </c>
      <c r="EF16" t="s">
        <v>83</v>
      </c>
      <c r="EG16" t="s">
        <v>83</v>
      </c>
      <c r="EH16" t="s">
        <v>83</v>
      </c>
      <c r="EI16" t="s">
        <v>83</v>
      </c>
      <c r="EJ16" t="s">
        <v>83</v>
      </c>
      <c r="EK16" t="s">
        <v>83</v>
      </c>
      <c r="EL16" t="s">
        <v>83</v>
      </c>
      <c r="EM16" t="s">
        <v>83</v>
      </c>
      <c r="EN16" t="s">
        <v>83</v>
      </c>
      <c r="EO16" t="s">
        <v>83</v>
      </c>
      <c r="EP16" t="s">
        <v>83</v>
      </c>
      <c r="EQ16" t="s">
        <v>83</v>
      </c>
      <c r="ER16" t="s">
        <v>83</v>
      </c>
      <c r="ES16" t="s">
        <v>83</v>
      </c>
      <c r="ET16" t="s">
        <v>83</v>
      </c>
      <c r="EU16" t="s">
        <v>84</v>
      </c>
      <c r="EV16" t="s">
        <v>84</v>
      </c>
      <c r="EW16" t="s">
        <v>84</v>
      </c>
      <c r="EX16" t="s">
        <v>84</v>
      </c>
      <c r="EY16" t="s">
        <v>84</v>
      </c>
      <c r="EZ16" t="s">
        <v>84</v>
      </c>
      <c r="FA16" t="s">
        <v>84</v>
      </c>
      <c r="FB16" t="s">
        <v>84</v>
      </c>
      <c r="FC16" t="s">
        <v>84</v>
      </c>
      <c r="FD16" t="s">
        <v>84</v>
      </c>
      <c r="FE16" t="s">
        <v>84</v>
      </c>
      <c r="FF16" t="s">
        <v>84</v>
      </c>
      <c r="FG16" t="s">
        <v>84</v>
      </c>
      <c r="FH16" t="s">
        <v>84</v>
      </c>
      <c r="FI16" t="s">
        <v>84</v>
      </c>
      <c r="FJ16" t="s">
        <v>84</v>
      </c>
      <c r="FK16" t="s">
        <v>84</v>
      </c>
      <c r="FL16" t="s">
        <v>84</v>
      </c>
      <c r="FM16" t="s">
        <v>84</v>
      </c>
      <c r="FN16" t="s">
        <v>85</v>
      </c>
      <c r="FO16" t="s">
        <v>85</v>
      </c>
      <c r="FP16" t="s">
        <v>85</v>
      </c>
      <c r="FQ16" t="s">
        <v>85</v>
      </c>
      <c r="FR16" t="s">
        <v>85</v>
      </c>
      <c r="FS16" t="s">
        <v>85</v>
      </c>
      <c r="FT16" t="s">
        <v>85</v>
      </c>
      <c r="FU16" t="s">
        <v>85</v>
      </c>
      <c r="FV16" t="s">
        <v>85</v>
      </c>
      <c r="FW16" t="s">
        <v>85</v>
      </c>
      <c r="FX16" t="s">
        <v>85</v>
      </c>
      <c r="FY16" t="s">
        <v>85</v>
      </c>
      <c r="FZ16" t="s">
        <v>85</v>
      </c>
      <c r="GA16" t="s">
        <v>85</v>
      </c>
      <c r="GB16" t="s">
        <v>85</v>
      </c>
      <c r="GC16" t="s">
        <v>85</v>
      </c>
      <c r="GD16" t="s">
        <v>85</v>
      </c>
      <c r="GE16" t="s">
        <v>85</v>
      </c>
      <c r="GF16" t="s">
        <v>85</v>
      </c>
      <c r="GG16" t="s">
        <v>85</v>
      </c>
    </row>
    <row r="17" spans="1:189" x14ac:dyDescent="0.2">
      <c r="A17" t="s">
        <v>86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 t="s">
        <v>94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S17" t="s">
        <v>104</v>
      </c>
      <c r="T17" t="s">
        <v>105</v>
      </c>
      <c r="U17" t="s">
        <v>106</v>
      </c>
      <c r="V17" t="s">
        <v>107</v>
      </c>
      <c r="W17" t="s">
        <v>108</v>
      </c>
      <c r="X17" t="s">
        <v>109</v>
      </c>
      <c r="Y17" t="s">
        <v>110</v>
      </c>
      <c r="Z17" t="s">
        <v>111</v>
      </c>
      <c r="AA17" t="s">
        <v>112</v>
      </c>
      <c r="AB17" t="s">
        <v>113</v>
      </c>
      <c r="AC17" t="s">
        <v>114</v>
      </c>
      <c r="AD17" t="s">
        <v>115</v>
      </c>
      <c r="AE17" t="s">
        <v>116</v>
      </c>
      <c r="AF17" t="s">
        <v>117</v>
      </c>
      <c r="AG17" t="s">
        <v>118</v>
      </c>
      <c r="AH17" t="s">
        <v>119</v>
      </c>
      <c r="AI17" t="s">
        <v>120</v>
      </c>
      <c r="AJ17" t="s">
        <v>121</v>
      </c>
      <c r="AK17" t="s">
        <v>122</v>
      </c>
      <c r="AL17" t="s">
        <v>123</v>
      </c>
      <c r="AM17" t="s">
        <v>124</v>
      </c>
      <c r="AN17" t="s">
        <v>125</v>
      </c>
      <c r="AO17" t="s">
        <v>126</v>
      </c>
      <c r="AP17" t="s">
        <v>127</v>
      </c>
      <c r="AQ17" t="s">
        <v>128</v>
      </c>
      <c r="AR17" t="s">
        <v>129</v>
      </c>
      <c r="AS17" t="s">
        <v>130</v>
      </c>
      <c r="AT17" t="s">
        <v>131</v>
      </c>
      <c r="AU17" t="s">
        <v>75</v>
      </c>
      <c r="AV17" t="s">
        <v>132</v>
      </c>
      <c r="AW17" t="s">
        <v>133</v>
      </c>
      <c r="AX17" t="s">
        <v>134</v>
      </c>
      <c r="AY17" t="s">
        <v>135</v>
      </c>
      <c r="AZ17" t="s">
        <v>136</v>
      </c>
      <c r="BA17" t="s">
        <v>137</v>
      </c>
      <c r="BB17" t="s">
        <v>138</v>
      </c>
      <c r="BC17" t="s">
        <v>139</v>
      </c>
      <c r="BD17" t="s">
        <v>140</v>
      </c>
      <c r="BE17" t="s">
        <v>141</v>
      </c>
      <c r="BF17" t="s">
        <v>142</v>
      </c>
      <c r="BG17" t="s">
        <v>143</v>
      </c>
      <c r="BH17" t="s">
        <v>144</v>
      </c>
      <c r="BI17" t="s">
        <v>145</v>
      </c>
      <c r="BJ17" t="s">
        <v>146</v>
      </c>
      <c r="BK17" t="s">
        <v>147</v>
      </c>
      <c r="BL17" t="s">
        <v>148</v>
      </c>
      <c r="BM17" t="s">
        <v>149</v>
      </c>
      <c r="BN17" t="s">
        <v>150</v>
      </c>
      <c r="BO17" t="s">
        <v>151</v>
      </c>
      <c r="BP17" t="s">
        <v>152</v>
      </c>
      <c r="BQ17" t="s">
        <v>153</v>
      </c>
      <c r="BR17" t="s">
        <v>154</v>
      </c>
      <c r="BS17" t="s">
        <v>155</v>
      </c>
      <c r="BT17" t="s">
        <v>156</v>
      </c>
      <c r="BU17" t="s">
        <v>157</v>
      </c>
      <c r="BV17" t="s">
        <v>158</v>
      </c>
      <c r="BW17" t="s">
        <v>159</v>
      </c>
      <c r="BX17" t="s">
        <v>160</v>
      </c>
      <c r="BY17" t="s">
        <v>161</v>
      </c>
      <c r="BZ17" t="s">
        <v>162</v>
      </c>
      <c r="CA17" t="s">
        <v>163</v>
      </c>
      <c r="CB17" t="s">
        <v>164</v>
      </c>
      <c r="CC17" t="s">
        <v>165</v>
      </c>
      <c r="CD17" t="s">
        <v>166</v>
      </c>
      <c r="CE17" t="s">
        <v>167</v>
      </c>
      <c r="CF17" t="s">
        <v>168</v>
      </c>
      <c r="CG17" t="s">
        <v>169</v>
      </c>
      <c r="CH17" t="s">
        <v>170</v>
      </c>
      <c r="CI17" t="s">
        <v>171</v>
      </c>
      <c r="CJ17" t="s">
        <v>172</v>
      </c>
      <c r="CK17" t="s">
        <v>173</v>
      </c>
      <c r="CL17" t="s">
        <v>174</v>
      </c>
      <c r="CM17" t="s">
        <v>106</v>
      </c>
      <c r="CN17" t="s">
        <v>175</v>
      </c>
      <c r="CO17" t="s">
        <v>176</v>
      </c>
      <c r="CP17" t="s">
        <v>177</v>
      </c>
      <c r="CQ17" t="s">
        <v>178</v>
      </c>
      <c r="CR17" t="s">
        <v>179</v>
      </c>
      <c r="CS17" t="s">
        <v>180</v>
      </c>
      <c r="CT17" t="s">
        <v>181</v>
      </c>
      <c r="CU17" t="s">
        <v>182</v>
      </c>
      <c r="CV17" t="s">
        <v>183</v>
      </c>
      <c r="CW17" t="s">
        <v>184</v>
      </c>
      <c r="CX17" t="s">
        <v>185</v>
      </c>
      <c r="CY17" t="s">
        <v>186</v>
      </c>
      <c r="CZ17" t="s">
        <v>187</v>
      </c>
      <c r="DA17" t="s">
        <v>188</v>
      </c>
      <c r="DB17" t="s">
        <v>189</v>
      </c>
      <c r="DC17" t="s">
        <v>190</v>
      </c>
      <c r="DD17" t="s">
        <v>191</v>
      </c>
      <c r="DE17" t="s">
        <v>192</v>
      </c>
      <c r="DF17" t="s">
        <v>193</v>
      </c>
      <c r="DG17" t="s">
        <v>194</v>
      </c>
      <c r="DH17" t="s">
        <v>195</v>
      </c>
      <c r="DI17" t="s">
        <v>196</v>
      </c>
      <c r="DJ17" t="s">
        <v>197</v>
      </c>
      <c r="DK17" t="s">
        <v>198</v>
      </c>
      <c r="DL17" t="s">
        <v>199</v>
      </c>
      <c r="DM17" t="s">
        <v>200</v>
      </c>
      <c r="DN17" t="s">
        <v>201</v>
      </c>
      <c r="DO17" t="s">
        <v>202</v>
      </c>
      <c r="DP17" t="s">
        <v>203</v>
      </c>
      <c r="DQ17" t="s">
        <v>204</v>
      </c>
      <c r="DR17" t="s">
        <v>205</v>
      </c>
      <c r="DS17" t="s">
        <v>206</v>
      </c>
      <c r="DT17" t="s">
        <v>207</v>
      </c>
      <c r="DU17" t="s">
        <v>208</v>
      </c>
      <c r="DV17" t="s">
        <v>209</v>
      </c>
      <c r="DW17" t="s">
        <v>87</v>
      </c>
      <c r="DX17" t="s">
        <v>90</v>
      </c>
      <c r="DY17" t="s">
        <v>210</v>
      </c>
      <c r="DZ17" t="s">
        <v>211</v>
      </c>
      <c r="EA17" t="s">
        <v>212</v>
      </c>
      <c r="EB17" t="s">
        <v>213</v>
      </c>
      <c r="EC17" t="s">
        <v>214</v>
      </c>
      <c r="ED17" t="s">
        <v>215</v>
      </c>
      <c r="EE17" t="s">
        <v>216</v>
      </c>
      <c r="EF17" t="s">
        <v>217</v>
      </c>
      <c r="EG17" t="s">
        <v>218</v>
      </c>
      <c r="EH17" t="s">
        <v>219</v>
      </c>
      <c r="EI17" t="s">
        <v>220</v>
      </c>
      <c r="EJ17" t="s">
        <v>221</v>
      </c>
      <c r="EK17" t="s">
        <v>222</v>
      </c>
      <c r="EL17" t="s">
        <v>223</v>
      </c>
      <c r="EM17" t="s">
        <v>224</v>
      </c>
      <c r="EN17" t="s">
        <v>225</v>
      </c>
      <c r="EO17" t="s">
        <v>226</v>
      </c>
      <c r="EP17" t="s">
        <v>227</v>
      </c>
      <c r="EQ17" t="s">
        <v>228</v>
      </c>
      <c r="ER17" t="s">
        <v>229</v>
      </c>
      <c r="ES17" t="s">
        <v>230</v>
      </c>
      <c r="ET17" t="s">
        <v>231</v>
      </c>
      <c r="EU17" t="s">
        <v>232</v>
      </c>
      <c r="EV17" t="s">
        <v>233</v>
      </c>
      <c r="EW17" t="s">
        <v>234</v>
      </c>
      <c r="EX17" t="s">
        <v>235</v>
      </c>
      <c r="EY17" t="s">
        <v>236</v>
      </c>
      <c r="EZ17" t="s">
        <v>237</v>
      </c>
      <c r="FA17" t="s">
        <v>238</v>
      </c>
      <c r="FB17" t="s">
        <v>239</v>
      </c>
      <c r="FC17" t="s">
        <v>240</v>
      </c>
      <c r="FD17" t="s">
        <v>241</v>
      </c>
      <c r="FE17" t="s">
        <v>242</v>
      </c>
      <c r="FF17" t="s">
        <v>243</v>
      </c>
      <c r="FG17" t="s">
        <v>244</v>
      </c>
      <c r="FH17" t="s">
        <v>245</v>
      </c>
      <c r="FI17" t="s">
        <v>246</v>
      </c>
      <c r="FJ17" t="s">
        <v>247</v>
      </c>
      <c r="FK17" t="s">
        <v>248</v>
      </c>
      <c r="FL17" t="s">
        <v>249</v>
      </c>
      <c r="FM17" t="s">
        <v>250</v>
      </c>
      <c r="FN17" t="s">
        <v>251</v>
      </c>
      <c r="FO17" t="s">
        <v>252</v>
      </c>
      <c r="FP17" t="s">
        <v>253</v>
      </c>
      <c r="FQ17" t="s">
        <v>254</v>
      </c>
      <c r="FR17" t="s">
        <v>255</v>
      </c>
      <c r="FS17" t="s">
        <v>256</v>
      </c>
      <c r="FT17" t="s">
        <v>257</v>
      </c>
      <c r="FU17" t="s">
        <v>258</v>
      </c>
      <c r="FV17" t="s">
        <v>259</v>
      </c>
      <c r="FW17" t="s">
        <v>260</v>
      </c>
      <c r="FX17" t="s">
        <v>261</v>
      </c>
      <c r="FY17" t="s">
        <v>262</v>
      </c>
      <c r="FZ17" t="s">
        <v>263</v>
      </c>
      <c r="GA17" t="s">
        <v>264</v>
      </c>
      <c r="GB17" t="s">
        <v>265</v>
      </c>
      <c r="GC17" t="s">
        <v>266</v>
      </c>
      <c r="GD17" t="s">
        <v>267</v>
      </c>
      <c r="GE17" t="s">
        <v>268</v>
      </c>
      <c r="GF17" t="s">
        <v>269</v>
      </c>
      <c r="GG17" t="s">
        <v>270</v>
      </c>
    </row>
    <row r="18" spans="1:189" x14ac:dyDescent="0.2">
      <c r="B18" t="s">
        <v>271</v>
      </c>
      <c r="C18" t="s">
        <v>271</v>
      </c>
      <c r="F18" t="s">
        <v>272</v>
      </c>
      <c r="H18" t="s">
        <v>273</v>
      </c>
      <c r="I18" t="s">
        <v>272</v>
      </c>
      <c r="J18" t="s">
        <v>272</v>
      </c>
      <c r="K18" t="s">
        <v>274</v>
      </c>
      <c r="M18" t="s">
        <v>275</v>
      </c>
      <c r="U18" t="s">
        <v>271</v>
      </c>
      <c r="V18" t="s">
        <v>276</v>
      </c>
      <c r="W18" t="s">
        <v>277</v>
      </c>
      <c r="X18" t="s">
        <v>278</v>
      </c>
      <c r="Y18" t="s">
        <v>278</v>
      </c>
      <c r="Z18" t="s">
        <v>180</v>
      </c>
      <c r="AA18" t="s">
        <v>180</v>
      </c>
      <c r="AB18" t="s">
        <v>276</v>
      </c>
      <c r="AC18" t="s">
        <v>276</v>
      </c>
      <c r="AD18" t="s">
        <v>276</v>
      </c>
      <c r="AE18" t="s">
        <v>276</v>
      </c>
      <c r="AF18" t="s">
        <v>279</v>
      </c>
      <c r="AG18" t="s">
        <v>280</v>
      </c>
      <c r="AH18" t="s">
        <v>280</v>
      </c>
      <c r="AI18" t="s">
        <v>281</v>
      </c>
      <c r="AJ18" t="s">
        <v>282</v>
      </c>
      <c r="AK18" t="s">
        <v>281</v>
      </c>
      <c r="AL18" t="s">
        <v>281</v>
      </c>
      <c r="AM18" t="s">
        <v>281</v>
      </c>
      <c r="AN18" t="s">
        <v>279</v>
      </c>
      <c r="AO18" t="s">
        <v>279</v>
      </c>
      <c r="AP18" t="s">
        <v>279</v>
      </c>
      <c r="AQ18" t="s">
        <v>279</v>
      </c>
      <c r="AU18" t="s">
        <v>283</v>
      </c>
      <c r="AV18" t="s">
        <v>282</v>
      </c>
      <c r="AX18" t="s">
        <v>282</v>
      </c>
      <c r="AY18" t="s">
        <v>283</v>
      </c>
      <c r="BE18" t="s">
        <v>277</v>
      </c>
      <c r="BK18" t="s">
        <v>277</v>
      </c>
      <c r="BL18" t="s">
        <v>277</v>
      </c>
      <c r="BM18" t="s">
        <v>277</v>
      </c>
      <c r="BO18" t="s">
        <v>284</v>
      </c>
      <c r="BY18" t="s">
        <v>285</v>
      </c>
      <c r="BZ18" t="s">
        <v>285</v>
      </c>
      <c r="CA18" t="s">
        <v>285</v>
      </c>
      <c r="CB18" t="s">
        <v>277</v>
      </c>
      <c r="CD18" t="s">
        <v>286</v>
      </c>
      <c r="CF18" t="s">
        <v>277</v>
      </c>
      <c r="CG18" t="s">
        <v>277</v>
      </c>
      <c r="CI18" t="s">
        <v>287</v>
      </c>
      <c r="CJ18" t="s">
        <v>288</v>
      </c>
      <c r="CM18" t="s">
        <v>271</v>
      </c>
      <c r="CN18" t="s">
        <v>278</v>
      </c>
      <c r="CO18" t="s">
        <v>278</v>
      </c>
      <c r="CP18" t="s">
        <v>289</v>
      </c>
      <c r="CQ18" t="s">
        <v>289</v>
      </c>
      <c r="CR18" t="s">
        <v>283</v>
      </c>
      <c r="CS18" t="s">
        <v>281</v>
      </c>
      <c r="CT18" t="s">
        <v>281</v>
      </c>
      <c r="CU18" t="s">
        <v>280</v>
      </c>
      <c r="CV18" t="s">
        <v>280</v>
      </c>
      <c r="CW18" t="s">
        <v>280</v>
      </c>
      <c r="CX18" t="s">
        <v>290</v>
      </c>
      <c r="CY18" t="s">
        <v>277</v>
      </c>
      <c r="CZ18" t="s">
        <v>277</v>
      </c>
      <c r="DA18" t="s">
        <v>277</v>
      </c>
      <c r="DF18" t="s">
        <v>277</v>
      </c>
      <c r="DI18" t="s">
        <v>280</v>
      </c>
      <c r="DJ18" t="s">
        <v>280</v>
      </c>
      <c r="DK18" t="s">
        <v>280</v>
      </c>
      <c r="DL18" t="s">
        <v>280</v>
      </c>
      <c r="DM18" t="s">
        <v>280</v>
      </c>
      <c r="DN18" t="s">
        <v>277</v>
      </c>
      <c r="DO18" t="s">
        <v>277</v>
      </c>
      <c r="DP18" t="s">
        <v>277</v>
      </c>
      <c r="DQ18" t="s">
        <v>271</v>
      </c>
      <c r="DS18" t="s">
        <v>291</v>
      </c>
      <c r="DT18" t="s">
        <v>291</v>
      </c>
      <c r="DV18" t="s">
        <v>271</v>
      </c>
      <c r="DW18" t="s">
        <v>292</v>
      </c>
      <c r="DZ18" t="s">
        <v>293</v>
      </c>
      <c r="EA18" t="s">
        <v>294</v>
      </c>
      <c r="EB18" t="s">
        <v>293</v>
      </c>
      <c r="EC18" t="s">
        <v>294</v>
      </c>
      <c r="ED18" t="s">
        <v>282</v>
      </c>
      <c r="EE18" t="s">
        <v>282</v>
      </c>
      <c r="EF18" t="s">
        <v>278</v>
      </c>
      <c r="EG18" t="s">
        <v>295</v>
      </c>
      <c r="EH18" t="s">
        <v>278</v>
      </c>
      <c r="EK18" t="s">
        <v>296</v>
      </c>
      <c r="EN18" t="s">
        <v>289</v>
      </c>
      <c r="EO18" t="s">
        <v>297</v>
      </c>
      <c r="EP18" t="s">
        <v>289</v>
      </c>
      <c r="EU18" t="s">
        <v>298</v>
      </c>
      <c r="EV18" t="s">
        <v>298</v>
      </c>
      <c r="EW18" t="s">
        <v>298</v>
      </c>
      <c r="EX18" t="s">
        <v>298</v>
      </c>
      <c r="EY18" t="s">
        <v>298</v>
      </c>
      <c r="EZ18" t="s">
        <v>298</v>
      </c>
      <c r="FA18" t="s">
        <v>298</v>
      </c>
      <c r="FB18" t="s">
        <v>298</v>
      </c>
      <c r="FC18" t="s">
        <v>298</v>
      </c>
      <c r="FD18" t="s">
        <v>298</v>
      </c>
      <c r="FE18" t="s">
        <v>298</v>
      </c>
      <c r="FF18" t="s">
        <v>298</v>
      </c>
      <c r="FM18" t="s">
        <v>298</v>
      </c>
      <c r="FN18" t="s">
        <v>282</v>
      </c>
      <c r="FO18" t="s">
        <v>282</v>
      </c>
      <c r="FP18" t="s">
        <v>293</v>
      </c>
      <c r="FQ18" t="s">
        <v>294</v>
      </c>
      <c r="FS18" t="s">
        <v>283</v>
      </c>
      <c r="FT18" t="s">
        <v>283</v>
      </c>
      <c r="FU18" t="s">
        <v>280</v>
      </c>
      <c r="FV18" t="s">
        <v>280</v>
      </c>
      <c r="FW18" t="s">
        <v>280</v>
      </c>
      <c r="FX18" t="s">
        <v>280</v>
      </c>
      <c r="FY18" t="s">
        <v>280</v>
      </c>
      <c r="FZ18" t="s">
        <v>282</v>
      </c>
      <c r="GA18" t="s">
        <v>282</v>
      </c>
      <c r="GB18" t="s">
        <v>282</v>
      </c>
      <c r="GC18" t="s">
        <v>280</v>
      </c>
      <c r="GD18" t="s">
        <v>278</v>
      </c>
      <c r="GE18" t="s">
        <v>289</v>
      </c>
      <c r="GF18" t="s">
        <v>282</v>
      </c>
      <c r="GG18" t="s">
        <v>282</v>
      </c>
    </row>
    <row r="19" spans="1:189" x14ac:dyDescent="0.2">
      <c r="A19">
        <v>1</v>
      </c>
      <c r="B19">
        <v>1626623449.5</v>
      </c>
      <c r="C19">
        <v>0</v>
      </c>
      <c r="D19" t="s">
        <v>299</v>
      </c>
      <c r="E19" t="s">
        <v>300</v>
      </c>
      <c r="F19">
        <f t="shared" ref="F19:F50" si="0">J19+I19+M19*K19</f>
        <v>5914</v>
      </c>
      <c r="G19">
        <f t="shared" ref="G19:G50" si="1">(1000*CS19)/(L19*(CU19+273.15))</f>
        <v>35.311236202595524</v>
      </c>
      <c r="H19">
        <f t="shared" ref="H19:H50" si="2">((G19*F19*(1-(CP19/1000)))/(100*K19))*(0/60)</f>
        <v>0</v>
      </c>
      <c r="I19" t="s">
        <v>301</v>
      </c>
      <c r="J19" t="s">
        <v>302</v>
      </c>
      <c r="K19" t="s">
        <v>303</v>
      </c>
      <c r="L19" t="s">
        <v>304</v>
      </c>
      <c r="M19" t="s">
        <v>19</v>
      </c>
      <c r="O19" t="s">
        <v>305</v>
      </c>
      <c r="U19">
        <v>1626623441.4419401</v>
      </c>
      <c r="V19">
        <f t="shared" ref="V19:V50" si="3">CR19*AW19*(CP19-CQ19)/(100*CJ19*(1000-AW19*CP19))</f>
        <v>9.9559673522961415E-3</v>
      </c>
      <c r="W19">
        <f t="shared" ref="W19:W50" si="4">CR19*AW19*(CO19-CN19*(1000-AW19*CQ19)/(1000-AW19*CP19))/(100*CJ19)</f>
        <v>34.370070829593033</v>
      </c>
      <c r="X19">
        <f t="shared" ref="X19:X50" si="5">CN19 - IF(AW19&gt;1, W19*CJ19*100/(AY19*CX19), 0)</f>
        <v>369.29012903225799</v>
      </c>
      <c r="Y19">
        <f t="shared" ref="Y19:Y50" si="6">((AE19-V19/2)*X19-W19)/(AE19+V19/2)</f>
        <v>282.75650684492933</v>
      </c>
      <c r="Z19">
        <f t="shared" ref="Z19:Z50" si="7">Y19*(CS19+CT19)/1000</f>
        <v>25.782846303768377</v>
      </c>
      <c r="AA19">
        <f t="shared" ref="AA19:AA50" si="8">(CN19 - IF(AW19&gt;1, W19*CJ19*100/(AY19*CX19), 0))*(CS19+CT19)/1000</f>
        <v>33.673321065460904</v>
      </c>
      <c r="AB19">
        <f>2/((1/AD19-1/AC19)+SIGN(AD19)*SQRT((1/AD19-1/AC19)*(1/AD19-1/AC19) + 4*CK19/((CK19+1)*(CK19+1))*(2*1/AD19*1/AC19-1/AC19*1/AC19)))</f>
        <v>0.82208858432549581</v>
      </c>
      <c r="AC19">
        <f t="shared" ref="AC19:AC50" si="9">AT19+AS19*CJ19+AR19*CJ19*CJ19</f>
        <v>2.1212705747684248</v>
      </c>
      <c r="AD19">
        <f t="shared" ref="AD19:AD50" si="10">V19*(1000-(1000*0.61365*EXP(17.502*AH19/(240.97+AH19))/(CS19+CT19)+CP19)/2)/(1000*0.61365*EXP(17.502*AH19/(240.97+AH19))/(CS19+CT19)-CP19)</f>
        <v>0.67821287928896001</v>
      </c>
      <c r="AE19">
        <f t="shared" ref="AE19:AE50" si="11">1/((CK19+1)/(AB19/1.6)+1/(AC19/1.37)) + CK19/((CK19+1)/(AB19/1.6) + CK19/(AC19/1.37))</f>
        <v>0.43469748969534183</v>
      </c>
      <c r="AF19">
        <f t="shared" ref="AF19:AF50" si="12">(CG19*CI19)</f>
        <v>136.19429588371324</v>
      </c>
      <c r="AG19">
        <f t="shared" ref="AG19:AG50" si="13">(CU19+(AF19+2*0.95*0.0000000567*(((CU19+$B$9)+273)^4-(CU19+273)^4)-44100*V19)/(1.84*29.3*AC19+8*0.95*0.0000000567*(CU19+273)^3))</f>
        <v>34.841320441385697</v>
      </c>
      <c r="AH19">
        <f t="shared" ref="AH19:AH50" si="14">($C$9*CV19+$D$9*CW19+$E$9*AG19)</f>
        <v>35.1131903225806</v>
      </c>
      <c r="AI19">
        <f t="shared" ref="AI19:AI50" si="15">0.61365*EXP(17.502*AH19/(240.97+AH19))</f>
        <v>5.6838725174371527</v>
      </c>
      <c r="AJ19">
        <f t="shared" ref="AJ19:AJ50" si="16">(AK19/AL19*100)</f>
        <v>69.253231914593485</v>
      </c>
      <c r="AK19">
        <f t="shared" ref="AK19:AK50" si="17">CP19*(CS19+CT19)/1000</f>
        <v>4.4194762822375866</v>
      </c>
      <c r="AL19">
        <f t="shared" ref="AL19:AL50" si="18">0.61365*EXP(17.502*CU19/(240.97+CU19))</f>
        <v>6.3816173773491229</v>
      </c>
      <c r="AM19">
        <f t="shared" ref="AM19:AM50" si="19">(AI19-CP19*(CS19+CT19)/1000)</f>
        <v>1.2643962351995661</v>
      </c>
      <c r="AN19">
        <f t="shared" ref="AN19:AN50" si="20">(-V19*44100)</f>
        <v>-439.05816023625982</v>
      </c>
      <c r="AO19">
        <f t="shared" ref="AO19:AO50" si="21">2*29.3*AC19*0.92*(CU19-AH19)</f>
        <v>241.14690523921018</v>
      </c>
      <c r="AP19">
        <f t="shared" ref="AP19:AP50" si="22">2*0.95*0.0000000567*(((CU19+$B$9)+273)^4-(AH19+273)^4)</f>
        <v>26.852418449052212</v>
      </c>
      <c r="AQ19">
        <f t="shared" ref="AQ19:AQ50" si="23">AF19+AP19+AN19+AO19</f>
        <v>-34.86454066428422</v>
      </c>
      <c r="AR19">
        <v>-3.78034485949863E-2</v>
      </c>
      <c r="AS19">
        <v>4.2437682811860299E-2</v>
      </c>
      <c r="AT19">
        <v>3.2275686273167699</v>
      </c>
      <c r="AU19">
        <v>0</v>
      </c>
      <c r="AV19">
        <v>0</v>
      </c>
      <c r="AW19">
        <f t="shared" ref="AW19:AW50" si="24">IF(AU19*$H$15&gt;=AY19,1,(AY19/(AY19-AU19*$H$15)))</f>
        <v>1</v>
      </c>
      <c r="AX19">
        <f t="shared" ref="AX19:AX50" si="25">(AW19-1)*100</f>
        <v>0</v>
      </c>
      <c r="AY19">
        <f t="shared" ref="AY19:AY50" si="26">MAX(0,($B$15+$C$15*CX19)/(1+$D$15*CX19)*CS19/(CU19+273)*$E$15)</f>
        <v>46616.050432101561</v>
      </c>
      <c r="AZ19">
        <v>0</v>
      </c>
      <c r="BA19">
        <v>0</v>
      </c>
      <c r="BB19">
        <v>0</v>
      </c>
      <c r="BC19">
        <f t="shared" ref="BC19:BC50" si="27">BB19-BA19</f>
        <v>0</v>
      </c>
      <c r="BD19" t="e">
        <f t="shared" ref="BD19:BD50" si="28">BC19/BB19</f>
        <v>#DIV/0!</v>
      </c>
      <c r="BE19">
        <v>-1</v>
      </c>
      <c r="BF19" t="s">
        <v>306</v>
      </c>
      <c r="BG19">
        <v>1031.8352</v>
      </c>
      <c r="BH19">
        <v>2092.39</v>
      </c>
      <c r="BI19">
        <f t="shared" ref="BI19:BI50" si="29">1-BG19/BH19</f>
        <v>0.50686286973269801</v>
      </c>
      <c r="BJ19">
        <v>0.5</v>
      </c>
      <c r="BK19">
        <f t="shared" ref="BK19:BK50" si="30">CG19</f>
        <v>841.20255740252162</v>
      </c>
      <c r="BL19">
        <f t="shared" ref="BL19:BL50" si="31">W19</f>
        <v>34.370070829593033</v>
      </c>
      <c r="BM19">
        <f t="shared" ref="BM19:BM50" si="32">BI19*BJ19*BK19</f>
        <v>213.18717113576338</v>
      </c>
      <c r="BN19">
        <f t="shared" ref="BN19:BN50" si="33">BS19/BH19</f>
        <v>1</v>
      </c>
      <c r="BO19">
        <f t="shared" ref="BO19:BO50" si="34">(BL19-BE19)/BK19</f>
        <v>4.2047031976233273E-2</v>
      </c>
      <c r="BP19">
        <f t="shared" ref="BP19:BP50" si="35">(BB19-BH19)/BH19</f>
        <v>-1</v>
      </c>
      <c r="BQ19" t="s">
        <v>307</v>
      </c>
      <c r="BR19">
        <v>0</v>
      </c>
      <c r="BS19">
        <f t="shared" ref="BS19:BS50" si="36">BH19-BR19</f>
        <v>2092.39</v>
      </c>
      <c r="BT19">
        <f t="shared" ref="BT19:BT50" si="37">(BH19-BG19)/(BH19-BR19)</f>
        <v>0.50686286973269801</v>
      </c>
      <c r="BU19" t="e">
        <f t="shared" ref="BU19:BU50" si="38">(BB19-BH19)/(BB19-BR19)</f>
        <v>#DIV/0!</v>
      </c>
      <c r="BV19">
        <f t="shared" ref="BV19:BV50" si="39">(BH19-BG19)/(BH19-BA19)</f>
        <v>0.50686286973269801</v>
      </c>
      <c r="BW19" t="e">
        <f t="shared" ref="BW19:BW50" si="40">(BB19-BH19)/(BB19-BA19)</f>
        <v>#DIV/0!</v>
      </c>
      <c r="BX19" t="s">
        <v>307</v>
      </c>
      <c r="BY19" t="s">
        <v>307</v>
      </c>
      <c r="BZ19" t="s">
        <v>307</v>
      </c>
      <c r="CA19" t="s">
        <v>307</v>
      </c>
      <c r="CB19" t="s">
        <v>307</v>
      </c>
      <c r="CC19" t="s">
        <v>307</v>
      </c>
      <c r="CD19" t="s">
        <v>307</v>
      </c>
      <c r="CE19" t="s">
        <v>307</v>
      </c>
      <c r="CF19">
        <f t="shared" ref="CF19:CF50" si="41">$B$13*CY19+$C$13*CZ19+$F$13*DA19</f>
        <v>1000.01025806452</v>
      </c>
      <c r="CG19">
        <f t="shared" ref="CG19:CG50" si="42">CF19*CH19</f>
        <v>841.20255740252162</v>
      </c>
      <c r="CH19">
        <f t="shared" ref="CH19:CH50" si="43">($B$13*$D$11+$C$13*$D$11+$F$13*((DN19+DF19)/MAX(DN19+DF19+DO19, 0.1)*$I$11+DO19/MAX(DN19+DF19+DO19, 0.1)*$J$11))/($B$13+$C$13+$F$13)</f>
        <v>0.84119392838093043</v>
      </c>
      <c r="CI19">
        <f t="shared" ref="CI19:CI50" si="44">($B$13*$K$11+$C$13*$K$11+$F$13*((DN19+DF19)/MAX(DN19+DF19+DO19, 0.1)*$P$11+DO19/MAX(DN19+DF19+DO19, 0.1)*$Q$11))/($B$13+$C$13+$F$13)</f>
        <v>0.16190428177519586</v>
      </c>
      <c r="CJ19">
        <v>6</v>
      </c>
      <c r="CK19">
        <v>0.5</v>
      </c>
      <c r="CL19" t="s">
        <v>308</v>
      </c>
      <c r="CM19">
        <v>1626623441.4419401</v>
      </c>
      <c r="CN19">
        <v>369.29012903225799</v>
      </c>
      <c r="CO19">
        <v>401.90803225806502</v>
      </c>
      <c r="CP19">
        <v>48.467716129032297</v>
      </c>
      <c r="CQ19">
        <v>40.346035483870999</v>
      </c>
      <c r="CR19">
        <v>699.86187096774199</v>
      </c>
      <c r="CS19">
        <v>91.1182193548387</v>
      </c>
      <c r="CT19">
        <v>6.5699245161290304E-2</v>
      </c>
      <c r="CU19">
        <v>37.221819354838701</v>
      </c>
      <c r="CV19">
        <v>35.1131903225806</v>
      </c>
      <c r="CW19">
        <v>999.9</v>
      </c>
      <c r="CX19">
        <v>10005.1180645161</v>
      </c>
      <c r="CY19">
        <v>0</v>
      </c>
      <c r="CZ19">
        <v>0.228404935483871</v>
      </c>
      <c r="DA19">
        <v>1000.01025806452</v>
      </c>
      <c r="DB19">
        <v>0.96000300000000005</v>
      </c>
      <c r="DC19">
        <v>3.9996593548387097E-2</v>
      </c>
      <c r="DD19">
        <v>0</v>
      </c>
      <c r="DE19">
        <v>1034.3148387096801</v>
      </c>
      <c r="DF19">
        <v>4.9997400000000001</v>
      </c>
      <c r="DG19">
        <v>16060.938709677401</v>
      </c>
      <c r="DH19">
        <v>9011.7296774193492</v>
      </c>
      <c r="DI19">
        <v>46.533999999999999</v>
      </c>
      <c r="DJ19">
        <v>49.311999999999998</v>
      </c>
      <c r="DK19">
        <v>47.878999999999998</v>
      </c>
      <c r="DL19">
        <v>48.783999999999999</v>
      </c>
      <c r="DM19">
        <v>49.362806451612897</v>
      </c>
      <c r="DN19">
        <v>955.21354838709703</v>
      </c>
      <c r="DO19">
        <v>39.798064516129003</v>
      </c>
      <c r="DP19">
        <v>0</v>
      </c>
      <c r="DQ19">
        <v>232.10000014305101</v>
      </c>
      <c r="DR19">
        <v>1031.8352</v>
      </c>
      <c r="DS19">
        <v>-112.774615214302</v>
      </c>
      <c r="DT19">
        <v>-989.66923002559895</v>
      </c>
      <c r="DU19">
        <v>16040.415999999999</v>
      </c>
      <c r="DV19">
        <v>15</v>
      </c>
      <c r="DW19">
        <v>1626623105.4000001</v>
      </c>
      <c r="DX19" t="s">
        <v>309</v>
      </c>
      <c r="DY19">
        <v>8</v>
      </c>
      <c r="DZ19">
        <v>-0.48799999999999999</v>
      </c>
      <c r="EA19">
        <v>-1E-3</v>
      </c>
      <c r="EB19">
        <v>398</v>
      </c>
      <c r="EC19">
        <v>33</v>
      </c>
      <c r="ED19">
        <v>0.12</v>
      </c>
      <c r="EE19">
        <v>0.01</v>
      </c>
      <c r="EF19">
        <v>-26.281365850793701</v>
      </c>
      <c r="EG19">
        <v>-54.165309732239201</v>
      </c>
      <c r="EH19">
        <v>9.6013850031893995</v>
      </c>
      <c r="EI19">
        <v>0</v>
      </c>
      <c r="EJ19">
        <v>1021.59</v>
      </c>
      <c r="EK19">
        <v>0</v>
      </c>
      <c r="EL19">
        <v>0</v>
      </c>
      <c r="EM19">
        <v>0</v>
      </c>
      <c r="EN19">
        <v>3.35178324920635</v>
      </c>
      <c r="EO19">
        <v>35.166756037403097</v>
      </c>
      <c r="EP19">
        <v>5.8047033625821101</v>
      </c>
      <c r="EQ19">
        <v>0</v>
      </c>
      <c r="ER19">
        <v>0</v>
      </c>
      <c r="ES19">
        <v>3</v>
      </c>
      <c r="ET19" t="s">
        <v>310</v>
      </c>
      <c r="EU19">
        <v>1.88409</v>
      </c>
      <c r="EV19">
        <v>1.8810899999999999</v>
      </c>
      <c r="EW19">
        <v>1.8830899999999999</v>
      </c>
      <c r="EX19">
        <v>1.8812599999999999</v>
      </c>
      <c r="EY19">
        <v>1.88263</v>
      </c>
      <c r="EZ19">
        <v>1.8818999999999999</v>
      </c>
      <c r="FA19">
        <v>1.88385</v>
      </c>
      <c r="FB19">
        <v>1.8810100000000001</v>
      </c>
      <c r="FC19" t="s">
        <v>311</v>
      </c>
      <c r="FD19" t="s">
        <v>19</v>
      </c>
      <c r="FE19" t="s">
        <v>19</v>
      </c>
      <c r="FF19" t="s">
        <v>19</v>
      </c>
      <c r="FG19" t="s">
        <v>312</v>
      </c>
      <c r="FH19" t="s">
        <v>313</v>
      </c>
      <c r="FI19" t="s">
        <v>314</v>
      </c>
      <c r="FJ19" t="s">
        <v>314</v>
      </c>
      <c r="FK19" t="s">
        <v>314</v>
      </c>
      <c r="FL19" t="s">
        <v>314</v>
      </c>
      <c r="FM19">
        <v>0</v>
      </c>
      <c r="FN19">
        <v>100</v>
      </c>
      <c r="FO19">
        <v>100</v>
      </c>
      <c r="FP19">
        <v>-0.48799999999999999</v>
      </c>
      <c r="FQ19">
        <v>-1E-3</v>
      </c>
      <c r="FR19">
        <v>2</v>
      </c>
      <c r="FS19">
        <v>755.25599999999997</v>
      </c>
      <c r="FT19">
        <v>487.07100000000003</v>
      </c>
      <c r="FU19">
        <v>36.6023</v>
      </c>
      <c r="FV19">
        <v>35.258800000000001</v>
      </c>
      <c r="FW19">
        <v>30.000499999999999</v>
      </c>
      <c r="FX19">
        <v>34.956400000000002</v>
      </c>
      <c r="FY19">
        <v>34.883400000000002</v>
      </c>
      <c r="FZ19">
        <v>25.484500000000001</v>
      </c>
      <c r="GA19">
        <v>38.072299999999998</v>
      </c>
      <c r="GB19">
        <v>3.33467</v>
      </c>
      <c r="GC19">
        <v>-999.9</v>
      </c>
      <c r="GD19">
        <v>400</v>
      </c>
      <c r="GE19">
        <v>31.759</v>
      </c>
      <c r="GF19">
        <v>100.003</v>
      </c>
      <c r="GG19">
        <v>99.438900000000004</v>
      </c>
    </row>
    <row r="20" spans="1:189" x14ac:dyDescent="0.2">
      <c r="A20">
        <v>2</v>
      </c>
      <c r="B20">
        <v>1626623475</v>
      </c>
      <c r="C20">
        <v>25.5</v>
      </c>
      <c r="D20" t="s">
        <v>315</v>
      </c>
      <c r="E20" t="s">
        <v>316</v>
      </c>
      <c r="F20">
        <f t="shared" si="0"/>
        <v>5914</v>
      </c>
      <c r="G20">
        <f t="shared" si="1"/>
        <v>35.332930722223985</v>
      </c>
      <c r="H20">
        <f t="shared" si="2"/>
        <v>0</v>
      </c>
      <c r="I20" t="s">
        <v>301</v>
      </c>
      <c r="J20" t="s">
        <v>302</v>
      </c>
      <c r="K20" t="s">
        <v>303</v>
      </c>
      <c r="L20" t="s">
        <v>304</v>
      </c>
      <c r="M20" t="s">
        <v>19</v>
      </c>
      <c r="O20" t="s">
        <v>305</v>
      </c>
      <c r="U20">
        <v>1626623466.94839</v>
      </c>
      <c r="V20">
        <f t="shared" si="3"/>
        <v>1.285790206289795E-2</v>
      </c>
      <c r="W20">
        <f t="shared" si="4"/>
        <v>33.691695884172574</v>
      </c>
      <c r="X20">
        <f t="shared" si="5"/>
        <v>364.65941935483897</v>
      </c>
      <c r="Y20">
        <f t="shared" si="6"/>
        <v>276.96159504657192</v>
      </c>
      <c r="Z20">
        <f t="shared" si="7"/>
        <v>25.253602129620461</v>
      </c>
      <c r="AA20">
        <f t="shared" si="8"/>
        <v>33.249966977035236</v>
      </c>
      <c r="AB20">
        <f t="shared" ref="AB19:AB50" si="45">2/((1/AD20-1/AC20)+SIGN(AD20)*SQRT((1/AD20-1/AC20)*(1/AD20-1/AC20) + 4*CK20/((CK20+1)*(CK20+1))*(2*1/AD20*1/AC20-1/AC20*1/AC20)))</f>
        <v>0.81445328315803345</v>
      </c>
      <c r="AC20">
        <f t="shared" si="9"/>
        <v>2.1194940359822896</v>
      </c>
      <c r="AD20">
        <f t="shared" si="10"/>
        <v>0.67289724682227592</v>
      </c>
      <c r="AE20">
        <f t="shared" si="11"/>
        <v>0.43121532677456598</v>
      </c>
      <c r="AF20">
        <f t="shared" si="12"/>
        <v>135.85696367669615</v>
      </c>
      <c r="AG20">
        <f t="shared" si="13"/>
        <v>33.641798484383763</v>
      </c>
      <c r="AH20">
        <f t="shared" si="14"/>
        <v>34.212164516129</v>
      </c>
      <c r="AI20">
        <f t="shared" si="15"/>
        <v>5.4065686441541576</v>
      </c>
      <c r="AJ20">
        <f t="shared" si="16"/>
        <v>59.395323696731673</v>
      </c>
      <c r="AK20">
        <f t="shared" si="17"/>
        <v>3.751759691278862</v>
      </c>
      <c r="AL20">
        <f t="shared" si="18"/>
        <v>6.3165910340603277</v>
      </c>
      <c r="AM20">
        <f t="shared" si="19"/>
        <v>1.6548089528752956</v>
      </c>
      <c r="AN20">
        <f t="shared" si="20"/>
        <v>-567.03348097379956</v>
      </c>
      <c r="AO20">
        <f t="shared" si="21"/>
        <v>322.44104905867272</v>
      </c>
      <c r="AP20">
        <f t="shared" si="22"/>
        <v>35.745686128615063</v>
      </c>
      <c r="AQ20">
        <f t="shared" si="23"/>
        <v>-72.989782109815621</v>
      </c>
      <c r="AR20">
        <v>-3.77579337007838E-2</v>
      </c>
      <c r="AS20">
        <v>4.23865883557943E-2</v>
      </c>
      <c r="AT20">
        <v>3.22446011907574</v>
      </c>
      <c r="AU20">
        <v>29</v>
      </c>
      <c r="AV20">
        <v>4</v>
      </c>
      <c r="AW20">
        <f t="shared" si="24"/>
        <v>1</v>
      </c>
      <c r="AX20">
        <f t="shared" si="25"/>
        <v>0</v>
      </c>
      <c r="AY20">
        <f t="shared" si="26"/>
        <v>46590.440096848957</v>
      </c>
      <c r="AZ20">
        <v>0</v>
      </c>
      <c r="BA20">
        <v>0</v>
      </c>
      <c r="BB20">
        <v>0</v>
      </c>
      <c r="BC20">
        <f t="shared" si="27"/>
        <v>0</v>
      </c>
      <c r="BD20" t="e">
        <f t="shared" si="28"/>
        <v>#DIV/0!</v>
      </c>
      <c r="BE20">
        <v>-1</v>
      </c>
      <c r="BF20" t="s">
        <v>317</v>
      </c>
      <c r="BG20">
        <v>1053.3785600000001</v>
      </c>
      <c r="BH20">
        <v>2035.77</v>
      </c>
      <c r="BI20">
        <f t="shared" si="29"/>
        <v>0.48256504418475554</v>
      </c>
      <c r="BJ20">
        <v>0.5</v>
      </c>
      <c r="BK20">
        <f t="shared" si="30"/>
        <v>839.11688190896541</v>
      </c>
      <c r="BL20">
        <f t="shared" si="31"/>
        <v>33.691695884172574</v>
      </c>
      <c r="BM20">
        <f t="shared" si="32"/>
        <v>202.46423759728711</v>
      </c>
      <c r="BN20">
        <f t="shared" si="33"/>
        <v>1</v>
      </c>
      <c r="BO20">
        <f t="shared" si="34"/>
        <v>4.1343103245938775E-2</v>
      </c>
      <c r="BP20">
        <f t="shared" si="35"/>
        <v>-1</v>
      </c>
      <c r="BQ20" t="s">
        <v>307</v>
      </c>
      <c r="BR20">
        <v>0</v>
      </c>
      <c r="BS20">
        <f t="shared" si="36"/>
        <v>2035.77</v>
      </c>
      <c r="BT20">
        <f t="shared" si="37"/>
        <v>0.4825650441847556</v>
      </c>
      <c r="BU20" t="e">
        <f t="shared" si="38"/>
        <v>#DIV/0!</v>
      </c>
      <c r="BV20">
        <f t="shared" si="39"/>
        <v>0.4825650441847556</v>
      </c>
      <c r="BW20" t="e">
        <f t="shared" si="40"/>
        <v>#DIV/0!</v>
      </c>
      <c r="BX20" t="s">
        <v>307</v>
      </c>
      <c r="BY20" t="s">
        <v>307</v>
      </c>
      <c r="BZ20" t="s">
        <v>307</v>
      </c>
      <c r="CA20" t="s">
        <v>307</v>
      </c>
      <c r="CB20" t="s">
        <v>307</v>
      </c>
      <c r="CC20" t="s">
        <v>307</v>
      </c>
      <c r="CD20" t="s">
        <v>307</v>
      </c>
      <c r="CE20" t="s">
        <v>307</v>
      </c>
      <c r="CF20">
        <f t="shared" si="41"/>
        <v>997.53058064516097</v>
      </c>
      <c r="CG20">
        <f t="shared" si="42"/>
        <v>839.11688190896541</v>
      </c>
      <c r="CH20">
        <f t="shared" si="43"/>
        <v>0.84119414300688389</v>
      </c>
      <c r="CI20">
        <f t="shared" si="44"/>
        <v>0.16190469600328583</v>
      </c>
      <c r="CJ20">
        <v>6</v>
      </c>
      <c r="CK20">
        <v>0.5</v>
      </c>
      <c r="CL20" t="s">
        <v>308</v>
      </c>
      <c r="CM20">
        <v>1626623466.94839</v>
      </c>
      <c r="CN20">
        <v>364.65941935483897</v>
      </c>
      <c r="CO20">
        <v>397.62238709677399</v>
      </c>
      <c r="CP20">
        <v>41.146341935483903</v>
      </c>
      <c r="CQ20">
        <v>30.557738709677398</v>
      </c>
      <c r="CR20">
        <v>698.61035483871001</v>
      </c>
      <c r="CS20">
        <v>91.119029032258098</v>
      </c>
      <c r="CT20">
        <v>6.1851570967741902E-2</v>
      </c>
      <c r="CU20">
        <v>37.034006451612903</v>
      </c>
      <c r="CV20">
        <v>34.212164516129</v>
      </c>
      <c r="CW20">
        <v>999.9</v>
      </c>
      <c r="CX20">
        <v>9992.9832258064507</v>
      </c>
      <c r="CY20">
        <v>0</v>
      </c>
      <c r="CZ20">
        <v>0.22973035483870999</v>
      </c>
      <c r="DA20">
        <v>997.53058064516097</v>
      </c>
      <c r="DB20">
        <v>0.95999451612903197</v>
      </c>
      <c r="DC20">
        <v>4.0005403225806403E-2</v>
      </c>
      <c r="DD20">
        <v>0</v>
      </c>
      <c r="DE20">
        <v>1044.7722903225799</v>
      </c>
      <c r="DF20">
        <v>4.9997400000000001</v>
      </c>
      <c r="DG20">
        <v>20000.380645161302</v>
      </c>
      <c r="DH20">
        <v>8989.2506451612899</v>
      </c>
      <c r="DI20">
        <v>46.673032258064502</v>
      </c>
      <c r="DJ20">
        <v>49.3445161290323</v>
      </c>
      <c r="DK20">
        <v>47.914999999999999</v>
      </c>
      <c r="DL20">
        <v>48.939129032258002</v>
      </c>
      <c r="DM20">
        <v>49.473580645161299</v>
      </c>
      <c r="DN20">
        <v>952.82387096774198</v>
      </c>
      <c r="DO20">
        <v>39.706451612903201</v>
      </c>
      <c r="DP20">
        <v>0</v>
      </c>
      <c r="DQ20">
        <v>25.0999999046326</v>
      </c>
      <c r="DR20">
        <v>1053.3785600000001</v>
      </c>
      <c r="DS20">
        <v>-81.750614698549597</v>
      </c>
      <c r="DT20">
        <v>4773.8077039650998</v>
      </c>
      <c r="DU20">
        <v>20306.135999999999</v>
      </c>
      <c r="DV20">
        <v>15</v>
      </c>
      <c r="DW20">
        <v>1626623105.4000001</v>
      </c>
      <c r="DX20" t="s">
        <v>309</v>
      </c>
      <c r="DY20">
        <v>8</v>
      </c>
      <c r="DZ20">
        <v>-0.48799999999999999</v>
      </c>
      <c r="EA20">
        <v>-1E-3</v>
      </c>
      <c r="EB20">
        <v>398</v>
      </c>
      <c r="EC20">
        <v>33</v>
      </c>
      <c r="ED20">
        <v>0.12</v>
      </c>
      <c r="EE20">
        <v>0.01</v>
      </c>
      <c r="EF20">
        <v>-32.653919047619098</v>
      </c>
      <c r="EG20">
        <v>2.3969469171376199</v>
      </c>
      <c r="EH20">
        <v>2.5918243751040002</v>
      </c>
      <c r="EI20">
        <v>0</v>
      </c>
      <c r="EJ20">
        <v>1029.5899999999999</v>
      </c>
      <c r="EK20">
        <v>0</v>
      </c>
      <c r="EL20">
        <v>0</v>
      </c>
      <c r="EM20">
        <v>0</v>
      </c>
      <c r="EN20">
        <v>11.008226666666699</v>
      </c>
      <c r="EO20">
        <v>0.19465446962181801</v>
      </c>
      <c r="EP20">
        <v>2.1117786600887798</v>
      </c>
      <c r="EQ20">
        <v>0</v>
      </c>
      <c r="ER20">
        <v>0</v>
      </c>
      <c r="ES20">
        <v>3</v>
      </c>
      <c r="ET20" t="s">
        <v>310</v>
      </c>
      <c r="EU20">
        <v>1.8841000000000001</v>
      </c>
      <c r="EV20">
        <v>1.8810899999999999</v>
      </c>
      <c r="EW20">
        <v>1.8831</v>
      </c>
      <c r="EX20">
        <v>1.8812800000000001</v>
      </c>
      <c r="EY20">
        <v>1.88263</v>
      </c>
      <c r="EZ20">
        <v>1.8819399999999999</v>
      </c>
      <c r="FA20">
        <v>1.8838600000000001</v>
      </c>
      <c r="FB20">
        <v>1.88104</v>
      </c>
      <c r="FC20" t="s">
        <v>311</v>
      </c>
      <c r="FD20" t="s">
        <v>19</v>
      </c>
      <c r="FE20" t="s">
        <v>19</v>
      </c>
      <c r="FF20" t="s">
        <v>19</v>
      </c>
      <c r="FG20" t="s">
        <v>312</v>
      </c>
      <c r="FH20" t="s">
        <v>313</v>
      </c>
      <c r="FI20" t="s">
        <v>314</v>
      </c>
      <c r="FJ20" t="s">
        <v>314</v>
      </c>
      <c r="FK20" t="s">
        <v>314</v>
      </c>
      <c r="FL20" t="s">
        <v>314</v>
      </c>
      <c r="FM20">
        <v>0</v>
      </c>
      <c r="FN20">
        <v>100</v>
      </c>
      <c r="FO20">
        <v>100</v>
      </c>
      <c r="FP20">
        <v>-0.48799999999999999</v>
      </c>
      <c r="FQ20">
        <v>-1E-3</v>
      </c>
      <c r="FR20">
        <v>2</v>
      </c>
      <c r="FS20">
        <v>714.12300000000005</v>
      </c>
      <c r="FT20">
        <v>479.83699999999999</v>
      </c>
      <c r="FU20">
        <v>36.627499999999998</v>
      </c>
      <c r="FV20">
        <v>35.283200000000001</v>
      </c>
      <c r="FW20">
        <v>30.000499999999999</v>
      </c>
      <c r="FX20">
        <v>34.973599999999998</v>
      </c>
      <c r="FY20">
        <v>34.915199999999999</v>
      </c>
      <c r="FZ20">
        <v>25.7729</v>
      </c>
      <c r="GA20">
        <v>39.128999999999998</v>
      </c>
      <c r="GB20">
        <v>0.73247899999999999</v>
      </c>
      <c r="GC20">
        <v>-999.9</v>
      </c>
      <c r="GD20">
        <v>400</v>
      </c>
      <c r="GE20">
        <v>32.6723</v>
      </c>
      <c r="GF20">
        <v>100.014</v>
      </c>
      <c r="GG20">
        <v>99.432500000000005</v>
      </c>
    </row>
    <row r="21" spans="1:189" x14ac:dyDescent="0.2">
      <c r="A21">
        <v>3</v>
      </c>
      <c r="B21">
        <v>1626623532.5</v>
      </c>
      <c r="C21">
        <v>83</v>
      </c>
      <c r="D21" t="s">
        <v>318</v>
      </c>
      <c r="E21" t="s">
        <v>319</v>
      </c>
      <c r="F21">
        <f t="shared" si="0"/>
        <v>5914</v>
      </c>
      <c r="G21">
        <f t="shared" si="1"/>
        <v>35.35192411760783</v>
      </c>
      <c r="H21">
        <f t="shared" si="2"/>
        <v>0</v>
      </c>
      <c r="I21" t="s">
        <v>301</v>
      </c>
      <c r="J21" t="s">
        <v>302</v>
      </c>
      <c r="K21" t="s">
        <v>303</v>
      </c>
      <c r="L21" t="s">
        <v>304</v>
      </c>
      <c r="M21" t="s">
        <v>19</v>
      </c>
      <c r="O21" t="s">
        <v>305</v>
      </c>
      <c r="U21">
        <v>1626623524.4516101</v>
      </c>
      <c r="V21">
        <f t="shared" si="3"/>
        <v>8.1296544370245746E-3</v>
      </c>
      <c r="W21">
        <f t="shared" si="4"/>
        <v>36.438802575706035</v>
      </c>
      <c r="X21">
        <f t="shared" si="5"/>
        <v>366.226838709677</v>
      </c>
      <c r="Y21">
        <f t="shared" si="6"/>
        <v>220.97179893780535</v>
      </c>
      <c r="Z21">
        <f t="shared" si="7"/>
        <v>20.149846792313951</v>
      </c>
      <c r="AA21">
        <f t="shared" si="8"/>
        <v>33.395278160859213</v>
      </c>
      <c r="AB21">
        <f t="shared" si="45"/>
        <v>0.47264160106292535</v>
      </c>
      <c r="AC21">
        <f t="shared" si="9"/>
        <v>2.1213423756471794</v>
      </c>
      <c r="AD21">
        <f t="shared" si="10"/>
        <v>0.42099997040277515</v>
      </c>
      <c r="AE21">
        <f t="shared" si="11"/>
        <v>0.2672930566930139</v>
      </c>
      <c r="AF21">
        <f t="shared" si="12"/>
        <v>135.50378017466329</v>
      </c>
      <c r="AG21">
        <f t="shared" si="13"/>
        <v>35.132444557472681</v>
      </c>
      <c r="AH21">
        <f t="shared" si="14"/>
        <v>33.564519354838701</v>
      </c>
      <c r="AI21">
        <f t="shared" si="15"/>
        <v>5.2145846961764306</v>
      </c>
      <c r="AJ21">
        <f t="shared" si="16"/>
        <v>56.46988755937241</v>
      </c>
      <c r="AK21">
        <f t="shared" si="17"/>
        <v>3.5382343087523891</v>
      </c>
      <c r="AL21">
        <f t="shared" si="18"/>
        <v>6.2657009986646273</v>
      </c>
      <c r="AM21">
        <f t="shared" si="19"/>
        <v>1.6763503874240415</v>
      </c>
      <c r="AN21">
        <f t="shared" si="20"/>
        <v>-358.51776067278377</v>
      </c>
      <c r="AO21">
        <f t="shared" si="21"/>
        <v>379.8464855684781</v>
      </c>
      <c r="AP21">
        <f t="shared" si="22"/>
        <v>41.910758497129478</v>
      </c>
      <c r="AQ21">
        <f t="shared" si="23"/>
        <v>198.74326356748711</v>
      </c>
      <c r="AR21">
        <v>-3.7805288751255398E-2</v>
      </c>
      <c r="AS21">
        <v>4.2439748548478901E-2</v>
      </c>
      <c r="AT21">
        <v>3.2276942794015002</v>
      </c>
      <c r="AU21">
        <v>3</v>
      </c>
      <c r="AV21">
        <v>0</v>
      </c>
      <c r="AW21">
        <f t="shared" si="24"/>
        <v>1</v>
      </c>
      <c r="AX21">
        <f t="shared" si="25"/>
        <v>0</v>
      </c>
      <c r="AY21">
        <f t="shared" si="26"/>
        <v>46668.900043916539</v>
      </c>
      <c r="AZ21">
        <v>0</v>
      </c>
      <c r="BA21">
        <v>0</v>
      </c>
      <c r="BB21">
        <v>0</v>
      </c>
      <c r="BC21">
        <f t="shared" si="27"/>
        <v>0</v>
      </c>
      <c r="BD21" t="e">
        <f t="shared" si="28"/>
        <v>#DIV/0!</v>
      </c>
      <c r="BE21">
        <v>-1</v>
      </c>
      <c r="BF21" t="s">
        <v>320</v>
      </c>
      <c r="BG21">
        <v>1358.0068000000001</v>
      </c>
      <c r="BH21">
        <v>2445.6999999999998</v>
      </c>
      <c r="BI21">
        <f t="shared" si="29"/>
        <v>0.44473696692153564</v>
      </c>
      <c r="BJ21">
        <v>0.5</v>
      </c>
      <c r="BK21">
        <f t="shared" si="30"/>
        <v>836.93692935230683</v>
      </c>
      <c r="BL21">
        <f t="shared" si="31"/>
        <v>36.438802575706035</v>
      </c>
      <c r="BM21">
        <f t="shared" si="32"/>
        <v>186.10839573238425</v>
      </c>
      <c r="BN21">
        <f t="shared" si="33"/>
        <v>1</v>
      </c>
      <c r="BO21">
        <f t="shared" si="34"/>
        <v>4.4733122966242357E-2</v>
      </c>
      <c r="BP21">
        <f t="shared" si="35"/>
        <v>-1</v>
      </c>
      <c r="BQ21" t="s">
        <v>307</v>
      </c>
      <c r="BR21">
        <v>0</v>
      </c>
      <c r="BS21">
        <f t="shared" si="36"/>
        <v>2445.6999999999998</v>
      </c>
      <c r="BT21">
        <f t="shared" si="37"/>
        <v>0.44473696692153569</v>
      </c>
      <c r="BU21" t="e">
        <f t="shared" si="38"/>
        <v>#DIV/0!</v>
      </c>
      <c r="BV21">
        <f t="shared" si="39"/>
        <v>0.44473696692153569</v>
      </c>
      <c r="BW21" t="e">
        <f t="shared" si="40"/>
        <v>#DIV/0!</v>
      </c>
      <c r="BX21" t="s">
        <v>307</v>
      </c>
      <c r="BY21" t="s">
        <v>307</v>
      </c>
      <c r="BZ21" t="s">
        <v>307</v>
      </c>
      <c r="CA21" t="s">
        <v>307</v>
      </c>
      <c r="CB21" t="s">
        <v>307</v>
      </c>
      <c r="CC21" t="s">
        <v>307</v>
      </c>
      <c r="CD21" t="s">
        <v>307</v>
      </c>
      <c r="CE21" t="s">
        <v>307</v>
      </c>
      <c r="CF21">
        <f t="shared" si="41"/>
        <v>994.93925806451603</v>
      </c>
      <c r="CG21">
        <f t="shared" si="42"/>
        <v>836.93692935230683</v>
      </c>
      <c r="CH21">
        <f t="shared" si="43"/>
        <v>0.84119399507908088</v>
      </c>
      <c r="CI21">
        <f t="shared" si="44"/>
        <v>0.16190441050262613</v>
      </c>
      <c r="CJ21">
        <v>6</v>
      </c>
      <c r="CK21">
        <v>0.5</v>
      </c>
      <c r="CL21" t="s">
        <v>308</v>
      </c>
      <c r="CM21">
        <v>1626623524.4516101</v>
      </c>
      <c r="CN21">
        <v>366.226838709677</v>
      </c>
      <c r="CO21">
        <v>400.08</v>
      </c>
      <c r="CP21">
        <v>38.801783870967697</v>
      </c>
      <c r="CQ21">
        <v>32.090422580645203</v>
      </c>
      <c r="CR21">
        <v>698.59532258064496</v>
      </c>
      <c r="CS21">
        <v>91.124464516128995</v>
      </c>
      <c r="CT21">
        <v>6.2948941935483907E-2</v>
      </c>
      <c r="CU21">
        <v>36.8858483870968</v>
      </c>
      <c r="CV21">
        <v>33.564519354838701</v>
      </c>
      <c r="CW21">
        <v>999.9</v>
      </c>
      <c r="CX21">
        <v>10004.919354838699</v>
      </c>
      <c r="CY21">
        <v>0</v>
      </c>
      <c r="CZ21">
        <v>0.230834870967742</v>
      </c>
      <c r="DA21">
        <v>994.93925806451603</v>
      </c>
      <c r="DB21">
        <v>0.95999874193548396</v>
      </c>
      <c r="DC21">
        <v>4.0001219354838698E-2</v>
      </c>
      <c r="DD21">
        <v>0</v>
      </c>
      <c r="DE21">
        <v>1359.42612903226</v>
      </c>
      <c r="DF21">
        <v>4.9997400000000001</v>
      </c>
      <c r="DG21">
        <v>22778.916129032299</v>
      </c>
      <c r="DH21">
        <v>8965.8151612903293</v>
      </c>
      <c r="DI21">
        <v>46.81</v>
      </c>
      <c r="DJ21">
        <v>49.552</v>
      </c>
      <c r="DK21">
        <v>48.130903225806399</v>
      </c>
      <c r="DL21">
        <v>49.227645161290297</v>
      </c>
      <c r="DM21">
        <v>49.625</v>
      </c>
      <c r="DN21">
        <v>950.34032258064497</v>
      </c>
      <c r="DO21">
        <v>39.598387096774204</v>
      </c>
      <c r="DP21">
        <v>0</v>
      </c>
      <c r="DQ21">
        <v>56.899999856948902</v>
      </c>
      <c r="DR21">
        <v>1358.0068000000001</v>
      </c>
      <c r="DS21">
        <v>-1042.0215404779501</v>
      </c>
      <c r="DT21">
        <v>-14522.5000281544</v>
      </c>
      <c r="DU21">
        <v>22769.184000000001</v>
      </c>
      <c r="DV21">
        <v>15</v>
      </c>
      <c r="DW21">
        <v>1626623105.4000001</v>
      </c>
      <c r="DX21" t="s">
        <v>309</v>
      </c>
      <c r="DY21">
        <v>8</v>
      </c>
      <c r="DZ21">
        <v>-0.48799999999999999</v>
      </c>
      <c r="EA21">
        <v>-1E-3</v>
      </c>
      <c r="EB21">
        <v>398</v>
      </c>
      <c r="EC21">
        <v>33</v>
      </c>
      <c r="ED21">
        <v>0.12</v>
      </c>
      <c r="EE21">
        <v>0.01</v>
      </c>
      <c r="EF21">
        <v>-29.538612698412699</v>
      </c>
      <c r="EG21">
        <v>-27.5300518036378</v>
      </c>
      <c r="EH21">
        <v>4.9250775051347997</v>
      </c>
      <c r="EI21">
        <v>0</v>
      </c>
      <c r="EJ21">
        <v>1264.6500000000001</v>
      </c>
      <c r="EK21">
        <v>0</v>
      </c>
      <c r="EL21">
        <v>0</v>
      </c>
      <c r="EM21">
        <v>0</v>
      </c>
      <c r="EN21">
        <v>6.8593708634920603</v>
      </c>
      <c r="EO21">
        <v>-2.8718644667585602</v>
      </c>
      <c r="EP21">
        <v>4.0144396282041299</v>
      </c>
      <c r="EQ21">
        <v>0</v>
      </c>
      <c r="ER21">
        <v>0</v>
      </c>
      <c r="ES21">
        <v>3</v>
      </c>
      <c r="ET21" t="s">
        <v>310</v>
      </c>
      <c r="EU21">
        <v>1.88408</v>
      </c>
      <c r="EV21">
        <v>1.8810899999999999</v>
      </c>
      <c r="EW21">
        <v>1.8830899999999999</v>
      </c>
      <c r="EX21">
        <v>1.8812599999999999</v>
      </c>
      <c r="EY21">
        <v>1.88263</v>
      </c>
      <c r="EZ21">
        <v>1.88192</v>
      </c>
      <c r="FA21">
        <v>1.88385</v>
      </c>
      <c r="FB21">
        <v>1.8810500000000001</v>
      </c>
      <c r="FC21" t="s">
        <v>311</v>
      </c>
      <c r="FD21" t="s">
        <v>19</v>
      </c>
      <c r="FE21" t="s">
        <v>19</v>
      </c>
      <c r="FF21" t="s">
        <v>19</v>
      </c>
      <c r="FG21" t="s">
        <v>312</v>
      </c>
      <c r="FH21" t="s">
        <v>313</v>
      </c>
      <c r="FI21" t="s">
        <v>314</v>
      </c>
      <c r="FJ21" t="s">
        <v>314</v>
      </c>
      <c r="FK21" t="s">
        <v>314</v>
      </c>
      <c r="FL21" t="s">
        <v>314</v>
      </c>
      <c r="FM21">
        <v>0</v>
      </c>
      <c r="FN21">
        <v>100</v>
      </c>
      <c r="FO21">
        <v>100</v>
      </c>
      <c r="FP21">
        <v>-0.48799999999999999</v>
      </c>
      <c r="FQ21">
        <v>-1E-3</v>
      </c>
      <c r="FR21">
        <v>2</v>
      </c>
      <c r="FS21">
        <v>742.86699999999996</v>
      </c>
      <c r="FT21">
        <v>481.52199999999999</v>
      </c>
      <c r="FU21">
        <v>36.727200000000003</v>
      </c>
      <c r="FV21">
        <v>35.375700000000002</v>
      </c>
      <c r="FW21">
        <v>30.000900000000001</v>
      </c>
      <c r="FX21">
        <v>35.060899999999997</v>
      </c>
      <c r="FY21">
        <v>34.994900000000001</v>
      </c>
      <c r="FZ21">
        <v>25.826499999999999</v>
      </c>
      <c r="GA21">
        <v>39.018300000000004</v>
      </c>
      <c r="GB21">
        <v>0</v>
      </c>
      <c r="GC21">
        <v>-999.9</v>
      </c>
      <c r="GD21">
        <v>400</v>
      </c>
      <c r="GE21">
        <v>31.416499999999999</v>
      </c>
      <c r="GF21">
        <v>100.01300000000001</v>
      </c>
      <c r="GG21">
        <v>99.417299999999997</v>
      </c>
    </row>
    <row r="22" spans="1:189" x14ac:dyDescent="0.2">
      <c r="A22">
        <v>4</v>
      </c>
      <c r="B22">
        <v>1626623561.9000001</v>
      </c>
      <c r="C22">
        <v>112.40000009536701</v>
      </c>
      <c r="D22" t="s">
        <v>321</v>
      </c>
      <c r="E22" t="s">
        <v>322</v>
      </c>
      <c r="F22">
        <f t="shared" si="0"/>
        <v>5914</v>
      </c>
      <c r="G22">
        <f t="shared" si="1"/>
        <v>35.316446757098831</v>
      </c>
      <c r="H22">
        <f t="shared" si="2"/>
        <v>0</v>
      </c>
      <c r="I22" t="s">
        <v>301</v>
      </c>
      <c r="J22" t="s">
        <v>302</v>
      </c>
      <c r="K22" t="s">
        <v>303</v>
      </c>
      <c r="L22" t="s">
        <v>304</v>
      </c>
      <c r="M22" t="s">
        <v>19</v>
      </c>
      <c r="O22" t="s">
        <v>305</v>
      </c>
      <c r="U22">
        <v>1626623553.9548399</v>
      </c>
      <c r="V22">
        <f t="shared" si="3"/>
        <v>1.2227224774217272E-2</v>
      </c>
      <c r="W22">
        <f t="shared" si="4"/>
        <v>34.031233410288309</v>
      </c>
      <c r="X22">
        <f t="shared" si="5"/>
        <v>366.93467741935501</v>
      </c>
      <c r="Y22">
        <f t="shared" si="6"/>
        <v>271.43042656842289</v>
      </c>
      <c r="Z22">
        <f t="shared" si="7"/>
        <v>24.753429221744241</v>
      </c>
      <c r="AA22">
        <f t="shared" si="8"/>
        <v>33.463056007886131</v>
      </c>
      <c r="AB22">
        <f t="shared" si="45"/>
        <v>0.73975612802424051</v>
      </c>
      <c r="AC22">
        <f t="shared" si="9"/>
        <v>2.120212945132562</v>
      </c>
      <c r="AD22">
        <f t="shared" si="10"/>
        <v>0.62099949375415919</v>
      </c>
      <c r="AE22">
        <f t="shared" si="11"/>
        <v>0.39719645858209068</v>
      </c>
      <c r="AF22">
        <f t="shared" si="12"/>
        <v>136.15503979811473</v>
      </c>
      <c r="AG22">
        <f t="shared" si="13"/>
        <v>34.038012698043644</v>
      </c>
      <c r="AH22">
        <f t="shared" si="14"/>
        <v>34.197422580645203</v>
      </c>
      <c r="AI22">
        <f t="shared" si="15"/>
        <v>5.4021312163282129</v>
      </c>
      <c r="AJ22">
        <f t="shared" si="16"/>
        <v>57.962719167815699</v>
      </c>
      <c r="AK22">
        <f t="shared" si="17"/>
        <v>3.6960851770249099</v>
      </c>
      <c r="AL22">
        <f t="shared" si="18"/>
        <v>6.376659394332199</v>
      </c>
      <c r="AM22">
        <f t="shared" si="19"/>
        <v>1.706046039303303</v>
      </c>
      <c r="AN22">
        <f t="shared" si="20"/>
        <v>-539.22061254298171</v>
      </c>
      <c r="AO22">
        <f t="shared" si="21"/>
        <v>344.07329657000446</v>
      </c>
      <c r="AP22">
        <f t="shared" si="22"/>
        <v>38.160443771892396</v>
      </c>
      <c r="AQ22">
        <f t="shared" si="23"/>
        <v>-20.831832402970122</v>
      </c>
      <c r="AR22">
        <v>-3.7776348596642598E-2</v>
      </c>
      <c r="AS22">
        <v>4.2407260689629203E-2</v>
      </c>
      <c r="AT22">
        <v>3.2257179304739201</v>
      </c>
      <c r="AU22">
        <v>0</v>
      </c>
      <c r="AV22">
        <v>0</v>
      </c>
      <c r="AW22">
        <f t="shared" si="24"/>
        <v>1</v>
      </c>
      <c r="AX22">
        <f t="shared" si="25"/>
        <v>0</v>
      </c>
      <c r="AY22">
        <f t="shared" si="26"/>
        <v>46586.334393830126</v>
      </c>
      <c r="AZ22">
        <v>0</v>
      </c>
      <c r="BA22">
        <v>0</v>
      </c>
      <c r="BB22">
        <v>0</v>
      </c>
      <c r="BC22">
        <f t="shared" si="27"/>
        <v>0</v>
      </c>
      <c r="BD22" t="e">
        <f t="shared" si="28"/>
        <v>#DIV/0!</v>
      </c>
      <c r="BE22">
        <v>-1</v>
      </c>
      <c r="BF22" t="s">
        <v>323</v>
      </c>
      <c r="BG22">
        <v>1081.9848</v>
      </c>
      <c r="BH22">
        <v>2195.56</v>
      </c>
      <c r="BI22">
        <f t="shared" si="29"/>
        <v>0.50719415547741808</v>
      </c>
      <c r="BJ22">
        <v>0.5</v>
      </c>
      <c r="BK22">
        <f t="shared" si="30"/>
        <v>840.95872083049073</v>
      </c>
      <c r="BL22">
        <f t="shared" si="31"/>
        <v>34.031233410288309</v>
      </c>
      <c r="BM22">
        <f t="shared" si="32"/>
        <v>213.26467410149527</v>
      </c>
      <c r="BN22">
        <f t="shared" si="33"/>
        <v>1</v>
      </c>
      <c r="BO22">
        <f t="shared" si="34"/>
        <v>4.1656305526736361E-2</v>
      </c>
      <c r="BP22">
        <f t="shared" si="35"/>
        <v>-1</v>
      </c>
      <c r="BQ22" t="s">
        <v>307</v>
      </c>
      <c r="BR22">
        <v>0</v>
      </c>
      <c r="BS22">
        <f t="shared" si="36"/>
        <v>2195.56</v>
      </c>
      <c r="BT22">
        <f t="shared" si="37"/>
        <v>0.50719415547741808</v>
      </c>
      <c r="BU22" t="e">
        <f t="shared" si="38"/>
        <v>#DIV/0!</v>
      </c>
      <c r="BV22">
        <f t="shared" si="39"/>
        <v>0.50719415547741808</v>
      </c>
      <c r="BW22" t="e">
        <f t="shared" si="40"/>
        <v>#DIV/0!</v>
      </c>
      <c r="BX22" t="s">
        <v>307</v>
      </c>
      <c r="BY22" t="s">
        <v>307</v>
      </c>
      <c r="BZ22" t="s">
        <v>307</v>
      </c>
      <c r="CA22" t="s">
        <v>307</v>
      </c>
      <c r="CB22" t="s">
        <v>307</v>
      </c>
      <c r="CC22" t="s">
        <v>307</v>
      </c>
      <c r="CD22" t="s">
        <v>307</v>
      </c>
      <c r="CE22" t="s">
        <v>307</v>
      </c>
      <c r="CF22">
        <f t="shared" si="41"/>
        <v>999.72022580645103</v>
      </c>
      <c r="CG22">
        <f t="shared" si="42"/>
        <v>840.95872083049073</v>
      </c>
      <c r="CH22">
        <f t="shared" si="43"/>
        <v>0.84119406522170637</v>
      </c>
      <c r="CI22">
        <f t="shared" si="44"/>
        <v>0.16190454587789338</v>
      </c>
      <c r="CJ22">
        <v>6</v>
      </c>
      <c r="CK22">
        <v>0.5</v>
      </c>
      <c r="CL22" t="s">
        <v>308</v>
      </c>
      <c r="CM22">
        <v>1626623553.9548399</v>
      </c>
      <c r="CN22">
        <v>366.93467741935501</v>
      </c>
      <c r="CO22">
        <v>399.949322580645</v>
      </c>
      <c r="CP22">
        <v>40.528929032258098</v>
      </c>
      <c r="CQ22">
        <v>30.473406451612899</v>
      </c>
      <c r="CR22">
        <v>700.01345161290305</v>
      </c>
      <c r="CS22">
        <v>91.127477419354804</v>
      </c>
      <c r="CT22">
        <v>6.8743780645161304E-2</v>
      </c>
      <c r="CU22">
        <v>37.2075580645161</v>
      </c>
      <c r="CV22">
        <v>34.197422580645203</v>
      </c>
      <c r="CW22">
        <v>999.9</v>
      </c>
      <c r="CX22">
        <v>9996.93</v>
      </c>
      <c r="CY22">
        <v>0</v>
      </c>
      <c r="CZ22">
        <v>0.231718419354839</v>
      </c>
      <c r="DA22">
        <v>999.72022580645103</v>
      </c>
      <c r="DB22">
        <v>0.95999541935483901</v>
      </c>
      <c r="DC22">
        <v>4.0004493548387102E-2</v>
      </c>
      <c r="DD22">
        <v>0</v>
      </c>
      <c r="DE22">
        <v>1084.8664516128999</v>
      </c>
      <c r="DF22">
        <v>4.9997400000000001</v>
      </c>
      <c r="DG22">
        <v>17789.048387096798</v>
      </c>
      <c r="DH22">
        <v>9009.0777419354799</v>
      </c>
      <c r="DI22">
        <v>46.936999999999998</v>
      </c>
      <c r="DJ22">
        <v>49.674999999999997</v>
      </c>
      <c r="DK22">
        <v>48.225612903225802</v>
      </c>
      <c r="DL22">
        <v>49.342483870967698</v>
      </c>
      <c r="DM22">
        <v>49.75</v>
      </c>
      <c r="DN22">
        <v>954.92774193548405</v>
      </c>
      <c r="DO22">
        <v>39.790967741935503</v>
      </c>
      <c r="DP22">
        <v>0</v>
      </c>
      <c r="DQ22">
        <v>28.700000047683702</v>
      </c>
      <c r="DR22">
        <v>1081.9848</v>
      </c>
      <c r="DS22">
        <v>-299.69384565215802</v>
      </c>
      <c r="DT22">
        <v>-2255.3076929725798</v>
      </c>
      <c r="DU22">
        <v>17765.736000000001</v>
      </c>
      <c r="DV22">
        <v>15</v>
      </c>
      <c r="DW22">
        <v>1626623105.4000001</v>
      </c>
      <c r="DX22" t="s">
        <v>309</v>
      </c>
      <c r="DY22">
        <v>8</v>
      </c>
      <c r="DZ22">
        <v>-0.48799999999999999</v>
      </c>
      <c r="EA22">
        <v>-1E-3</v>
      </c>
      <c r="EB22">
        <v>398</v>
      </c>
      <c r="EC22">
        <v>33</v>
      </c>
      <c r="ED22">
        <v>0.12</v>
      </c>
      <c r="EE22">
        <v>0.01</v>
      </c>
      <c r="EF22">
        <v>-31.525099999999998</v>
      </c>
      <c r="EG22">
        <v>-2.5085218869766601</v>
      </c>
      <c r="EH22">
        <v>4.1060970514048396</v>
      </c>
      <c r="EI22">
        <v>0</v>
      </c>
      <c r="EJ22">
        <v>1055.92</v>
      </c>
      <c r="EK22">
        <v>0</v>
      </c>
      <c r="EL22">
        <v>0</v>
      </c>
      <c r="EM22">
        <v>0</v>
      </c>
      <c r="EN22">
        <v>8.5508935038095206</v>
      </c>
      <c r="EO22">
        <v>2.78631915259496</v>
      </c>
      <c r="EP22">
        <v>3.6962804542011698</v>
      </c>
      <c r="EQ22">
        <v>0</v>
      </c>
      <c r="ER22">
        <v>0</v>
      </c>
      <c r="ES22">
        <v>3</v>
      </c>
      <c r="ET22" t="s">
        <v>310</v>
      </c>
      <c r="EU22">
        <v>1.88408</v>
      </c>
      <c r="EV22">
        <v>1.8810899999999999</v>
      </c>
      <c r="EW22">
        <v>1.8830899999999999</v>
      </c>
      <c r="EX22">
        <v>1.8812899999999999</v>
      </c>
      <c r="EY22">
        <v>1.88262</v>
      </c>
      <c r="EZ22">
        <v>1.88195</v>
      </c>
      <c r="FA22">
        <v>1.88385</v>
      </c>
      <c r="FB22">
        <v>1.8810100000000001</v>
      </c>
      <c r="FC22" t="s">
        <v>311</v>
      </c>
      <c r="FD22" t="s">
        <v>19</v>
      </c>
      <c r="FE22" t="s">
        <v>19</v>
      </c>
      <c r="FF22" t="s">
        <v>19</v>
      </c>
      <c r="FG22" t="s">
        <v>312</v>
      </c>
      <c r="FH22" t="s">
        <v>313</v>
      </c>
      <c r="FI22" t="s">
        <v>314</v>
      </c>
      <c r="FJ22" t="s">
        <v>314</v>
      </c>
      <c r="FK22" t="s">
        <v>314</v>
      </c>
      <c r="FL22" t="s">
        <v>314</v>
      </c>
      <c r="FM22">
        <v>0</v>
      </c>
      <c r="FN22">
        <v>100</v>
      </c>
      <c r="FO22">
        <v>100</v>
      </c>
      <c r="FP22">
        <v>-0.48799999999999999</v>
      </c>
      <c r="FQ22">
        <v>-1E-3</v>
      </c>
      <c r="FR22">
        <v>2</v>
      </c>
      <c r="FS22">
        <v>755.68</v>
      </c>
      <c r="FT22">
        <v>479.48700000000002</v>
      </c>
      <c r="FU22">
        <v>36.7864</v>
      </c>
      <c r="FV22">
        <v>35.4405</v>
      </c>
      <c r="FW22">
        <v>30.001000000000001</v>
      </c>
      <c r="FX22">
        <v>35.1006</v>
      </c>
      <c r="FY22">
        <v>35.047199999999997</v>
      </c>
      <c r="FZ22">
        <v>25.7973</v>
      </c>
      <c r="GA22">
        <v>39.61</v>
      </c>
      <c r="GB22">
        <v>0</v>
      </c>
      <c r="GC22">
        <v>-999.9</v>
      </c>
      <c r="GD22">
        <v>400</v>
      </c>
      <c r="GE22">
        <v>31.703099999999999</v>
      </c>
      <c r="GF22">
        <v>100.001</v>
      </c>
      <c r="GG22">
        <v>99.408000000000001</v>
      </c>
    </row>
    <row r="23" spans="1:189" x14ac:dyDescent="0.2">
      <c r="A23">
        <v>5</v>
      </c>
      <c r="B23">
        <v>1626623689.5</v>
      </c>
      <c r="C23">
        <v>240</v>
      </c>
      <c r="D23" t="s">
        <v>324</v>
      </c>
      <c r="E23" t="s">
        <v>325</v>
      </c>
      <c r="F23">
        <f t="shared" si="0"/>
        <v>5914</v>
      </c>
      <c r="G23">
        <f t="shared" si="1"/>
        <v>35.300509803721539</v>
      </c>
      <c r="H23">
        <f t="shared" si="2"/>
        <v>0</v>
      </c>
      <c r="I23" t="s">
        <v>301</v>
      </c>
      <c r="J23" t="s">
        <v>302</v>
      </c>
      <c r="K23" t="s">
        <v>303</v>
      </c>
      <c r="L23" t="s">
        <v>304</v>
      </c>
      <c r="M23" t="s">
        <v>19</v>
      </c>
      <c r="O23" t="s">
        <v>305</v>
      </c>
      <c r="U23">
        <v>1626623681.5</v>
      </c>
      <c r="V23">
        <f t="shared" si="3"/>
        <v>9.6236441251751279E-3</v>
      </c>
      <c r="W23">
        <f t="shared" si="4"/>
        <v>32.005169889961074</v>
      </c>
      <c r="X23">
        <f t="shared" si="5"/>
        <v>373.86099999999999</v>
      </c>
      <c r="Y23">
        <f t="shared" si="6"/>
        <v>286.73504043328177</v>
      </c>
      <c r="Z23">
        <f t="shared" si="7"/>
        <v>26.1501226001403</v>
      </c>
      <c r="AA23">
        <f t="shared" si="8"/>
        <v>34.095975750427598</v>
      </c>
      <c r="AB23">
        <f t="shared" si="45"/>
        <v>0.75410220411542606</v>
      </c>
      <c r="AC23">
        <f t="shared" si="9"/>
        <v>2.120945338194363</v>
      </c>
      <c r="AD23">
        <f t="shared" si="10"/>
        <v>0.6311364072207013</v>
      </c>
      <c r="AE23">
        <f t="shared" si="11"/>
        <v>0.4038272940320764</v>
      </c>
      <c r="AF23">
        <f t="shared" si="12"/>
        <v>136.19826794061376</v>
      </c>
      <c r="AG23">
        <f t="shared" si="13"/>
        <v>35.096188671219217</v>
      </c>
      <c r="AH23">
        <f t="shared" si="14"/>
        <v>35.2517225806452</v>
      </c>
      <c r="AI23">
        <f t="shared" si="15"/>
        <v>5.7275857377949793</v>
      </c>
      <c r="AJ23">
        <f t="shared" si="16"/>
        <v>68.647736438802539</v>
      </c>
      <c r="AK23">
        <f t="shared" si="17"/>
        <v>4.4142853799028252</v>
      </c>
      <c r="AL23">
        <f t="shared" si="18"/>
        <v>6.4303436775923881</v>
      </c>
      <c r="AM23">
        <f t="shared" si="19"/>
        <v>1.313300357892154</v>
      </c>
      <c r="AN23">
        <f t="shared" si="20"/>
        <v>-424.40270592022313</v>
      </c>
      <c r="AO23">
        <f t="shared" si="21"/>
        <v>241.2375553228195</v>
      </c>
      <c r="AP23">
        <f t="shared" si="22"/>
        <v>26.902909017272368</v>
      </c>
      <c r="AQ23">
        <f t="shared" si="23"/>
        <v>-20.063973639517485</v>
      </c>
      <c r="AR23">
        <v>-3.7795113838274302E-2</v>
      </c>
      <c r="AS23">
        <v>4.2428326317286297E-2</v>
      </c>
      <c r="AT23">
        <v>3.2269994784685201</v>
      </c>
      <c r="AU23">
        <v>0</v>
      </c>
      <c r="AV23">
        <v>0</v>
      </c>
      <c r="AW23">
        <f t="shared" si="24"/>
        <v>1</v>
      </c>
      <c r="AX23">
        <f t="shared" si="25"/>
        <v>0</v>
      </c>
      <c r="AY23">
        <f t="shared" si="26"/>
        <v>46585.501488944014</v>
      </c>
      <c r="AZ23">
        <v>0</v>
      </c>
      <c r="BA23">
        <v>0</v>
      </c>
      <c r="BB23">
        <v>0</v>
      </c>
      <c r="BC23">
        <f t="shared" si="27"/>
        <v>0</v>
      </c>
      <c r="BD23" t="e">
        <f t="shared" si="28"/>
        <v>#DIV/0!</v>
      </c>
      <c r="BE23">
        <v>-1</v>
      </c>
      <c r="BF23" t="s">
        <v>326</v>
      </c>
      <c r="BG23">
        <v>1147.4856</v>
      </c>
      <c r="BH23">
        <v>2220.5500000000002</v>
      </c>
      <c r="BI23">
        <f t="shared" si="29"/>
        <v>0.4832426200716039</v>
      </c>
      <c r="BJ23">
        <v>0.5</v>
      </c>
      <c r="BK23">
        <f t="shared" si="30"/>
        <v>841.22565685354414</v>
      </c>
      <c r="BL23">
        <f t="shared" si="31"/>
        <v>32.005169889961074</v>
      </c>
      <c r="BM23">
        <f t="shared" si="32"/>
        <v>203.25804524468134</v>
      </c>
      <c r="BN23">
        <f t="shared" si="33"/>
        <v>1</v>
      </c>
      <c r="BO23">
        <f t="shared" si="34"/>
        <v>3.9234621080639742E-2</v>
      </c>
      <c r="BP23">
        <f t="shared" si="35"/>
        <v>-1</v>
      </c>
      <c r="BQ23" t="s">
        <v>307</v>
      </c>
      <c r="BR23">
        <v>0</v>
      </c>
      <c r="BS23">
        <f t="shared" si="36"/>
        <v>2220.5500000000002</v>
      </c>
      <c r="BT23">
        <f t="shared" si="37"/>
        <v>0.48324262007160396</v>
      </c>
      <c r="BU23" t="e">
        <f t="shared" si="38"/>
        <v>#DIV/0!</v>
      </c>
      <c r="BV23">
        <f t="shared" si="39"/>
        <v>0.48324262007160396</v>
      </c>
      <c r="BW23" t="e">
        <f t="shared" si="40"/>
        <v>#DIV/0!</v>
      </c>
      <c r="BX23" t="s">
        <v>307</v>
      </c>
      <c r="BY23" t="s">
        <v>307</v>
      </c>
      <c r="BZ23" t="s">
        <v>307</v>
      </c>
      <c r="CA23" t="s">
        <v>307</v>
      </c>
      <c r="CB23" t="s">
        <v>307</v>
      </c>
      <c r="CC23" t="s">
        <v>307</v>
      </c>
      <c r="CD23" t="s">
        <v>307</v>
      </c>
      <c r="CE23" t="s">
        <v>307</v>
      </c>
      <c r="CF23">
        <f t="shared" si="41"/>
        <v>1000.0375483870999</v>
      </c>
      <c r="CG23">
        <f t="shared" si="42"/>
        <v>841.22565685354414</v>
      </c>
      <c r="CH23">
        <f t="shared" si="43"/>
        <v>0.84119407137292601</v>
      </c>
      <c r="CI23">
        <f t="shared" si="44"/>
        <v>0.16190455774974732</v>
      </c>
      <c r="CJ23">
        <v>6</v>
      </c>
      <c r="CK23">
        <v>0.5</v>
      </c>
      <c r="CL23" t="s">
        <v>308</v>
      </c>
      <c r="CM23">
        <v>1626623681.5</v>
      </c>
      <c r="CN23">
        <v>373.86099999999999</v>
      </c>
      <c r="CO23">
        <v>404.38464516129</v>
      </c>
      <c r="CP23">
        <v>48.402461290322599</v>
      </c>
      <c r="CQ23">
        <v>40.551158064516102</v>
      </c>
      <c r="CR23">
        <v>699.84580645161304</v>
      </c>
      <c r="CS23">
        <v>91.131525806451606</v>
      </c>
      <c r="CT23">
        <v>6.8079796774193596E-2</v>
      </c>
      <c r="CU23">
        <v>37.361467741935499</v>
      </c>
      <c r="CV23">
        <v>35.2517225806452</v>
      </c>
      <c r="CW23">
        <v>999.9</v>
      </c>
      <c r="CX23">
        <v>10001.4516129032</v>
      </c>
      <c r="CY23">
        <v>0</v>
      </c>
      <c r="CZ23">
        <v>0.228184032258064</v>
      </c>
      <c r="DA23">
        <v>1000.0375483870999</v>
      </c>
      <c r="DB23">
        <v>0.95999841935483898</v>
      </c>
      <c r="DC23">
        <v>4.0001567741935501E-2</v>
      </c>
      <c r="DD23">
        <v>0</v>
      </c>
      <c r="DE23">
        <v>1151.22903225806</v>
      </c>
      <c r="DF23">
        <v>4.9997400000000001</v>
      </c>
      <c r="DG23">
        <v>15860.754838709699</v>
      </c>
      <c r="DH23">
        <v>9011.9625806451604</v>
      </c>
      <c r="DI23">
        <v>46.9796774193548</v>
      </c>
      <c r="DJ23">
        <v>49.542000000000002</v>
      </c>
      <c r="DK23">
        <v>48.311999999999998</v>
      </c>
      <c r="DL23">
        <v>49.487806451612897</v>
      </c>
      <c r="DM23">
        <v>49.858741935483899</v>
      </c>
      <c r="DN23">
        <v>955.23387096774195</v>
      </c>
      <c r="DO23">
        <v>39.803870967741901</v>
      </c>
      <c r="DP23">
        <v>0</v>
      </c>
      <c r="DQ23">
        <v>126.700000047684</v>
      </c>
      <c r="DR23">
        <v>1147.4856</v>
      </c>
      <c r="DS23">
        <v>-251.64615350850301</v>
      </c>
      <c r="DT23">
        <v>-2395.6769212177201</v>
      </c>
      <c r="DU23">
        <v>15822.132</v>
      </c>
      <c r="DV23">
        <v>15</v>
      </c>
      <c r="DW23">
        <v>1626623105.4000001</v>
      </c>
      <c r="DX23" t="s">
        <v>309</v>
      </c>
      <c r="DY23">
        <v>8</v>
      </c>
      <c r="DZ23">
        <v>-0.48799999999999999</v>
      </c>
      <c r="EA23">
        <v>-1E-3</v>
      </c>
      <c r="EB23">
        <v>398</v>
      </c>
      <c r="EC23">
        <v>33</v>
      </c>
      <c r="ED23">
        <v>0.12</v>
      </c>
      <c r="EE23">
        <v>0.01</v>
      </c>
      <c r="EF23">
        <v>-23.1103285714286</v>
      </c>
      <c r="EG23">
        <v>-51.548082373273701</v>
      </c>
      <c r="EH23">
        <v>8.1462823219567397</v>
      </c>
      <c r="EI23">
        <v>0</v>
      </c>
      <c r="EJ23">
        <v>1122.94</v>
      </c>
      <c r="EK23">
        <v>0</v>
      </c>
      <c r="EL23">
        <v>0</v>
      </c>
      <c r="EM23">
        <v>0</v>
      </c>
      <c r="EN23">
        <v>-0.44330466666666701</v>
      </c>
      <c r="EO23">
        <v>61.809957741937701</v>
      </c>
      <c r="EP23">
        <v>9.7050878761452708</v>
      </c>
      <c r="EQ23">
        <v>0</v>
      </c>
      <c r="ER23">
        <v>0</v>
      </c>
      <c r="ES23">
        <v>3</v>
      </c>
      <c r="ET23" t="s">
        <v>310</v>
      </c>
      <c r="EU23">
        <v>1.88408</v>
      </c>
      <c r="EV23">
        <v>1.8811</v>
      </c>
      <c r="EW23">
        <v>1.8830899999999999</v>
      </c>
      <c r="EX23">
        <v>1.88127</v>
      </c>
      <c r="EY23">
        <v>1.88263</v>
      </c>
      <c r="EZ23">
        <v>1.8819300000000001</v>
      </c>
      <c r="FA23">
        <v>1.88385</v>
      </c>
      <c r="FB23">
        <v>1.88107</v>
      </c>
      <c r="FC23" t="s">
        <v>311</v>
      </c>
      <c r="FD23" t="s">
        <v>19</v>
      </c>
      <c r="FE23" t="s">
        <v>19</v>
      </c>
      <c r="FF23" t="s">
        <v>19</v>
      </c>
      <c r="FG23" t="s">
        <v>312</v>
      </c>
      <c r="FH23" t="s">
        <v>313</v>
      </c>
      <c r="FI23" t="s">
        <v>314</v>
      </c>
      <c r="FJ23" t="s">
        <v>314</v>
      </c>
      <c r="FK23" t="s">
        <v>314</v>
      </c>
      <c r="FL23" t="s">
        <v>314</v>
      </c>
      <c r="FM23">
        <v>0</v>
      </c>
      <c r="FN23">
        <v>100</v>
      </c>
      <c r="FO23">
        <v>100</v>
      </c>
      <c r="FP23">
        <v>-0.48799999999999999</v>
      </c>
      <c r="FQ23">
        <v>-1E-3</v>
      </c>
      <c r="FR23">
        <v>2</v>
      </c>
      <c r="FS23">
        <v>761.18499999999995</v>
      </c>
      <c r="FT23">
        <v>484.99900000000002</v>
      </c>
      <c r="FU23">
        <v>36.856999999999999</v>
      </c>
      <c r="FV23">
        <v>35.628599999999999</v>
      </c>
      <c r="FW23">
        <v>30</v>
      </c>
      <c r="FX23">
        <v>35.269799999999996</v>
      </c>
      <c r="FY23">
        <v>35.183999999999997</v>
      </c>
      <c r="FZ23">
        <v>25.401199999999999</v>
      </c>
      <c r="GA23">
        <v>36.714599999999997</v>
      </c>
      <c r="GB23">
        <v>0.31384000000000001</v>
      </c>
      <c r="GC23">
        <v>-999.9</v>
      </c>
      <c r="GD23">
        <v>400</v>
      </c>
      <c r="GE23">
        <v>32.025199999999998</v>
      </c>
      <c r="GF23">
        <v>99.949299999999994</v>
      </c>
      <c r="GG23">
        <v>99.376099999999994</v>
      </c>
    </row>
    <row r="24" spans="1:189" x14ac:dyDescent="0.2">
      <c r="A24">
        <v>6</v>
      </c>
      <c r="B24">
        <v>1626623724.5999999</v>
      </c>
      <c r="C24">
        <v>275.09999990463302</v>
      </c>
      <c r="D24" t="s">
        <v>327</v>
      </c>
      <c r="E24" t="s">
        <v>328</v>
      </c>
      <c r="F24">
        <f t="shared" si="0"/>
        <v>5914</v>
      </c>
      <c r="G24">
        <f t="shared" si="1"/>
        <v>35.330128623055252</v>
      </c>
      <c r="H24">
        <f t="shared" si="2"/>
        <v>0</v>
      </c>
      <c r="I24" t="s">
        <v>301</v>
      </c>
      <c r="J24" t="s">
        <v>302</v>
      </c>
      <c r="K24" t="s">
        <v>303</v>
      </c>
      <c r="L24" t="s">
        <v>304</v>
      </c>
      <c r="M24" t="s">
        <v>19</v>
      </c>
      <c r="O24" t="s">
        <v>305</v>
      </c>
      <c r="U24">
        <v>1626623716.89677</v>
      </c>
      <c r="V24">
        <f t="shared" si="3"/>
        <v>9.5316380507052198E-3</v>
      </c>
      <c r="W24">
        <f t="shared" si="4"/>
        <v>30.432302994663182</v>
      </c>
      <c r="X24">
        <f t="shared" si="5"/>
        <v>369.97822580645197</v>
      </c>
      <c r="Y24">
        <f t="shared" si="6"/>
        <v>261.88996779919933</v>
      </c>
      <c r="Z24">
        <f t="shared" si="7"/>
        <v>23.884533323367265</v>
      </c>
      <c r="AA24">
        <f t="shared" si="8"/>
        <v>33.742251898591121</v>
      </c>
      <c r="AB24">
        <f t="shared" si="45"/>
        <v>0.55626065668657809</v>
      </c>
      <c r="AC24">
        <f t="shared" si="9"/>
        <v>2.1209332399957055</v>
      </c>
      <c r="AD24">
        <f t="shared" si="10"/>
        <v>0.48616306463762493</v>
      </c>
      <c r="AE24">
        <f t="shared" si="11"/>
        <v>0.30941078216858786</v>
      </c>
      <c r="AF24">
        <f t="shared" si="12"/>
        <v>136.18994264623299</v>
      </c>
      <c r="AG24">
        <f t="shared" si="13"/>
        <v>34.867196105495161</v>
      </c>
      <c r="AH24">
        <f t="shared" si="14"/>
        <v>33.628038709677398</v>
      </c>
      <c r="AI24">
        <f t="shared" si="15"/>
        <v>5.2331479431492545</v>
      </c>
      <c r="AJ24">
        <f t="shared" si="16"/>
        <v>55.69571553029764</v>
      </c>
      <c r="AK24">
        <f t="shared" si="17"/>
        <v>3.5309964465282953</v>
      </c>
      <c r="AL24">
        <f t="shared" si="18"/>
        <v>6.3397990543949216</v>
      </c>
      <c r="AM24">
        <f t="shared" si="19"/>
        <v>1.7021514966209592</v>
      </c>
      <c r="AN24">
        <f t="shared" si="20"/>
        <v>-420.34523803610017</v>
      </c>
      <c r="AO24">
        <f t="shared" si="21"/>
        <v>397.13761579286046</v>
      </c>
      <c r="AP24">
        <f t="shared" si="22"/>
        <v>43.886676856457278</v>
      </c>
      <c r="AQ24">
        <f t="shared" si="23"/>
        <v>156.86899725945057</v>
      </c>
      <c r="AR24">
        <v>-3.7794803819790203E-2</v>
      </c>
      <c r="AS24">
        <v>4.2427978294378797E-2</v>
      </c>
      <c r="AT24">
        <v>3.2269783077418799</v>
      </c>
      <c r="AU24">
        <v>0</v>
      </c>
      <c r="AV24">
        <v>0</v>
      </c>
      <c r="AW24">
        <f t="shared" si="24"/>
        <v>1</v>
      </c>
      <c r="AX24">
        <f t="shared" si="25"/>
        <v>0</v>
      </c>
      <c r="AY24">
        <f t="shared" si="26"/>
        <v>46624.22997965906</v>
      </c>
      <c r="AZ24">
        <v>0</v>
      </c>
      <c r="BA24">
        <v>0</v>
      </c>
      <c r="BB24">
        <v>0</v>
      </c>
      <c r="BC24">
        <f t="shared" si="27"/>
        <v>0</v>
      </c>
      <c r="BD24" t="e">
        <f t="shared" si="28"/>
        <v>#DIV/0!</v>
      </c>
      <c r="BE24">
        <v>-1</v>
      </c>
      <c r="BF24" t="s">
        <v>329</v>
      </c>
      <c r="BG24">
        <v>915.47379999999998</v>
      </c>
      <c r="BH24">
        <v>1863.69</v>
      </c>
      <c r="BI24">
        <f t="shared" si="29"/>
        <v>0.50878429352521071</v>
      </c>
      <c r="BJ24">
        <v>0.5</v>
      </c>
      <c r="BK24">
        <f t="shared" si="30"/>
        <v>841.17734450895762</v>
      </c>
      <c r="BL24">
        <f t="shared" si="31"/>
        <v>30.432302994663182</v>
      </c>
      <c r="BM24">
        <f t="shared" si="32"/>
        <v>213.98891047770138</v>
      </c>
      <c r="BN24">
        <f t="shared" si="33"/>
        <v>1</v>
      </c>
      <c r="BO24">
        <f t="shared" si="34"/>
        <v>3.7367034668547787E-2</v>
      </c>
      <c r="BP24">
        <f t="shared" si="35"/>
        <v>-1</v>
      </c>
      <c r="BQ24" t="s">
        <v>307</v>
      </c>
      <c r="BR24">
        <v>0</v>
      </c>
      <c r="BS24">
        <f t="shared" si="36"/>
        <v>1863.69</v>
      </c>
      <c r="BT24">
        <f t="shared" si="37"/>
        <v>0.50878429352521071</v>
      </c>
      <c r="BU24" t="e">
        <f t="shared" si="38"/>
        <v>#DIV/0!</v>
      </c>
      <c r="BV24">
        <f t="shared" si="39"/>
        <v>0.50878429352521071</v>
      </c>
      <c r="BW24" t="e">
        <f t="shared" si="40"/>
        <v>#DIV/0!</v>
      </c>
      <c r="BX24" t="s">
        <v>307</v>
      </c>
      <c r="BY24" t="s">
        <v>307</v>
      </c>
      <c r="BZ24" t="s">
        <v>307</v>
      </c>
      <c r="CA24" t="s">
        <v>307</v>
      </c>
      <c r="CB24" t="s">
        <v>307</v>
      </c>
      <c r="CC24" t="s">
        <v>307</v>
      </c>
      <c r="CD24" t="s">
        <v>307</v>
      </c>
      <c r="CE24" t="s">
        <v>307</v>
      </c>
      <c r="CF24">
        <f t="shared" si="41"/>
        <v>999.98048387096799</v>
      </c>
      <c r="CG24">
        <f t="shared" si="42"/>
        <v>841.17734450895762</v>
      </c>
      <c r="CH24">
        <f t="shared" si="43"/>
        <v>0.84119376135494517</v>
      </c>
      <c r="CI24">
        <f t="shared" si="44"/>
        <v>0.16190395941504429</v>
      </c>
      <c r="CJ24">
        <v>6</v>
      </c>
      <c r="CK24">
        <v>0.5</v>
      </c>
      <c r="CL24" t="s">
        <v>308</v>
      </c>
      <c r="CM24">
        <v>1626623716.89677</v>
      </c>
      <c r="CN24">
        <v>369.97822580645197</v>
      </c>
      <c r="CO24">
        <v>399.08438709677398</v>
      </c>
      <c r="CP24">
        <v>38.716793548387102</v>
      </c>
      <c r="CQ24">
        <v>30.863506451612899</v>
      </c>
      <c r="CR24">
        <v>700.03325806451596</v>
      </c>
      <c r="CS24">
        <v>91.1315483870968</v>
      </c>
      <c r="CT24">
        <v>6.9094096774193606E-2</v>
      </c>
      <c r="CU24">
        <v>37.101229032258097</v>
      </c>
      <c r="CV24">
        <v>33.628038709677398</v>
      </c>
      <c r="CW24">
        <v>999.9</v>
      </c>
      <c r="CX24">
        <v>10001.3670967742</v>
      </c>
      <c r="CY24">
        <v>0</v>
      </c>
      <c r="CZ24">
        <v>0.230172161290323</v>
      </c>
      <c r="DA24">
        <v>999.98048387096799</v>
      </c>
      <c r="DB24">
        <v>0.96000799999999997</v>
      </c>
      <c r="DC24">
        <v>3.9991780645161297E-2</v>
      </c>
      <c r="DD24">
        <v>0</v>
      </c>
      <c r="DE24">
        <v>918.52035483870998</v>
      </c>
      <c r="DF24">
        <v>4.9997400000000001</v>
      </c>
      <c r="DG24">
        <v>13701.416129032301</v>
      </c>
      <c r="DH24">
        <v>9011.4787096774198</v>
      </c>
      <c r="DI24">
        <v>46.987806451612897</v>
      </c>
      <c r="DJ24">
        <v>49.411000000000001</v>
      </c>
      <c r="DK24">
        <v>48.25</v>
      </c>
      <c r="DL24">
        <v>49.387</v>
      </c>
      <c r="DM24">
        <v>49.832322580645098</v>
      </c>
      <c r="DN24">
        <v>955.19</v>
      </c>
      <c r="DO24">
        <v>39.791290322580601</v>
      </c>
      <c r="DP24">
        <v>0</v>
      </c>
      <c r="DQ24">
        <v>34.199999809265101</v>
      </c>
      <c r="DR24">
        <v>915.47379999999998</v>
      </c>
      <c r="DS24">
        <v>-285.29815414676801</v>
      </c>
      <c r="DT24">
        <v>-6229.08462453017</v>
      </c>
      <c r="DU24">
        <v>13643.675999999999</v>
      </c>
      <c r="DV24">
        <v>15</v>
      </c>
      <c r="DW24">
        <v>1626623756.0999999</v>
      </c>
      <c r="DX24" t="s">
        <v>330</v>
      </c>
      <c r="DY24">
        <v>9</v>
      </c>
      <c r="DZ24">
        <v>-0.46800000000000003</v>
      </c>
      <c r="EA24">
        <v>-1E-3</v>
      </c>
      <c r="EB24">
        <v>400</v>
      </c>
      <c r="EC24">
        <v>33</v>
      </c>
      <c r="ED24">
        <v>7.0000000000000007E-2</v>
      </c>
      <c r="EE24">
        <v>0.01</v>
      </c>
      <c r="EF24">
        <v>-21.879033492063499</v>
      </c>
      <c r="EG24">
        <v>-38.6942292208239</v>
      </c>
      <c r="EH24">
        <v>8.6470485425926107</v>
      </c>
      <c r="EI24">
        <v>0</v>
      </c>
      <c r="EJ24">
        <v>898.99199999999996</v>
      </c>
      <c r="EK24">
        <v>0</v>
      </c>
      <c r="EL24">
        <v>0</v>
      </c>
      <c r="EM24">
        <v>0</v>
      </c>
      <c r="EN24">
        <v>4.4488074444444496</v>
      </c>
      <c r="EO24">
        <v>13.935144115269701</v>
      </c>
      <c r="EP24">
        <v>5.64837364791918</v>
      </c>
      <c r="EQ24">
        <v>0</v>
      </c>
      <c r="ER24">
        <v>0</v>
      </c>
      <c r="ES24">
        <v>3</v>
      </c>
      <c r="ET24" t="s">
        <v>310</v>
      </c>
      <c r="EU24">
        <v>1.8841399999999999</v>
      </c>
      <c r="EV24">
        <v>1.8811</v>
      </c>
      <c r="EW24">
        <v>1.8831100000000001</v>
      </c>
      <c r="EX24">
        <v>1.88127</v>
      </c>
      <c r="EY24">
        <v>1.88262</v>
      </c>
      <c r="EZ24">
        <v>1.8819300000000001</v>
      </c>
      <c r="FA24">
        <v>1.8838699999999999</v>
      </c>
      <c r="FB24">
        <v>1.8810500000000001</v>
      </c>
      <c r="FC24" t="s">
        <v>311</v>
      </c>
      <c r="FD24" t="s">
        <v>19</v>
      </c>
      <c r="FE24" t="s">
        <v>19</v>
      </c>
      <c r="FF24" t="s">
        <v>19</v>
      </c>
      <c r="FG24" t="s">
        <v>312</v>
      </c>
      <c r="FH24" t="s">
        <v>313</v>
      </c>
      <c r="FI24" t="s">
        <v>314</v>
      </c>
      <c r="FJ24" t="s">
        <v>314</v>
      </c>
      <c r="FK24" t="s">
        <v>314</v>
      </c>
      <c r="FL24" t="s">
        <v>314</v>
      </c>
      <c r="FM24">
        <v>0</v>
      </c>
      <c r="FN24">
        <v>100</v>
      </c>
      <c r="FO24">
        <v>100</v>
      </c>
      <c r="FP24">
        <v>-0.46800000000000003</v>
      </c>
      <c r="FQ24">
        <v>-1E-3</v>
      </c>
      <c r="FR24">
        <v>2</v>
      </c>
      <c r="FS24">
        <v>759.68</v>
      </c>
      <c r="FT24">
        <v>481.97500000000002</v>
      </c>
      <c r="FU24">
        <v>36.8596</v>
      </c>
      <c r="FV24">
        <v>35.622</v>
      </c>
      <c r="FW24">
        <v>29.999700000000001</v>
      </c>
      <c r="FX24">
        <v>35.269399999999997</v>
      </c>
      <c r="FY24">
        <v>35.195399999999999</v>
      </c>
      <c r="FZ24">
        <v>25.893000000000001</v>
      </c>
      <c r="GA24">
        <v>34.401299999999999</v>
      </c>
      <c r="GB24">
        <v>0</v>
      </c>
      <c r="GC24">
        <v>-999.9</v>
      </c>
      <c r="GD24">
        <v>400</v>
      </c>
      <c r="GE24">
        <v>34.1218</v>
      </c>
      <c r="GF24">
        <v>99.975099999999998</v>
      </c>
      <c r="GG24">
        <v>99.383099999999999</v>
      </c>
    </row>
    <row r="25" spans="1:189" x14ac:dyDescent="0.2">
      <c r="A25">
        <v>7</v>
      </c>
      <c r="B25">
        <v>1626623795.0999999</v>
      </c>
      <c r="C25">
        <v>345.59999990463302</v>
      </c>
      <c r="D25" t="s">
        <v>331</v>
      </c>
      <c r="E25" t="s">
        <v>332</v>
      </c>
      <c r="F25">
        <f t="shared" si="0"/>
        <v>5914</v>
      </c>
      <c r="G25">
        <f t="shared" si="1"/>
        <v>35.315986478927123</v>
      </c>
      <c r="H25">
        <f t="shared" si="2"/>
        <v>0</v>
      </c>
      <c r="I25" t="s">
        <v>301</v>
      </c>
      <c r="J25" t="s">
        <v>302</v>
      </c>
      <c r="K25" t="s">
        <v>303</v>
      </c>
      <c r="L25" t="s">
        <v>304</v>
      </c>
      <c r="M25" t="s">
        <v>19</v>
      </c>
      <c r="O25" t="s">
        <v>305</v>
      </c>
      <c r="U25">
        <v>1626623787.0999999</v>
      </c>
      <c r="V25">
        <f t="shared" si="3"/>
        <v>8.3560013262377539E-3</v>
      </c>
      <c r="W25">
        <f t="shared" si="4"/>
        <v>35.210007112310805</v>
      </c>
      <c r="X25">
        <f t="shared" si="5"/>
        <v>370.18725806451602</v>
      </c>
      <c r="Y25">
        <f t="shared" si="6"/>
        <v>255.89474046776704</v>
      </c>
      <c r="Z25">
        <f t="shared" si="7"/>
        <v>23.337867930521544</v>
      </c>
      <c r="AA25">
        <f t="shared" si="8"/>
        <v>33.761465055823628</v>
      </c>
      <c r="AB25">
        <f t="shared" si="45"/>
        <v>0.6000919805699767</v>
      </c>
      <c r="AC25">
        <f t="shared" si="9"/>
        <v>2.1213867532828146</v>
      </c>
      <c r="AD25">
        <f t="shared" si="10"/>
        <v>0.51938078815531386</v>
      </c>
      <c r="AE25">
        <f t="shared" si="11"/>
        <v>0.3309558570649721</v>
      </c>
      <c r="AF25">
        <f t="shared" si="12"/>
        <v>136.19051564796914</v>
      </c>
      <c r="AG25">
        <f t="shared" si="13"/>
        <v>35.404476575716224</v>
      </c>
      <c r="AH25">
        <f t="shared" si="14"/>
        <v>35.197219354838701</v>
      </c>
      <c r="AI25">
        <f t="shared" si="15"/>
        <v>5.7103527595243078</v>
      </c>
      <c r="AJ25">
        <f t="shared" si="16"/>
        <v>67.722494515174247</v>
      </c>
      <c r="AK25">
        <f t="shared" si="17"/>
        <v>4.3237912709515474</v>
      </c>
      <c r="AL25">
        <f t="shared" si="18"/>
        <v>6.3845717761957754</v>
      </c>
      <c r="AM25">
        <f t="shared" si="19"/>
        <v>1.3865614885727604</v>
      </c>
      <c r="AN25">
        <f t="shared" si="20"/>
        <v>-368.49965848708496</v>
      </c>
      <c r="AO25">
        <f t="shared" si="21"/>
        <v>232.52125493407746</v>
      </c>
      <c r="AP25">
        <f t="shared" si="22"/>
        <v>25.902111482548264</v>
      </c>
      <c r="AQ25">
        <f t="shared" si="23"/>
        <v>26.114223577509904</v>
      </c>
      <c r="AR25">
        <v>-3.7806426112155601E-2</v>
      </c>
      <c r="AS25">
        <v>4.2441025335727703E-2</v>
      </c>
      <c r="AT25">
        <v>3.2277719413060502</v>
      </c>
      <c r="AU25">
        <v>0</v>
      </c>
      <c r="AV25">
        <v>0</v>
      </c>
      <c r="AW25">
        <f t="shared" si="24"/>
        <v>1</v>
      </c>
      <c r="AX25">
        <f t="shared" si="25"/>
        <v>0</v>
      </c>
      <c r="AY25">
        <f t="shared" si="26"/>
        <v>46618.604514800369</v>
      </c>
      <c r="AZ25">
        <v>0</v>
      </c>
      <c r="BA25">
        <v>0</v>
      </c>
      <c r="BB25">
        <v>0</v>
      </c>
      <c r="BC25">
        <f t="shared" si="27"/>
        <v>0</v>
      </c>
      <c r="BD25" t="e">
        <f t="shared" si="28"/>
        <v>#DIV/0!</v>
      </c>
      <c r="BE25">
        <v>-1</v>
      </c>
      <c r="BF25" t="s">
        <v>333</v>
      </c>
      <c r="BG25">
        <v>1096.4423999999999</v>
      </c>
      <c r="BH25">
        <v>2258.71</v>
      </c>
      <c r="BI25">
        <f t="shared" si="29"/>
        <v>0.51457141465703882</v>
      </c>
      <c r="BJ25">
        <v>0.5</v>
      </c>
      <c r="BK25">
        <f t="shared" si="30"/>
        <v>841.17808491322614</v>
      </c>
      <c r="BL25">
        <f t="shared" si="31"/>
        <v>35.210007112310805</v>
      </c>
      <c r="BM25">
        <f t="shared" si="32"/>
        <v>216.42309856614875</v>
      </c>
      <c r="BN25">
        <f t="shared" si="33"/>
        <v>1</v>
      </c>
      <c r="BO25">
        <f t="shared" si="34"/>
        <v>4.3046778989785664E-2</v>
      </c>
      <c r="BP25">
        <f t="shared" si="35"/>
        <v>-1</v>
      </c>
      <c r="BQ25" t="s">
        <v>307</v>
      </c>
      <c r="BR25">
        <v>0</v>
      </c>
      <c r="BS25">
        <f t="shared" si="36"/>
        <v>2258.71</v>
      </c>
      <c r="BT25">
        <f t="shared" si="37"/>
        <v>0.51457141465703882</v>
      </c>
      <c r="BU25" t="e">
        <f t="shared" si="38"/>
        <v>#DIV/0!</v>
      </c>
      <c r="BV25">
        <f t="shared" si="39"/>
        <v>0.51457141465703882</v>
      </c>
      <c r="BW25" t="e">
        <f t="shared" si="40"/>
        <v>#DIV/0!</v>
      </c>
      <c r="BX25" t="s">
        <v>307</v>
      </c>
      <c r="BY25" t="s">
        <v>307</v>
      </c>
      <c r="BZ25" t="s">
        <v>307</v>
      </c>
      <c r="CA25" t="s">
        <v>307</v>
      </c>
      <c r="CB25" t="s">
        <v>307</v>
      </c>
      <c r="CC25" t="s">
        <v>307</v>
      </c>
      <c r="CD25" t="s">
        <v>307</v>
      </c>
      <c r="CE25" t="s">
        <v>307</v>
      </c>
      <c r="CF25">
        <f t="shared" si="41"/>
        <v>999.98103225806403</v>
      </c>
      <c r="CG25">
        <f t="shared" si="42"/>
        <v>841.17808491322614</v>
      </c>
      <c r="CH25">
        <f t="shared" si="43"/>
        <v>0.84119404046470381</v>
      </c>
      <c r="CI25">
        <f t="shared" si="44"/>
        <v>0.16190449809687829</v>
      </c>
      <c r="CJ25">
        <v>6</v>
      </c>
      <c r="CK25">
        <v>0.5</v>
      </c>
      <c r="CL25" t="s">
        <v>308</v>
      </c>
      <c r="CM25">
        <v>1626623787.0999999</v>
      </c>
      <c r="CN25">
        <v>370.18725806451602</v>
      </c>
      <c r="CO25">
        <v>403.027774193548</v>
      </c>
      <c r="CP25">
        <v>47.409448387096802</v>
      </c>
      <c r="CQ25">
        <v>40.584825806451597</v>
      </c>
      <c r="CR25">
        <v>699.80554838709702</v>
      </c>
      <c r="CS25">
        <v>91.132970967741997</v>
      </c>
      <c r="CT25">
        <v>6.8074774193548404E-2</v>
      </c>
      <c r="CU25">
        <v>37.230312903225801</v>
      </c>
      <c r="CV25">
        <v>35.197219354838701</v>
      </c>
      <c r="CW25">
        <v>999.9</v>
      </c>
      <c r="CX25">
        <v>10004.286451612899</v>
      </c>
      <c r="CY25">
        <v>0</v>
      </c>
      <c r="CZ25">
        <v>0.22973035483870999</v>
      </c>
      <c r="DA25">
        <v>999.98103225806403</v>
      </c>
      <c r="DB25">
        <v>0.96000148387096795</v>
      </c>
      <c r="DC25">
        <v>3.9998561290322601E-2</v>
      </c>
      <c r="DD25">
        <v>0</v>
      </c>
      <c r="DE25">
        <v>1100.0264516129</v>
      </c>
      <c r="DF25">
        <v>4.9997400000000001</v>
      </c>
      <c r="DG25">
        <v>15152.6161290323</v>
      </c>
      <c r="DH25">
        <v>9011.4548387096802</v>
      </c>
      <c r="DI25">
        <v>46.8648387096774</v>
      </c>
      <c r="DJ25">
        <v>49.145000000000003</v>
      </c>
      <c r="DK25">
        <v>48.128999999999998</v>
      </c>
      <c r="DL25">
        <v>49.168999999999997</v>
      </c>
      <c r="DM25">
        <v>49.723580645161299</v>
      </c>
      <c r="DN25">
        <v>955.18193548387103</v>
      </c>
      <c r="DO25">
        <v>39.800645161290298</v>
      </c>
      <c r="DP25">
        <v>0</v>
      </c>
      <c r="DQ25">
        <v>69.700000047683702</v>
      </c>
      <c r="DR25">
        <v>1096.4423999999999</v>
      </c>
      <c r="DS25">
        <v>-163.75692307553399</v>
      </c>
      <c r="DT25">
        <v>-1241.53076947058</v>
      </c>
      <c r="DU25">
        <v>15115.72</v>
      </c>
      <c r="DV25">
        <v>15</v>
      </c>
      <c r="DW25">
        <v>1626623756.0999999</v>
      </c>
      <c r="DX25" t="s">
        <v>330</v>
      </c>
      <c r="DY25">
        <v>9</v>
      </c>
      <c r="DZ25">
        <v>-0.46800000000000003</v>
      </c>
      <c r="EA25">
        <v>-1E-3</v>
      </c>
      <c r="EB25">
        <v>400</v>
      </c>
      <c r="EC25">
        <v>33</v>
      </c>
      <c r="ED25">
        <v>7.0000000000000007E-2</v>
      </c>
      <c r="EE25">
        <v>0.01</v>
      </c>
      <c r="EF25">
        <v>-24.4663423492064</v>
      </c>
      <c r="EG25">
        <v>-67.034621417050801</v>
      </c>
      <c r="EH25">
        <v>10.7234347495873</v>
      </c>
      <c r="EI25">
        <v>0</v>
      </c>
      <c r="EJ25">
        <v>1081.98</v>
      </c>
      <c r="EK25">
        <v>0</v>
      </c>
      <c r="EL25">
        <v>0</v>
      </c>
      <c r="EM25">
        <v>0</v>
      </c>
      <c r="EN25">
        <v>-0.36558560317460298</v>
      </c>
      <c r="EO25">
        <v>52.229267914746501</v>
      </c>
      <c r="EP25">
        <v>8.4074670712108208</v>
      </c>
      <c r="EQ25">
        <v>0</v>
      </c>
      <c r="ER25">
        <v>0</v>
      </c>
      <c r="ES25">
        <v>3</v>
      </c>
      <c r="ET25" t="s">
        <v>310</v>
      </c>
      <c r="EU25">
        <v>1.8841399999999999</v>
      </c>
      <c r="EV25">
        <v>1.8810899999999999</v>
      </c>
      <c r="EW25">
        <v>1.8831199999999999</v>
      </c>
      <c r="EX25">
        <v>1.88127</v>
      </c>
      <c r="EY25">
        <v>1.88262</v>
      </c>
      <c r="EZ25">
        <v>1.8819300000000001</v>
      </c>
      <c r="FA25">
        <v>1.8838600000000001</v>
      </c>
      <c r="FB25">
        <v>1.8810500000000001</v>
      </c>
      <c r="FC25" t="s">
        <v>311</v>
      </c>
      <c r="FD25" t="s">
        <v>19</v>
      </c>
      <c r="FE25" t="s">
        <v>19</v>
      </c>
      <c r="FF25" t="s">
        <v>19</v>
      </c>
      <c r="FG25" t="s">
        <v>312</v>
      </c>
      <c r="FH25" t="s">
        <v>313</v>
      </c>
      <c r="FI25" t="s">
        <v>314</v>
      </c>
      <c r="FJ25" t="s">
        <v>314</v>
      </c>
      <c r="FK25" t="s">
        <v>314</v>
      </c>
      <c r="FL25" t="s">
        <v>314</v>
      </c>
      <c r="FM25">
        <v>0</v>
      </c>
      <c r="FN25">
        <v>100</v>
      </c>
      <c r="FO25">
        <v>100</v>
      </c>
      <c r="FP25">
        <v>-0.46800000000000003</v>
      </c>
      <c r="FQ25">
        <v>-1E-3</v>
      </c>
      <c r="FR25">
        <v>2</v>
      </c>
      <c r="FS25">
        <v>755.76800000000003</v>
      </c>
      <c r="FT25">
        <v>482.584</v>
      </c>
      <c r="FU25">
        <v>36.843600000000002</v>
      </c>
      <c r="FV25">
        <v>35.563899999999997</v>
      </c>
      <c r="FW25">
        <v>29.9998</v>
      </c>
      <c r="FX25">
        <v>35.236800000000002</v>
      </c>
      <c r="FY25">
        <v>35.148200000000003</v>
      </c>
      <c r="FZ25">
        <v>25.563500000000001</v>
      </c>
      <c r="GA25">
        <v>40.262599999999999</v>
      </c>
      <c r="GB25">
        <v>0</v>
      </c>
      <c r="GC25">
        <v>-999.9</v>
      </c>
      <c r="GD25">
        <v>400</v>
      </c>
      <c r="GE25">
        <v>29.986799999999999</v>
      </c>
      <c r="GF25">
        <v>99.972300000000004</v>
      </c>
      <c r="GG25">
        <v>99.398200000000003</v>
      </c>
    </row>
    <row r="26" spans="1:189" x14ac:dyDescent="0.2">
      <c r="A26">
        <v>8</v>
      </c>
      <c r="B26">
        <v>1626623833.5999999</v>
      </c>
      <c r="C26">
        <v>384.09999990463302</v>
      </c>
      <c r="D26" t="s">
        <v>334</v>
      </c>
      <c r="E26" t="s">
        <v>335</v>
      </c>
      <c r="F26">
        <f t="shared" si="0"/>
        <v>5914</v>
      </c>
      <c r="G26">
        <f t="shared" si="1"/>
        <v>35.333258133179491</v>
      </c>
      <c r="H26">
        <f t="shared" si="2"/>
        <v>0</v>
      </c>
      <c r="I26" t="s">
        <v>301</v>
      </c>
      <c r="J26" t="s">
        <v>302</v>
      </c>
      <c r="K26" t="s">
        <v>303</v>
      </c>
      <c r="L26" t="s">
        <v>304</v>
      </c>
      <c r="M26" t="s">
        <v>19</v>
      </c>
      <c r="O26" t="s">
        <v>305</v>
      </c>
      <c r="U26">
        <v>1626623825.5999999</v>
      </c>
      <c r="V26">
        <f t="shared" si="3"/>
        <v>1.3049791297651448E-2</v>
      </c>
      <c r="W26">
        <f t="shared" si="4"/>
        <v>32.225664926844793</v>
      </c>
      <c r="X26">
        <f t="shared" si="5"/>
        <v>367.49980645161298</v>
      </c>
      <c r="Y26">
        <f t="shared" si="6"/>
        <v>289.80243380901123</v>
      </c>
      <c r="Z26">
        <f t="shared" si="7"/>
        <v>26.430272115448254</v>
      </c>
      <c r="AA26">
        <f t="shared" si="8"/>
        <v>33.516350291564294</v>
      </c>
      <c r="AB26">
        <f t="shared" si="45"/>
        <v>0.90194442438199862</v>
      </c>
      <c r="AC26">
        <f t="shared" si="9"/>
        <v>2.1206488283368241</v>
      </c>
      <c r="AD26">
        <f t="shared" si="10"/>
        <v>0.73178301948998481</v>
      </c>
      <c r="AE26">
        <f t="shared" si="11"/>
        <v>0.46995789191285642</v>
      </c>
      <c r="AF26">
        <f t="shared" si="12"/>
        <v>136.19636552546078</v>
      </c>
      <c r="AG26">
        <f t="shared" si="13"/>
        <v>33.62157770398602</v>
      </c>
      <c r="AH26">
        <f t="shared" si="14"/>
        <v>33.797541935483899</v>
      </c>
      <c r="AI26">
        <f t="shared" si="15"/>
        <v>5.2829661175480425</v>
      </c>
      <c r="AJ26">
        <f t="shared" si="16"/>
        <v>59.026981110199209</v>
      </c>
      <c r="AK26">
        <f t="shared" si="17"/>
        <v>3.7370166276254091</v>
      </c>
      <c r="AL26">
        <f t="shared" si="18"/>
        <v>6.331031262887497</v>
      </c>
      <c r="AM26">
        <f t="shared" si="19"/>
        <v>1.5459494899226334</v>
      </c>
      <c r="AN26">
        <f t="shared" si="20"/>
        <v>-575.49579622642887</v>
      </c>
      <c r="AO26">
        <f t="shared" si="21"/>
        <v>374.80470209059206</v>
      </c>
      <c r="AP26">
        <f t="shared" si="22"/>
        <v>41.453183690135226</v>
      </c>
      <c r="AQ26">
        <f t="shared" si="23"/>
        <v>-23.041544920240767</v>
      </c>
      <c r="AR26">
        <v>-3.7787516114006603E-2</v>
      </c>
      <c r="AS26">
        <v>4.2419797206198602E-2</v>
      </c>
      <c r="AT26">
        <v>3.22648062520387</v>
      </c>
      <c r="AU26">
        <v>0</v>
      </c>
      <c r="AV26">
        <v>0</v>
      </c>
      <c r="AW26">
        <f t="shared" si="24"/>
        <v>1</v>
      </c>
      <c r="AX26">
        <f t="shared" si="25"/>
        <v>0</v>
      </c>
      <c r="AY26">
        <f t="shared" si="26"/>
        <v>46619.434384622655</v>
      </c>
      <c r="AZ26">
        <v>0</v>
      </c>
      <c r="BA26">
        <v>0</v>
      </c>
      <c r="BB26">
        <v>0</v>
      </c>
      <c r="BC26">
        <f t="shared" si="27"/>
        <v>0</v>
      </c>
      <c r="BD26" t="e">
        <f t="shared" si="28"/>
        <v>#DIV/0!</v>
      </c>
      <c r="BE26">
        <v>-1</v>
      </c>
      <c r="BF26" t="s">
        <v>336</v>
      </c>
      <c r="BG26">
        <v>1164.8972000000001</v>
      </c>
      <c r="BH26">
        <v>2099.4299999999998</v>
      </c>
      <c r="BI26">
        <f t="shared" si="29"/>
        <v>0.44513644179610645</v>
      </c>
      <c r="BJ26">
        <v>0.5</v>
      </c>
      <c r="BK26">
        <f t="shared" si="30"/>
        <v>841.2129449036596</v>
      </c>
      <c r="BL26">
        <f t="shared" si="31"/>
        <v>32.225664926844793</v>
      </c>
      <c r="BM26">
        <f t="shared" si="32"/>
        <v>187.2272685436196</v>
      </c>
      <c r="BN26">
        <f t="shared" si="33"/>
        <v>1</v>
      </c>
      <c r="BO26">
        <f t="shared" si="34"/>
        <v>3.9497329574083029E-2</v>
      </c>
      <c r="BP26">
        <f t="shared" si="35"/>
        <v>-1</v>
      </c>
      <c r="BQ26" t="s">
        <v>307</v>
      </c>
      <c r="BR26">
        <v>0</v>
      </c>
      <c r="BS26">
        <f t="shared" si="36"/>
        <v>2099.4299999999998</v>
      </c>
      <c r="BT26">
        <f t="shared" si="37"/>
        <v>0.44513644179610645</v>
      </c>
      <c r="BU26" t="e">
        <f t="shared" si="38"/>
        <v>#DIV/0!</v>
      </c>
      <c r="BV26">
        <f t="shared" si="39"/>
        <v>0.44513644179610645</v>
      </c>
      <c r="BW26" t="e">
        <f t="shared" si="40"/>
        <v>#DIV/0!</v>
      </c>
      <c r="BX26" t="s">
        <v>307</v>
      </c>
      <c r="BY26" t="s">
        <v>307</v>
      </c>
      <c r="BZ26" t="s">
        <v>307</v>
      </c>
      <c r="CA26" t="s">
        <v>307</v>
      </c>
      <c r="CB26" t="s">
        <v>307</v>
      </c>
      <c r="CC26" t="s">
        <v>307</v>
      </c>
      <c r="CD26" t="s">
        <v>307</v>
      </c>
      <c r="CE26" t="s">
        <v>307</v>
      </c>
      <c r="CF26">
        <f t="shared" si="41"/>
        <v>1000.02232258065</v>
      </c>
      <c r="CG26">
        <f t="shared" si="42"/>
        <v>841.2129449036596</v>
      </c>
      <c r="CH26">
        <f t="shared" si="43"/>
        <v>0.84119416727901819</v>
      </c>
      <c r="CI26">
        <f t="shared" si="44"/>
        <v>0.1619047428485052</v>
      </c>
      <c r="CJ26">
        <v>6</v>
      </c>
      <c r="CK26">
        <v>0.5</v>
      </c>
      <c r="CL26" t="s">
        <v>308</v>
      </c>
      <c r="CM26">
        <v>1626623825.5999999</v>
      </c>
      <c r="CN26">
        <v>367.49980645161298</v>
      </c>
      <c r="CO26">
        <v>399.22993548387097</v>
      </c>
      <c r="CP26">
        <v>40.9756096774193</v>
      </c>
      <c r="CQ26">
        <v>30.2492709677419</v>
      </c>
      <c r="CR26">
        <v>700.05629032258105</v>
      </c>
      <c r="CS26">
        <v>91.132167741935504</v>
      </c>
      <c r="CT26">
        <v>6.8833464516128998E-2</v>
      </c>
      <c r="CU26">
        <v>37.075858064516098</v>
      </c>
      <c r="CV26">
        <v>33.797541935483899</v>
      </c>
      <c r="CW26">
        <v>999.9</v>
      </c>
      <c r="CX26">
        <v>9999.3706451612907</v>
      </c>
      <c r="CY26">
        <v>0</v>
      </c>
      <c r="CZ26">
        <v>0.22809564516128999</v>
      </c>
      <c r="DA26">
        <v>1000.02232258065</v>
      </c>
      <c r="DB26">
        <v>0.95999538709677401</v>
      </c>
      <c r="DC26">
        <v>4.0004474193548398E-2</v>
      </c>
      <c r="DD26">
        <v>0</v>
      </c>
      <c r="DE26">
        <v>1169.6199999999999</v>
      </c>
      <c r="DF26">
        <v>4.9997400000000001</v>
      </c>
      <c r="DG26">
        <v>15905.9709677419</v>
      </c>
      <c r="DH26">
        <v>9011.8129032258094</v>
      </c>
      <c r="DI26">
        <v>46.808</v>
      </c>
      <c r="DJ26">
        <v>49.003999999999998</v>
      </c>
      <c r="DK26">
        <v>48.033999999999999</v>
      </c>
      <c r="DL26">
        <v>49.061999999999998</v>
      </c>
      <c r="DM26">
        <v>49.651000000000003</v>
      </c>
      <c r="DN26">
        <v>955.21580645161305</v>
      </c>
      <c r="DO26">
        <v>39.806451612903203</v>
      </c>
      <c r="DP26">
        <v>0</v>
      </c>
      <c r="DQ26">
        <v>38.099999904632597</v>
      </c>
      <c r="DR26">
        <v>1164.8972000000001</v>
      </c>
      <c r="DS26">
        <v>-289.043845683543</v>
      </c>
      <c r="DT26">
        <v>-3305.13076423036</v>
      </c>
      <c r="DU26">
        <v>15849.12</v>
      </c>
      <c r="DV26">
        <v>15</v>
      </c>
      <c r="DW26">
        <v>1626623756.0999999</v>
      </c>
      <c r="DX26" t="s">
        <v>330</v>
      </c>
      <c r="DY26">
        <v>9</v>
      </c>
      <c r="DZ26">
        <v>-0.46800000000000003</v>
      </c>
      <c r="EA26">
        <v>-1E-3</v>
      </c>
      <c r="EB26">
        <v>400</v>
      </c>
      <c r="EC26">
        <v>33</v>
      </c>
      <c r="ED26">
        <v>7.0000000000000007E-2</v>
      </c>
      <c r="EE26">
        <v>0.01</v>
      </c>
      <c r="EF26">
        <v>-24.332424603174601</v>
      </c>
      <c r="EG26">
        <v>-57.712672523041299</v>
      </c>
      <c r="EH26">
        <v>10.301970940346299</v>
      </c>
      <c r="EI26">
        <v>0</v>
      </c>
      <c r="EJ26">
        <v>1133.46</v>
      </c>
      <c r="EK26">
        <v>0</v>
      </c>
      <c r="EL26">
        <v>0</v>
      </c>
      <c r="EM26">
        <v>0</v>
      </c>
      <c r="EN26">
        <v>7.4457790507936501</v>
      </c>
      <c r="EO26">
        <v>23.359616169354702</v>
      </c>
      <c r="EP26">
        <v>4.2568118341361796</v>
      </c>
      <c r="EQ26">
        <v>0</v>
      </c>
      <c r="ER26">
        <v>0</v>
      </c>
      <c r="ES26">
        <v>3</v>
      </c>
      <c r="ET26" t="s">
        <v>310</v>
      </c>
      <c r="EU26">
        <v>1.88412</v>
      </c>
      <c r="EV26">
        <v>1.8810899999999999</v>
      </c>
      <c r="EW26">
        <v>1.8831</v>
      </c>
      <c r="EX26">
        <v>1.8812800000000001</v>
      </c>
      <c r="EY26">
        <v>1.88263</v>
      </c>
      <c r="EZ26">
        <v>1.88195</v>
      </c>
      <c r="FA26">
        <v>1.8838600000000001</v>
      </c>
      <c r="FB26">
        <v>1.88104</v>
      </c>
      <c r="FC26" t="s">
        <v>311</v>
      </c>
      <c r="FD26" t="s">
        <v>19</v>
      </c>
      <c r="FE26" t="s">
        <v>19</v>
      </c>
      <c r="FF26" t="s">
        <v>19</v>
      </c>
      <c r="FG26" t="s">
        <v>312</v>
      </c>
      <c r="FH26" t="s">
        <v>313</v>
      </c>
      <c r="FI26" t="s">
        <v>314</v>
      </c>
      <c r="FJ26" t="s">
        <v>314</v>
      </c>
      <c r="FK26" t="s">
        <v>314</v>
      </c>
      <c r="FL26" t="s">
        <v>314</v>
      </c>
      <c r="FM26">
        <v>0</v>
      </c>
      <c r="FN26">
        <v>100</v>
      </c>
      <c r="FO26">
        <v>100</v>
      </c>
      <c r="FP26">
        <v>-0.46800000000000003</v>
      </c>
      <c r="FQ26">
        <v>-1E-3</v>
      </c>
      <c r="FR26">
        <v>2</v>
      </c>
      <c r="FS26">
        <v>749.37199999999996</v>
      </c>
      <c r="FT26">
        <v>480.06700000000001</v>
      </c>
      <c r="FU26">
        <v>36.823300000000003</v>
      </c>
      <c r="FV26">
        <v>35.521799999999999</v>
      </c>
      <c r="FW26">
        <v>29.999500000000001</v>
      </c>
      <c r="FX26">
        <v>35.207999999999998</v>
      </c>
      <c r="FY26">
        <v>35.142800000000001</v>
      </c>
      <c r="FZ26">
        <v>25.9009</v>
      </c>
      <c r="GA26">
        <v>38.892800000000001</v>
      </c>
      <c r="GB26">
        <v>0</v>
      </c>
      <c r="GC26">
        <v>-999.9</v>
      </c>
      <c r="GD26">
        <v>400</v>
      </c>
      <c r="GE26">
        <v>30.629300000000001</v>
      </c>
      <c r="GF26">
        <v>99.998599999999996</v>
      </c>
      <c r="GG26">
        <v>99.408100000000005</v>
      </c>
    </row>
    <row r="27" spans="1:189" x14ac:dyDescent="0.2">
      <c r="A27">
        <v>9</v>
      </c>
      <c r="B27">
        <v>1626623966.5999999</v>
      </c>
      <c r="C27">
        <v>517.09999990463302</v>
      </c>
      <c r="D27" t="s">
        <v>337</v>
      </c>
      <c r="E27" t="s">
        <v>338</v>
      </c>
      <c r="F27">
        <f t="shared" si="0"/>
        <v>5914</v>
      </c>
      <c r="G27">
        <f t="shared" si="1"/>
        <v>35.331605640165577</v>
      </c>
      <c r="H27">
        <f t="shared" si="2"/>
        <v>0</v>
      </c>
      <c r="I27" t="s">
        <v>301</v>
      </c>
      <c r="J27" t="s">
        <v>302</v>
      </c>
      <c r="K27" t="s">
        <v>303</v>
      </c>
      <c r="L27" t="s">
        <v>304</v>
      </c>
      <c r="M27" t="s">
        <v>19</v>
      </c>
      <c r="O27" t="s">
        <v>305</v>
      </c>
      <c r="U27">
        <v>1626623958.5999999</v>
      </c>
      <c r="V27">
        <f t="shared" si="3"/>
        <v>1.5773003903580367E-2</v>
      </c>
      <c r="W27">
        <f t="shared" si="4"/>
        <v>30.330106929494224</v>
      </c>
      <c r="X27">
        <f t="shared" si="5"/>
        <v>365.83051612903199</v>
      </c>
      <c r="Y27">
        <f t="shared" si="6"/>
        <v>306.4624845879826</v>
      </c>
      <c r="Z27">
        <f t="shared" si="7"/>
        <v>27.949413006206676</v>
      </c>
      <c r="AA27">
        <f t="shared" si="8"/>
        <v>33.363784149014279</v>
      </c>
      <c r="AB27">
        <f t="shared" si="45"/>
        <v>1.2179459029079378</v>
      </c>
      <c r="AC27">
        <f t="shared" si="9"/>
        <v>2.12075818924896</v>
      </c>
      <c r="AD27">
        <f t="shared" si="10"/>
        <v>0.9279118339120932</v>
      </c>
      <c r="AE27">
        <f t="shared" si="11"/>
        <v>0.60019081089435145</v>
      </c>
      <c r="AF27">
        <f t="shared" si="12"/>
        <v>136.19159806510319</v>
      </c>
      <c r="AG27">
        <f t="shared" si="13"/>
        <v>32.690037517569472</v>
      </c>
      <c r="AH27">
        <f t="shared" si="14"/>
        <v>34.201806451612903</v>
      </c>
      <c r="AI27">
        <f t="shared" si="15"/>
        <v>5.4034504618294577</v>
      </c>
      <c r="AJ27">
        <f t="shared" si="16"/>
        <v>62.072853612126202</v>
      </c>
      <c r="AK27">
        <f t="shared" si="17"/>
        <v>3.9325441347170456</v>
      </c>
      <c r="AL27">
        <f t="shared" si="18"/>
        <v>6.3353686931976432</v>
      </c>
      <c r="AM27">
        <f t="shared" si="19"/>
        <v>1.4709063271124121</v>
      </c>
      <c r="AN27">
        <f t="shared" si="20"/>
        <v>-695.58947214789418</v>
      </c>
      <c r="AO27">
        <f t="shared" si="21"/>
        <v>330.03817275955163</v>
      </c>
      <c r="AP27">
        <f t="shared" si="22"/>
        <v>36.573955019943554</v>
      </c>
      <c r="AQ27">
        <f t="shared" si="23"/>
        <v>-192.78574630329575</v>
      </c>
      <c r="AR27">
        <v>-3.7790318266210099E-2</v>
      </c>
      <c r="AS27">
        <v>4.2422942867528998E-2</v>
      </c>
      <c r="AT27">
        <v>3.2266719896273499</v>
      </c>
      <c r="AU27">
        <v>0</v>
      </c>
      <c r="AV27">
        <v>0</v>
      </c>
      <c r="AW27">
        <f t="shared" si="24"/>
        <v>1</v>
      </c>
      <c r="AX27">
        <f t="shared" si="25"/>
        <v>0</v>
      </c>
      <c r="AY27">
        <f t="shared" si="26"/>
        <v>46620.85052222068</v>
      </c>
      <c r="AZ27">
        <v>0</v>
      </c>
      <c r="BA27">
        <v>0</v>
      </c>
      <c r="BB27">
        <v>0</v>
      </c>
      <c r="BC27">
        <f t="shared" si="27"/>
        <v>0</v>
      </c>
      <c r="BD27" t="e">
        <f t="shared" si="28"/>
        <v>#DIV/0!</v>
      </c>
      <c r="BE27">
        <v>-1</v>
      </c>
      <c r="BF27" t="s">
        <v>339</v>
      </c>
      <c r="BG27">
        <v>907.25196000000005</v>
      </c>
      <c r="BH27">
        <v>1729.02</v>
      </c>
      <c r="BI27">
        <f t="shared" si="29"/>
        <v>0.47527966131103161</v>
      </c>
      <c r="BJ27">
        <v>0.5</v>
      </c>
      <c r="BK27">
        <f t="shared" si="30"/>
        <v>841.18505721946406</v>
      </c>
      <c r="BL27">
        <f t="shared" si="31"/>
        <v>30.330106929494224</v>
      </c>
      <c r="BM27">
        <f t="shared" si="32"/>
        <v>199.89907454758381</v>
      </c>
      <c r="BN27">
        <f t="shared" si="33"/>
        <v>1</v>
      </c>
      <c r="BO27">
        <f t="shared" si="34"/>
        <v>3.7245201469764386E-2</v>
      </c>
      <c r="BP27">
        <f t="shared" si="35"/>
        <v>-1</v>
      </c>
      <c r="BQ27" t="s">
        <v>307</v>
      </c>
      <c r="BR27">
        <v>0</v>
      </c>
      <c r="BS27">
        <f t="shared" si="36"/>
        <v>1729.02</v>
      </c>
      <c r="BT27">
        <f t="shared" si="37"/>
        <v>0.47527966131103166</v>
      </c>
      <c r="BU27" t="e">
        <f t="shared" si="38"/>
        <v>#DIV/0!</v>
      </c>
      <c r="BV27">
        <f t="shared" si="39"/>
        <v>0.47527966131103166</v>
      </c>
      <c r="BW27" t="e">
        <f t="shared" si="40"/>
        <v>#DIV/0!</v>
      </c>
      <c r="BX27" t="s">
        <v>307</v>
      </c>
      <c r="BY27" t="s">
        <v>307</v>
      </c>
      <c r="BZ27" t="s">
        <v>307</v>
      </c>
      <c r="CA27" t="s">
        <v>307</v>
      </c>
      <c r="CB27" t="s">
        <v>307</v>
      </c>
      <c r="CC27" t="s">
        <v>307</v>
      </c>
      <c r="CD27" t="s">
        <v>307</v>
      </c>
      <c r="CE27" t="s">
        <v>307</v>
      </c>
      <c r="CF27">
        <f t="shared" si="41"/>
        <v>999.98935483871003</v>
      </c>
      <c r="CG27">
        <f t="shared" si="42"/>
        <v>841.18505721946406</v>
      </c>
      <c r="CH27">
        <f t="shared" si="43"/>
        <v>0.84119401186539655</v>
      </c>
      <c r="CI27">
        <f t="shared" si="44"/>
        <v>0.16190444290021547</v>
      </c>
      <c r="CJ27">
        <v>6</v>
      </c>
      <c r="CK27">
        <v>0.5</v>
      </c>
      <c r="CL27" t="s">
        <v>308</v>
      </c>
      <c r="CM27">
        <v>1626623958.5999999</v>
      </c>
      <c r="CN27">
        <v>365.83051612903199</v>
      </c>
      <c r="CO27">
        <v>396.77419354838702</v>
      </c>
      <c r="CP27">
        <v>43.119948387096798</v>
      </c>
      <c r="CQ27">
        <v>30.1829838709677</v>
      </c>
      <c r="CR27">
        <v>699.98829032258095</v>
      </c>
      <c r="CS27">
        <v>91.131593548387102</v>
      </c>
      <c r="CT27">
        <v>6.8518738709677396E-2</v>
      </c>
      <c r="CU27">
        <v>37.088412903225802</v>
      </c>
      <c r="CV27">
        <v>34.201806451612903</v>
      </c>
      <c r="CW27">
        <v>999.9</v>
      </c>
      <c r="CX27">
        <v>10000.175161290301</v>
      </c>
      <c r="CY27">
        <v>0</v>
      </c>
      <c r="CZ27">
        <v>0.222087129032258</v>
      </c>
      <c r="DA27">
        <v>999.98935483871003</v>
      </c>
      <c r="DB27">
        <v>0.96000141935483896</v>
      </c>
      <c r="DC27">
        <v>3.9998112903225802E-2</v>
      </c>
      <c r="DD27">
        <v>0</v>
      </c>
      <c r="DE27">
        <v>910.12987096774202</v>
      </c>
      <c r="DF27">
        <v>4.9997400000000001</v>
      </c>
      <c r="DG27">
        <v>13217.516129032299</v>
      </c>
      <c r="DH27">
        <v>9011.5351612903196</v>
      </c>
      <c r="DI27">
        <v>46.497967741935497</v>
      </c>
      <c r="DJ27">
        <v>48.612806451612897</v>
      </c>
      <c r="DK27">
        <v>47.711387096774203</v>
      </c>
      <c r="DL27">
        <v>48.75</v>
      </c>
      <c r="DM27">
        <v>49.372967741935497</v>
      </c>
      <c r="DN27">
        <v>955.19032258064499</v>
      </c>
      <c r="DO27">
        <v>39.799999999999997</v>
      </c>
      <c r="DP27">
        <v>0</v>
      </c>
      <c r="DQ27">
        <v>132.5</v>
      </c>
      <c r="DR27">
        <v>907.25196000000005</v>
      </c>
      <c r="DS27">
        <v>-167.356692075854</v>
      </c>
      <c r="DT27">
        <v>-1764.6461513224201</v>
      </c>
      <c r="DU27">
        <v>13186.892</v>
      </c>
      <c r="DV27">
        <v>15</v>
      </c>
      <c r="DW27">
        <v>1626623756.0999999</v>
      </c>
      <c r="DX27" t="s">
        <v>330</v>
      </c>
      <c r="DY27">
        <v>9</v>
      </c>
      <c r="DZ27">
        <v>-0.46800000000000003</v>
      </c>
      <c r="EA27">
        <v>-1E-3</v>
      </c>
      <c r="EB27">
        <v>400</v>
      </c>
      <c r="EC27">
        <v>33</v>
      </c>
      <c r="ED27">
        <v>7.0000000000000007E-2</v>
      </c>
      <c r="EE27">
        <v>0.01</v>
      </c>
      <c r="EF27">
        <v>-29.922673015872999</v>
      </c>
      <c r="EG27">
        <v>-3.0284694700456201</v>
      </c>
      <c r="EH27">
        <v>2.4877907141092801</v>
      </c>
      <c r="EI27">
        <v>0</v>
      </c>
      <c r="EJ27">
        <v>891.721</v>
      </c>
      <c r="EK27">
        <v>0</v>
      </c>
      <c r="EL27">
        <v>0</v>
      </c>
      <c r="EM27">
        <v>0</v>
      </c>
      <c r="EN27">
        <v>12.630748253968299</v>
      </c>
      <c r="EO27">
        <v>3.1126385944700101</v>
      </c>
      <c r="EP27">
        <v>0.77243687357945701</v>
      </c>
      <c r="EQ27">
        <v>0</v>
      </c>
      <c r="ER27">
        <v>0</v>
      </c>
      <c r="ES27">
        <v>3</v>
      </c>
      <c r="ET27" t="s">
        <v>310</v>
      </c>
      <c r="EU27">
        <v>1.88411</v>
      </c>
      <c r="EV27">
        <v>1.88107</v>
      </c>
      <c r="EW27">
        <v>1.8830899999999999</v>
      </c>
      <c r="EX27">
        <v>1.8812599999999999</v>
      </c>
      <c r="EY27">
        <v>1.88263</v>
      </c>
      <c r="EZ27">
        <v>1.8819600000000001</v>
      </c>
      <c r="FA27">
        <v>1.88385</v>
      </c>
      <c r="FB27">
        <v>1.88104</v>
      </c>
      <c r="FC27" t="s">
        <v>311</v>
      </c>
      <c r="FD27" t="s">
        <v>19</v>
      </c>
      <c r="FE27" t="s">
        <v>19</v>
      </c>
      <c r="FF27" t="s">
        <v>19</v>
      </c>
      <c r="FG27" t="s">
        <v>312</v>
      </c>
      <c r="FH27" t="s">
        <v>313</v>
      </c>
      <c r="FI27" t="s">
        <v>314</v>
      </c>
      <c r="FJ27" t="s">
        <v>314</v>
      </c>
      <c r="FK27" t="s">
        <v>314</v>
      </c>
      <c r="FL27" t="s">
        <v>314</v>
      </c>
      <c r="FM27">
        <v>0</v>
      </c>
      <c r="FN27">
        <v>100</v>
      </c>
      <c r="FO27">
        <v>100</v>
      </c>
      <c r="FP27">
        <v>-0.46800000000000003</v>
      </c>
      <c r="FQ27">
        <v>-1E-3</v>
      </c>
      <c r="FR27">
        <v>2</v>
      </c>
      <c r="FS27">
        <v>761.91</v>
      </c>
      <c r="FT27">
        <v>479.70400000000001</v>
      </c>
      <c r="FU27">
        <v>36.702399999999997</v>
      </c>
      <c r="FV27">
        <v>35.335299999999997</v>
      </c>
      <c r="FW27">
        <v>29.9998</v>
      </c>
      <c r="FX27">
        <v>35.057699999999997</v>
      </c>
      <c r="FY27">
        <v>35.009900000000002</v>
      </c>
      <c r="FZ27">
        <v>25.878599999999999</v>
      </c>
      <c r="GA27">
        <v>41.259799999999998</v>
      </c>
      <c r="GB27">
        <v>0</v>
      </c>
      <c r="GC27">
        <v>-999.9</v>
      </c>
      <c r="GD27">
        <v>400</v>
      </c>
      <c r="GE27">
        <v>29.401</v>
      </c>
      <c r="GF27">
        <v>100.017</v>
      </c>
      <c r="GG27">
        <v>99.441000000000003</v>
      </c>
    </row>
    <row r="28" spans="1:189" x14ac:dyDescent="0.2">
      <c r="A28">
        <v>10</v>
      </c>
      <c r="B28">
        <v>1626624019.5999999</v>
      </c>
      <c r="C28">
        <v>570.09999990463302</v>
      </c>
      <c r="D28" t="s">
        <v>340</v>
      </c>
      <c r="E28" t="s">
        <v>341</v>
      </c>
      <c r="F28">
        <f t="shared" si="0"/>
        <v>5914</v>
      </c>
      <c r="G28">
        <f t="shared" si="1"/>
        <v>35.338406400570101</v>
      </c>
      <c r="H28">
        <f t="shared" si="2"/>
        <v>0</v>
      </c>
      <c r="I28" t="s">
        <v>301</v>
      </c>
      <c r="J28" t="s">
        <v>302</v>
      </c>
      <c r="K28" t="s">
        <v>303</v>
      </c>
      <c r="L28" t="s">
        <v>304</v>
      </c>
      <c r="M28" t="s">
        <v>19</v>
      </c>
      <c r="O28" t="s">
        <v>305</v>
      </c>
      <c r="U28">
        <v>1626624011.5999999</v>
      </c>
      <c r="V28">
        <f t="shared" si="3"/>
        <v>1.3246286550994997E-2</v>
      </c>
      <c r="W28">
        <f t="shared" si="4"/>
        <v>30.525211126782402</v>
      </c>
      <c r="X28">
        <f t="shared" si="5"/>
        <v>369.510774193548</v>
      </c>
      <c r="Y28">
        <f t="shared" si="6"/>
        <v>291.89024023488548</v>
      </c>
      <c r="Z28">
        <f t="shared" si="7"/>
        <v>26.61955607787127</v>
      </c>
      <c r="AA28">
        <f t="shared" si="8"/>
        <v>33.6983270393266</v>
      </c>
      <c r="AB28">
        <f t="shared" si="45"/>
        <v>0.85576415556379726</v>
      </c>
      <c r="AC28">
        <f t="shared" si="9"/>
        <v>2.1211589329592813</v>
      </c>
      <c r="AD28">
        <f t="shared" si="10"/>
        <v>0.701028581824096</v>
      </c>
      <c r="AE28">
        <f t="shared" si="11"/>
        <v>0.44969756104087966</v>
      </c>
      <c r="AF28">
        <f t="shared" si="12"/>
        <v>136.1945525462319</v>
      </c>
      <c r="AG28">
        <f t="shared" si="13"/>
        <v>33.502490643398815</v>
      </c>
      <c r="AH28">
        <f t="shared" si="14"/>
        <v>34.2248290322581</v>
      </c>
      <c r="AI28">
        <f t="shared" si="15"/>
        <v>5.4103832844582049</v>
      </c>
      <c r="AJ28">
        <f t="shared" si="16"/>
        <v>59.777976451584038</v>
      </c>
      <c r="AK28">
        <f t="shared" si="17"/>
        <v>3.7739387192554821</v>
      </c>
      <c r="AL28">
        <f t="shared" si="18"/>
        <v>6.3132594030045617</v>
      </c>
      <c r="AM28">
        <f t="shared" si="19"/>
        <v>1.6364445652027229</v>
      </c>
      <c r="AN28">
        <f t="shared" si="20"/>
        <v>-584.16123689887934</v>
      </c>
      <c r="AO28">
        <f t="shared" si="21"/>
        <v>320.14050581235659</v>
      </c>
      <c r="AP28">
        <f t="shared" si="22"/>
        <v>35.463297056223198</v>
      </c>
      <c r="AQ28">
        <f t="shared" si="23"/>
        <v>-92.362881484067657</v>
      </c>
      <c r="AR28">
        <v>-3.78005874668726E-2</v>
      </c>
      <c r="AS28">
        <v>4.2434470944904101E-2</v>
      </c>
      <c r="AT28">
        <v>3.2273732560972701</v>
      </c>
      <c r="AU28">
        <v>0</v>
      </c>
      <c r="AV28">
        <v>0</v>
      </c>
      <c r="AW28">
        <f t="shared" si="24"/>
        <v>1</v>
      </c>
      <c r="AX28">
        <f t="shared" si="25"/>
        <v>0</v>
      </c>
      <c r="AY28">
        <f t="shared" si="26"/>
        <v>46642.611958710368</v>
      </c>
      <c r="AZ28">
        <v>0</v>
      </c>
      <c r="BA28">
        <v>0</v>
      </c>
      <c r="BB28">
        <v>0</v>
      </c>
      <c r="BC28">
        <f t="shared" si="27"/>
        <v>0</v>
      </c>
      <c r="BD28" t="e">
        <f t="shared" si="28"/>
        <v>#DIV/0!</v>
      </c>
      <c r="BE28">
        <v>-1</v>
      </c>
      <c r="BF28" t="s">
        <v>342</v>
      </c>
      <c r="BG28">
        <v>997.32092</v>
      </c>
      <c r="BH28">
        <v>1859.95</v>
      </c>
      <c r="BI28">
        <f t="shared" si="29"/>
        <v>0.46379154278340817</v>
      </c>
      <c r="BJ28">
        <v>0.5</v>
      </c>
      <c r="BK28">
        <f t="shared" si="30"/>
        <v>841.20652572230961</v>
      </c>
      <c r="BL28">
        <f t="shared" si="31"/>
        <v>30.525211126782402</v>
      </c>
      <c r="BM28">
        <f t="shared" si="32"/>
        <v>195.07223618211034</v>
      </c>
      <c r="BN28">
        <f t="shared" si="33"/>
        <v>1</v>
      </c>
      <c r="BO28">
        <f t="shared" si="34"/>
        <v>3.7476184697584215E-2</v>
      </c>
      <c r="BP28">
        <f t="shared" si="35"/>
        <v>-1</v>
      </c>
      <c r="BQ28" t="s">
        <v>307</v>
      </c>
      <c r="BR28">
        <v>0</v>
      </c>
      <c r="BS28">
        <f t="shared" si="36"/>
        <v>1859.95</v>
      </c>
      <c r="BT28">
        <f t="shared" si="37"/>
        <v>0.46379154278340817</v>
      </c>
      <c r="BU28" t="e">
        <f t="shared" si="38"/>
        <v>#DIV/0!</v>
      </c>
      <c r="BV28">
        <f t="shared" si="39"/>
        <v>0.46379154278340817</v>
      </c>
      <c r="BW28" t="e">
        <f t="shared" si="40"/>
        <v>#DIV/0!</v>
      </c>
      <c r="BX28" t="s">
        <v>307</v>
      </c>
      <c r="BY28" t="s">
        <v>307</v>
      </c>
      <c r="BZ28" t="s">
        <v>307</v>
      </c>
      <c r="CA28" t="s">
        <v>307</v>
      </c>
      <c r="CB28" t="s">
        <v>307</v>
      </c>
      <c r="CC28" t="s">
        <v>307</v>
      </c>
      <c r="CD28" t="s">
        <v>307</v>
      </c>
      <c r="CE28" t="s">
        <v>307</v>
      </c>
      <c r="CF28">
        <f t="shared" si="41"/>
        <v>1000.01525806452</v>
      </c>
      <c r="CG28">
        <f t="shared" si="42"/>
        <v>841.20652572230961</v>
      </c>
      <c r="CH28">
        <f t="shared" si="43"/>
        <v>0.84119369073470251</v>
      </c>
      <c r="CI28">
        <f t="shared" si="44"/>
        <v>0.16190382311797596</v>
      </c>
      <c r="CJ28">
        <v>6</v>
      </c>
      <c r="CK28">
        <v>0.5</v>
      </c>
      <c r="CL28" t="s">
        <v>308</v>
      </c>
      <c r="CM28">
        <v>1626624011.5999999</v>
      </c>
      <c r="CN28">
        <v>369.510774193548</v>
      </c>
      <c r="CO28">
        <v>399.86977419354798</v>
      </c>
      <c r="CP28">
        <v>41.3822032258064</v>
      </c>
      <c r="CQ28">
        <v>30.498409677419399</v>
      </c>
      <c r="CR28">
        <v>700.020225806452</v>
      </c>
      <c r="CS28">
        <v>91.130309677419405</v>
      </c>
      <c r="CT28">
        <v>6.6833661290322602E-2</v>
      </c>
      <c r="CU28">
        <v>37.024338709677401</v>
      </c>
      <c r="CV28">
        <v>34.2248290322581</v>
      </c>
      <c r="CW28">
        <v>999.9</v>
      </c>
      <c r="CX28">
        <v>10003.0335483871</v>
      </c>
      <c r="CY28">
        <v>0</v>
      </c>
      <c r="CZ28">
        <v>0.22283816129032299</v>
      </c>
      <c r="DA28">
        <v>1000.01525806452</v>
      </c>
      <c r="DB28">
        <v>0.96001377419354905</v>
      </c>
      <c r="DC28">
        <v>3.9986264516129001E-2</v>
      </c>
      <c r="DD28">
        <v>0</v>
      </c>
      <c r="DE28">
        <v>1000.05574193548</v>
      </c>
      <c r="DF28">
        <v>4.9997400000000001</v>
      </c>
      <c r="DG28">
        <v>13465.0225806452</v>
      </c>
      <c r="DH28">
        <v>9011.8129032258094</v>
      </c>
      <c r="DI28">
        <v>46.435000000000002</v>
      </c>
      <c r="DJ28">
        <v>48.503999999999998</v>
      </c>
      <c r="DK28">
        <v>47.625</v>
      </c>
      <c r="DL28">
        <v>48.640999999999998</v>
      </c>
      <c r="DM28">
        <v>49.311999999999998</v>
      </c>
      <c r="DN28">
        <v>955.22580645161304</v>
      </c>
      <c r="DO28">
        <v>39.790322580645203</v>
      </c>
      <c r="DP28">
        <v>0</v>
      </c>
      <c r="DQ28">
        <v>52.099999904632597</v>
      </c>
      <c r="DR28">
        <v>997.32092</v>
      </c>
      <c r="DS28">
        <v>-297.29099956586401</v>
      </c>
      <c r="DT28">
        <v>-3556.4230718394501</v>
      </c>
      <c r="DU28">
        <v>13432.023999999999</v>
      </c>
      <c r="DV28">
        <v>15</v>
      </c>
      <c r="DW28">
        <v>1626623756.0999999</v>
      </c>
      <c r="DX28" t="s">
        <v>330</v>
      </c>
      <c r="DY28">
        <v>9</v>
      </c>
      <c r="DZ28">
        <v>-0.46800000000000003</v>
      </c>
      <c r="EA28">
        <v>-1E-3</v>
      </c>
      <c r="EB28">
        <v>400</v>
      </c>
      <c r="EC28">
        <v>33</v>
      </c>
      <c r="ED28">
        <v>7.0000000000000007E-2</v>
      </c>
      <c r="EE28">
        <v>0.01</v>
      </c>
      <c r="EF28">
        <v>-28.849450793650799</v>
      </c>
      <c r="EG28">
        <v>-11.866172811059601</v>
      </c>
      <c r="EH28">
        <v>2.0271019851927501</v>
      </c>
      <c r="EI28">
        <v>0</v>
      </c>
      <c r="EJ28">
        <v>967.13099999999997</v>
      </c>
      <c r="EK28">
        <v>0</v>
      </c>
      <c r="EL28">
        <v>0</v>
      </c>
      <c r="EM28">
        <v>0</v>
      </c>
      <c r="EN28">
        <v>10.3909242857143</v>
      </c>
      <c r="EO28">
        <v>4.4542418202763399</v>
      </c>
      <c r="EP28">
        <v>0.83692377407301399</v>
      </c>
      <c r="EQ28">
        <v>0</v>
      </c>
      <c r="ER28">
        <v>0</v>
      </c>
      <c r="ES28">
        <v>3</v>
      </c>
      <c r="ET28" t="s">
        <v>310</v>
      </c>
      <c r="EU28">
        <v>1.88409</v>
      </c>
      <c r="EV28">
        <v>1.8811</v>
      </c>
      <c r="EW28">
        <v>1.8830899999999999</v>
      </c>
      <c r="EX28">
        <v>1.8812899999999999</v>
      </c>
      <c r="EY28">
        <v>1.88263</v>
      </c>
      <c r="EZ28">
        <v>1.88195</v>
      </c>
      <c r="FA28">
        <v>1.8838600000000001</v>
      </c>
      <c r="FB28">
        <v>1.88106</v>
      </c>
      <c r="FC28" t="s">
        <v>311</v>
      </c>
      <c r="FD28" t="s">
        <v>19</v>
      </c>
      <c r="FE28" t="s">
        <v>19</v>
      </c>
      <c r="FF28" t="s">
        <v>19</v>
      </c>
      <c r="FG28" t="s">
        <v>312</v>
      </c>
      <c r="FH28" t="s">
        <v>313</v>
      </c>
      <c r="FI28" t="s">
        <v>314</v>
      </c>
      <c r="FJ28" t="s">
        <v>314</v>
      </c>
      <c r="FK28" t="s">
        <v>314</v>
      </c>
      <c r="FL28" t="s">
        <v>314</v>
      </c>
      <c r="FM28">
        <v>0</v>
      </c>
      <c r="FN28">
        <v>100</v>
      </c>
      <c r="FO28">
        <v>100</v>
      </c>
      <c r="FP28">
        <v>-0.46800000000000003</v>
      </c>
      <c r="FQ28">
        <v>-1E-3</v>
      </c>
      <c r="FR28">
        <v>2</v>
      </c>
      <c r="FS28">
        <v>755.41200000000003</v>
      </c>
      <c r="FT28">
        <v>480.99799999999999</v>
      </c>
      <c r="FU28">
        <v>36.671700000000001</v>
      </c>
      <c r="FV28">
        <v>35.299100000000003</v>
      </c>
      <c r="FW28">
        <v>29.9999</v>
      </c>
      <c r="FX28">
        <v>35.032400000000003</v>
      </c>
      <c r="FY28">
        <v>34.982799999999997</v>
      </c>
      <c r="FZ28">
        <v>25.9237</v>
      </c>
      <c r="GA28">
        <v>39.049599999999998</v>
      </c>
      <c r="GB28">
        <v>0</v>
      </c>
      <c r="GC28">
        <v>-999.9</v>
      </c>
      <c r="GD28">
        <v>400</v>
      </c>
      <c r="GE28">
        <v>30.0609</v>
      </c>
      <c r="GF28">
        <v>100.032</v>
      </c>
      <c r="GG28">
        <v>99.448899999999995</v>
      </c>
    </row>
    <row r="29" spans="1:189" x14ac:dyDescent="0.2">
      <c r="A29">
        <v>11</v>
      </c>
      <c r="B29">
        <v>1626624054.5999999</v>
      </c>
      <c r="C29">
        <v>605.09999990463302</v>
      </c>
      <c r="D29" t="s">
        <v>343</v>
      </c>
      <c r="E29" t="s">
        <v>344</v>
      </c>
      <c r="F29">
        <f t="shared" si="0"/>
        <v>5914</v>
      </c>
      <c r="G29">
        <f t="shared" si="1"/>
        <v>35.351952697812891</v>
      </c>
      <c r="H29">
        <f t="shared" si="2"/>
        <v>0</v>
      </c>
      <c r="I29" t="s">
        <v>301</v>
      </c>
      <c r="J29" t="s">
        <v>302</v>
      </c>
      <c r="K29" t="s">
        <v>303</v>
      </c>
      <c r="L29" t="s">
        <v>304</v>
      </c>
      <c r="M29" t="s">
        <v>19</v>
      </c>
      <c r="O29" t="s">
        <v>305</v>
      </c>
      <c r="U29">
        <v>1626624046.5999999</v>
      </c>
      <c r="V29">
        <f t="shared" si="3"/>
        <v>1.2919281827453473E-2</v>
      </c>
      <c r="W29">
        <f t="shared" si="4"/>
        <v>33.034964803162275</v>
      </c>
      <c r="X29">
        <f t="shared" si="5"/>
        <v>367.50706451612899</v>
      </c>
      <c r="Y29">
        <f t="shared" si="6"/>
        <v>287.17347946463241</v>
      </c>
      <c r="Z29">
        <f t="shared" si="7"/>
        <v>26.188900458860182</v>
      </c>
      <c r="AA29">
        <f t="shared" si="8"/>
        <v>33.51495391734511</v>
      </c>
      <c r="AB29">
        <f t="shared" si="45"/>
        <v>0.88800553925697778</v>
      </c>
      <c r="AC29">
        <f t="shared" si="9"/>
        <v>2.120431518793449</v>
      </c>
      <c r="AD29">
        <f t="shared" si="10"/>
        <v>0.72253867397806171</v>
      </c>
      <c r="AE29">
        <f t="shared" si="11"/>
        <v>0.46386534357446862</v>
      </c>
      <c r="AF29">
        <f t="shared" si="12"/>
        <v>136.19167834785995</v>
      </c>
      <c r="AG29">
        <f t="shared" si="13"/>
        <v>33.491181544038469</v>
      </c>
      <c r="AH29">
        <f t="shared" si="14"/>
        <v>33.593896774193503</v>
      </c>
      <c r="AI29">
        <f t="shared" si="15"/>
        <v>5.2231629839468505</v>
      </c>
      <c r="AJ29">
        <f t="shared" si="16"/>
        <v>58.557088553311345</v>
      </c>
      <c r="AK29">
        <f t="shared" si="17"/>
        <v>3.6720778189078915</v>
      </c>
      <c r="AL29">
        <f t="shared" si="18"/>
        <v>6.2709364649589281</v>
      </c>
      <c r="AM29">
        <f t="shared" si="19"/>
        <v>1.551085165038959</v>
      </c>
      <c r="AN29">
        <f t="shared" si="20"/>
        <v>-569.74032859069814</v>
      </c>
      <c r="AO29">
        <f t="shared" si="21"/>
        <v>378.07299753133282</v>
      </c>
      <c r="AP29">
        <f t="shared" si="22"/>
        <v>41.742060151518267</v>
      </c>
      <c r="AQ29">
        <f t="shared" si="23"/>
        <v>-13.733592559987073</v>
      </c>
      <c r="AR29">
        <v>-3.7781948327487401E-2</v>
      </c>
      <c r="AS29">
        <v>4.2413546878065901E-2</v>
      </c>
      <c r="AT29">
        <v>3.2261003773146002</v>
      </c>
      <c r="AU29">
        <v>0</v>
      </c>
      <c r="AV29">
        <v>0</v>
      </c>
      <c r="AW29">
        <f t="shared" si="24"/>
        <v>1</v>
      </c>
      <c r="AX29">
        <f t="shared" si="25"/>
        <v>0</v>
      </c>
      <c r="AY29">
        <f t="shared" si="26"/>
        <v>46639.060148377845</v>
      </c>
      <c r="AZ29">
        <v>0</v>
      </c>
      <c r="BA29">
        <v>0</v>
      </c>
      <c r="BB29">
        <v>0</v>
      </c>
      <c r="BC29">
        <f t="shared" si="27"/>
        <v>0</v>
      </c>
      <c r="BD29" t="e">
        <f t="shared" si="28"/>
        <v>#DIV/0!</v>
      </c>
      <c r="BE29">
        <v>-1</v>
      </c>
      <c r="BF29" t="s">
        <v>345</v>
      </c>
      <c r="BG29">
        <v>955.83356000000003</v>
      </c>
      <c r="BH29">
        <v>1910.85</v>
      </c>
      <c r="BI29">
        <f t="shared" si="29"/>
        <v>0.49978618939215524</v>
      </c>
      <c r="BJ29">
        <v>0.5</v>
      </c>
      <c r="BK29">
        <f t="shared" si="30"/>
        <v>841.18463336793002</v>
      </c>
      <c r="BL29">
        <f t="shared" si="31"/>
        <v>33.034964803162275</v>
      </c>
      <c r="BM29">
        <f t="shared" si="32"/>
        <v>210.20623124309748</v>
      </c>
      <c r="BN29">
        <f t="shared" si="33"/>
        <v>1</v>
      </c>
      <c r="BO29">
        <f t="shared" si="34"/>
        <v>4.0460754337479143E-2</v>
      </c>
      <c r="BP29">
        <f t="shared" si="35"/>
        <v>-1</v>
      </c>
      <c r="BQ29" t="s">
        <v>307</v>
      </c>
      <c r="BR29">
        <v>0</v>
      </c>
      <c r="BS29">
        <f t="shared" si="36"/>
        <v>1910.85</v>
      </c>
      <c r="BT29">
        <f t="shared" si="37"/>
        <v>0.4997861893921553</v>
      </c>
      <c r="BU29" t="e">
        <f t="shared" si="38"/>
        <v>#DIV/0!</v>
      </c>
      <c r="BV29">
        <f t="shared" si="39"/>
        <v>0.4997861893921553</v>
      </c>
      <c r="BW29" t="e">
        <f t="shared" si="40"/>
        <v>#DIV/0!</v>
      </c>
      <c r="BX29" t="s">
        <v>307</v>
      </c>
      <c r="BY29" t="s">
        <v>307</v>
      </c>
      <c r="BZ29" t="s">
        <v>307</v>
      </c>
      <c r="CA29" t="s">
        <v>307</v>
      </c>
      <c r="CB29" t="s">
        <v>307</v>
      </c>
      <c r="CC29" t="s">
        <v>307</v>
      </c>
      <c r="CD29" t="s">
        <v>307</v>
      </c>
      <c r="CE29" t="s">
        <v>307</v>
      </c>
      <c r="CF29">
        <f t="shared" si="41"/>
        <v>999.98874193548397</v>
      </c>
      <c r="CG29">
        <f t="shared" si="42"/>
        <v>841.18463336793002</v>
      </c>
      <c r="CH29">
        <f t="shared" si="43"/>
        <v>0.84119410358541868</v>
      </c>
      <c r="CI29">
        <f t="shared" si="44"/>
        <v>0.16190461991985816</v>
      </c>
      <c r="CJ29">
        <v>6</v>
      </c>
      <c r="CK29">
        <v>0.5</v>
      </c>
      <c r="CL29" t="s">
        <v>308</v>
      </c>
      <c r="CM29">
        <v>1626624046.5999999</v>
      </c>
      <c r="CN29">
        <v>367.50706451612899</v>
      </c>
      <c r="CO29">
        <v>399.89129032258103</v>
      </c>
      <c r="CP29">
        <v>40.266041935483898</v>
      </c>
      <c r="CQ29">
        <v>29.638629032258098</v>
      </c>
      <c r="CR29">
        <v>700.024</v>
      </c>
      <c r="CS29">
        <v>91.129032258064498</v>
      </c>
      <c r="CT29">
        <v>6.6368193548387105E-2</v>
      </c>
      <c r="CU29">
        <v>36.901138709677397</v>
      </c>
      <c r="CV29">
        <v>33.593896774193503</v>
      </c>
      <c r="CW29">
        <v>999.9</v>
      </c>
      <c r="CX29">
        <v>9998.2412903225795</v>
      </c>
      <c r="CY29">
        <v>0</v>
      </c>
      <c r="CZ29">
        <v>0.230746419354839</v>
      </c>
      <c r="DA29">
        <v>999.98874193548397</v>
      </c>
      <c r="DB29">
        <v>0.95999445161290298</v>
      </c>
      <c r="DC29">
        <v>4.0005467741935502E-2</v>
      </c>
      <c r="DD29">
        <v>0</v>
      </c>
      <c r="DE29">
        <v>958.08990322580701</v>
      </c>
      <c r="DF29">
        <v>4.9997400000000001</v>
      </c>
      <c r="DG29">
        <v>13426.058064516101</v>
      </c>
      <c r="DH29">
        <v>9011.5061290322592</v>
      </c>
      <c r="DI29">
        <v>46.414999999999999</v>
      </c>
      <c r="DJ29">
        <v>48.436999999999998</v>
      </c>
      <c r="DK29">
        <v>47.561999999999998</v>
      </c>
      <c r="DL29">
        <v>48.625</v>
      </c>
      <c r="DM29">
        <v>49.29</v>
      </c>
      <c r="DN29">
        <v>955.18354838709695</v>
      </c>
      <c r="DO29">
        <v>39.802903225806403</v>
      </c>
      <c r="DP29">
        <v>0</v>
      </c>
      <c r="DQ29">
        <v>34.299999952316298</v>
      </c>
      <c r="DR29">
        <v>955.83356000000003</v>
      </c>
      <c r="DS29">
        <v>-117.371153846482</v>
      </c>
      <c r="DT29">
        <v>-1395.5615385216199</v>
      </c>
      <c r="DU29">
        <v>13399.523999999999</v>
      </c>
      <c r="DV29">
        <v>15</v>
      </c>
      <c r="DW29">
        <v>1626623756.0999999</v>
      </c>
      <c r="DX29" t="s">
        <v>330</v>
      </c>
      <c r="DY29">
        <v>9</v>
      </c>
      <c r="DZ29">
        <v>-0.46800000000000003</v>
      </c>
      <c r="EA29">
        <v>-1E-3</v>
      </c>
      <c r="EB29">
        <v>400</v>
      </c>
      <c r="EC29">
        <v>33</v>
      </c>
      <c r="ED29">
        <v>7.0000000000000007E-2</v>
      </c>
      <c r="EE29">
        <v>0.01</v>
      </c>
      <c r="EF29">
        <v>-32.582601587301603</v>
      </c>
      <c r="EG29">
        <v>-1.2335754608294001</v>
      </c>
      <c r="EH29">
        <v>1.4324519675032099</v>
      </c>
      <c r="EI29">
        <v>0</v>
      </c>
      <c r="EJ29">
        <v>945.74300000000005</v>
      </c>
      <c r="EK29">
        <v>0</v>
      </c>
      <c r="EL29">
        <v>0</v>
      </c>
      <c r="EM29">
        <v>0</v>
      </c>
      <c r="EN29">
        <v>8.3121224603174593</v>
      </c>
      <c r="EO29">
        <v>11.686231186635601</v>
      </c>
      <c r="EP29">
        <v>3.4044975151728298</v>
      </c>
      <c r="EQ29">
        <v>0</v>
      </c>
      <c r="ER29">
        <v>0</v>
      </c>
      <c r="ES29">
        <v>3</v>
      </c>
      <c r="ET29" t="s">
        <v>310</v>
      </c>
      <c r="EU29">
        <v>1.8841399999999999</v>
      </c>
      <c r="EV29">
        <v>1.8811</v>
      </c>
      <c r="EW29">
        <v>1.8830899999999999</v>
      </c>
      <c r="EX29">
        <v>1.8812800000000001</v>
      </c>
      <c r="EY29">
        <v>1.88263</v>
      </c>
      <c r="EZ29">
        <v>1.88195</v>
      </c>
      <c r="FA29">
        <v>1.8838600000000001</v>
      </c>
      <c r="FB29">
        <v>1.88104</v>
      </c>
      <c r="FC29" t="s">
        <v>311</v>
      </c>
      <c r="FD29" t="s">
        <v>19</v>
      </c>
      <c r="FE29" t="s">
        <v>19</v>
      </c>
      <c r="FF29" t="s">
        <v>19</v>
      </c>
      <c r="FG29" t="s">
        <v>312</v>
      </c>
      <c r="FH29" t="s">
        <v>313</v>
      </c>
      <c r="FI29" t="s">
        <v>314</v>
      </c>
      <c r="FJ29" t="s">
        <v>314</v>
      </c>
      <c r="FK29" t="s">
        <v>314</v>
      </c>
      <c r="FL29" t="s">
        <v>314</v>
      </c>
      <c r="FM29">
        <v>0</v>
      </c>
      <c r="FN29">
        <v>100</v>
      </c>
      <c r="FO29">
        <v>100</v>
      </c>
      <c r="FP29">
        <v>-0.46800000000000003</v>
      </c>
      <c r="FQ29">
        <v>-1E-3</v>
      </c>
      <c r="FR29">
        <v>2</v>
      </c>
      <c r="FS29">
        <v>762.15499999999997</v>
      </c>
      <c r="FT29">
        <v>481.07299999999998</v>
      </c>
      <c r="FU29">
        <v>36.648400000000002</v>
      </c>
      <c r="FV29">
        <v>35.275399999999998</v>
      </c>
      <c r="FW29">
        <v>29.9998</v>
      </c>
      <c r="FX29">
        <v>35.01</v>
      </c>
      <c r="FY29">
        <v>34.9589</v>
      </c>
      <c r="FZ29">
        <v>25.9147</v>
      </c>
      <c r="GA29">
        <v>38.346899999999998</v>
      </c>
      <c r="GB29">
        <v>0</v>
      </c>
      <c r="GC29">
        <v>-999.9</v>
      </c>
      <c r="GD29">
        <v>400</v>
      </c>
      <c r="GE29">
        <v>30.197600000000001</v>
      </c>
      <c r="GF29">
        <v>100.038</v>
      </c>
      <c r="GG29">
        <v>99.454400000000007</v>
      </c>
    </row>
    <row r="30" spans="1:189" x14ac:dyDescent="0.2">
      <c r="A30">
        <v>12</v>
      </c>
      <c r="B30">
        <v>1626624103.5999999</v>
      </c>
      <c r="C30">
        <v>654.09999990463302</v>
      </c>
      <c r="D30" t="s">
        <v>346</v>
      </c>
      <c r="E30" t="s">
        <v>347</v>
      </c>
      <c r="F30">
        <f t="shared" si="0"/>
        <v>5914</v>
      </c>
      <c r="G30">
        <f t="shared" si="1"/>
        <v>35.351890978415376</v>
      </c>
      <c r="H30">
        <f t="shared" si="2"/>
        <v>0</v>
      </c>
      <c r="I30" t="s">
        <v>301</v>
      </c>
      <c r="J30" t="s">
        <v>302</v>
      </c>
      <c r="K30" t="s">
        <v>303</v>
      </c>
      <c r="L30" t="s">
        <v>304</v>
      </c>
      <c r="M30" t="s">
        <v>19</v>
      </c>
      <c r="O30" t="s">
        <v>305</v>
      </c>
      <c r="U30">
        <v>1626624095.5999999</v>
      </c>
      <c r="V30">
        <f t="shared" si="3"/>
        <v>1.4088190541017311E-2</v>
      </c>
      <c r="W30">
        <f t="shared" si="4"/>
        <v>28.047485404909128</v>
      </c>
      <c r="X30">
        <f t="shared" si="5"/>
        <v>371.40938709677403</v>
      </c>
      <c r="Y30">
        <f t="shared" si="6"/>
        <v>311.16073943249535</v>
      </c>
      <c r="Z30">
        <f t="shared" si="7"/>
        <v>28.377929172384029</v>
      </c>
      <c r="AA30">
        <f t="shared" si="8"/>
        <v>33.872619342059942</v>
      </c>
      <c r="AB30">
        <f t="shared" si="45"/>
        <v>1.080590895555712</v>
      </c>
      <c r="AC30">
        <f t="shared" si="9"/>
        <v>2.1206784793894071</v>
      </c>
      <c r="AD30">
        <f t="shared" si="10"/>
        <v>0.84562806392101686</v>
      </c>
      <c r="AE30">
        <f t="shared" si="11"/>
        <v>0.54533297723235807</v>
      </c>
      <c r="AF30">
        <f t="shared" si="12"/>
        <v>136.19233080322238</v>
      </c>
      <c r="AG30">
        <f t="shared" si="13"/>
        <v>33.086664033397582</v>
      </c>
      <c r="AH30">
        <f t="shared" si="14"/>
        <v>33.638877419354799</v>
      </c>
      <c r="AI30">
        <f t="shared" si="15"/>
        <v>5.2363212413897182</v>
      </c>
      <c r="AJ30">
        <f t="shared" si="16"/>
        <v>60.469790833335999</v>
      </c>
      <c r="AK30">
        <f t="shared" si="17"/>
        <v>3.792129736873171</v>
      </c>
      <c r="AL30">
        <f t="shared" si="18"/>
        <v>6.271114360763808</v>
      </c>
      <c r="AM30">
        <f t="shared" si="19"/>
        <v>1.4441915045165472</v>
      </c>
      <c r="AN30">
        <f t="shared" si="20"/>
        <v>-621.2892028588634</v>
      </c>
      <c r="AO30">
        <f t="shared" si="21"/>
        <v>373.03377048138987</v>
      </c>
      <c r="AP30">
        <f t="shared" si="22"/>
        <v>41.189982757703945</v>
      </c>
      <c r="AQ30">
        <f t="shared" si="23"/>
        <v>-70.873118816547219</v>
      </c>
      <c r="AR30">
        <v>-3.7788275851240401E-2</v>
      </c>
      <c r="AS30">
        <v>4.2420650077800201E-2</v>
      </c>
      <c r="AT30">
        <v>3.2265325095672601</v>
      </c>
      <c r="AU30">
        <v>0</v>
      </c>
      <c r="AV30">
        <v>0</v>
      </c>
      <c r="AW30">
        <f t="shared" si="24"/>
        <v>1</v>
      </c>
      <c r="AX30">
        <f t="shared" si="25"/>
        <v>0</v>
      </c>
      <c r="AY30">
        <f t="shared" si="26"/>
        <v>46646.473602865211</v>
      </c>
      <c r="AZ30">
        <v>0</v>
      </c>
      <c r="BA30">
        <v>0</v>
      </c>
      <c r="BB30">
        <v>0</v>
      </c>
      <c r="BC30">
        <f t="shared" si="27"/>
        <v>0</v>
      </c>
      <c r="BD30" t="e">
        <f t="shared" si="28"/>
        <v>#DIV/0!</v>
      </c>
      <c r="BE30">
        <v>-1</v>
      </c>
      <c r="BF30" t="s">
        <v>348</v>
      </c>
      <c r="BG30">
        <v>1161.9584</v>
      </c>
      <c r="BH30">
        <v>1935.44</v>
      </c>
      <c r="BI30">
        <f t="shared" si="29"/>
        <v>0.3996412185342868</v>
      </c>
      <c r="BJ30">
        <v>0.5</v>
      </c>
      <c r="BK30">
        <f t="shared" si="30"/>
        <v>841.18776236154144</v>
      </c>
      <c r="BL30">
        <f t="shared" si="31"/>
        <v>28.047485404909128</v>
      </c>
      <c r="BM30">
        <f t="shared" si="32"/>
        <v>168.08665118314826</v>
      </c>
      <c r="BN30">
        <f t="shared" si="33"/>
        <v>1</v>
      </c>
      <c r="BO30">
        <f t="shared" si="34"/>
        <v>3.4531512112541358E-2</v>
      </c>
      <c r="BP30">
        <f t="shared" si="35"/>
        <v>-1</v>
      </c>
      <c r="BQ30" t="s">
        <v>307</v>
      </c>
      <c r="BR30">
        <v>0</v>
      </c>
      <c r="BS30">
        <f t="shared" si="36"/>
        <v>1935.44</v>
      </c>
      <c r="BT30">
        <f t="shared" si="37"/>
        <v>0.3996412185342868</v>
      </c>
      <c r="BU30" t="e">
        <f t="shared" si="38"/>
        <v>#DIV/0!</v>
      </c>
      <c r="BV30">
        <f t="shared" si="39"/>
        <v>0.3996412185342868</v>
      </c>
      <c r="BW30" t="e">
        <f t="shared" si="40"/>
        <v>#DIV/0!</v>
      </c>
      <c r="BX30" t="s">
        <v>307</v>
      </c>
      <c r="BY30" t="s">
        <v>307</v>
      </c>
      <c r="BZ30" t="s">
        <v>307</v>
      </c>
      <c r="CA30" t="s">
        <v>307</v>
      </c>
      <c r="CB30" t="s">
        <v>307</v>
      </c>
      <c r="CC30" t="s">
        <v>307</v>
      </c>
      <c r="CD30" t="s">
        <v>307</v>
      </c>
      <c r="CE30" t="s">
        <v>307</v>
      </c>
      <c r="CF30">
        <f t="shared" si="41"/>
        <v>999.99235483870996</v>
      </c>
      <c r="CG30">
        <f t="shared" si="42"/>
        <v>841.18776236154144</v>
      </c>
      <c r="CH30">
        <f t="shared" si="43"/>
        <v>0.84119419342682644</v>
      </c>
      <c r="CI30">
        <f t="shared" si="44"/>
        <v>0.16190479331377514</v>
      </c>
      <c r="CJ30">
        <v>6</v>
      </c>
      <c r="CK30">
        <v>0.5</v>
      </c>
      <c r="CL30" t="s">
        <v>308</v>
      </c>
      <c r="CM30">
        <v>1626624095.5999999</v>
      </c>
      <c r="CN30">
        <v>371.40938709677403</v>
      </c>
      <c r="CO30">
        <v>399.93509677419303</v>
      </c>
      <c r="CP30">
        <v>41.580267741935501</v>
      </c>
      <c r="CQ30">
        <v>30.006774193548399</v>
      </c>
      <c r="CR30">
        <v>699.99951612903203</v>
      </c>
      <c r="CS30">
        <v>91.129025806451693</v>
      </c>
      <c r="CT30">
        <v>7.11983096774194E-2</v>
      </c>
      <c r="CU30">
        <v>36.901658064516099</v>
      </c>
      <c r="CV30">
        <v>33.638877419354799</v>
      </c>
      <c r="CW30">
        <v>999.9</v>
      </c>
      <c r="CX30">
        <v>9999.9164516129003</v>
      </c>
      <c r="CY30">
        <v>0</v>
      </c>
      <c r="CZ30">
        <v>0.22014312903225799</v>
      </c>
      <c r="DA30">
        <v>999.99235483870996</v>
      </c>
      <c r="DB30">
        <v>0.95999400000000001</v>
      </c>
      <c r="DC30">
        <v>4.0005967741935503E-2</v>
      </c>
      <c r="DD30">
        <v>0</v>
      </c>
      <c r="DE30">
        <v>1168.7751612903201</v>
      </c>
      <c r="DF30">
        <v>4.9997400000000001</v>
      </c>
      <c r="DG30">
        <v>15936.516129032299</v>
      </c>
      <c r="DH30">
        <v>9011.5387096774193</v>
      </c>
      <c r="DI30">
        <v>46.348580645161299</v>
      </c>
      <c r="DJ30">
        <v>48.375</v>
      </c>
      <c r="DK30">
        <v>47.5</v>
      </c>
      <c r="DL30">
        <v>48.54</v>
      </c>
      <c r="DM30">
        <v>49.219516129032201</v>
      </c>
      <c r="DN30">
        <v>955.18612903225801</v>
      </c>
      <c r="DO30">
        <v>39.806129032258099</v>
      </c>
      <c r="DP30">
        <v>0</v>
      </c>
      <c r="DQ30">
        <v>48.200000047683702</v>
      </c>
      <c r="DR30">
        <v>1161.9584</v>
      </c>
      <c r="DS30">
        <v>-510.29076923928199</v>
      </c>
      <c r="DT30">
        <v>-5972.2384626897901</v>
      </c>
      <c r="DU30">
        <v>15857.02</v>
      </c>
      <c r="DV30">
        <v>15</v>
      </c>
      <c r="DW30">
        <v>1626623756.0999999</v>
      </c>
      <c r="DX30" t="s">
        <v>330</v>
      </c>
      <c r="DY30">
        <v>9</v>
      </c>
      <c r="DZ30">
        <v>-0.46800000000000003</v>
      </c>
      <c r="EA30">
        <v>-1E-3</v>
      </c>
      <c r="EB30">
        <v>400</v>
      </c>
      <c r="EC30">
        <v>33</v>
      </c>
      <c r="ED30">
        <v>7.0000000000000007E-2</v>
      </c>
      <c r="EE30">
        <v>0.01</v>
      </c>
      <c r="EF30">
        <v>-28.564725396825398</v>
      </c>
      <c r="EG30">
        <v>0.94962499999997496</v>
      </c>
      <c r="EH30">
        <v>0.46337561642223202</v>
      </c>
      <c r="EI30">
        <v>0</v>
      </c>
      <c r="EJ30">
        <v>1114.42</v>
      </c>
      <c r="EK30">
        <v>0</v>
      </c>
      <c r="EL30">
        <v>0</v>
      </c>
      <c r="EM30">
        <v>0</v>
      </c>
      <c r="EN30">
        <v>10.5679526984127</v>
      </c>
      <c r="EO30">
        <v>8.1005331221196393</v>
      </c>
      <c r="EP30">
        <v>1.3656348268173799</v>
      </c>
      <c r="EQ30">
        <v>0</v>
      </c>
      <c r="ER30">
        <v>0</v>
      </c>
      <c r="ES30">
        <v>3</v>
      </c>
      <c r="ET30" t="s">
        <v>310</v>
      </c>
      <c r="EU30">
        <v>1.8841000000000001</v>
      </c>
      <c r="EV30">
        <v>1.8811</v>
      </c>
      <c r="EW30">
        <v>1.8830899999999999</v>
      </c>
      <c r="EX30">
        <v>1.8812899999999999</v>
      </c>
      <c r="EY30">
        <v>1.88263</v>
      </c>
      <c r="EZ30">
        <v>1.8819900000000001</v>
      </c>
      <c r="FA30">
        <v>1.8838600000000001</v>
      </c>
      <c r="FB30">
        <v>1.88107</v>
      </c>
      <c r="FC30" t="s">
        <v>311</v>
      </c>
      <c r="FD30" t="s">
        <v>19</v>
      </c>
      <c r="FE30" t="s">
        <v>19</v>
      </c>
      <c r="FF30" t="s">
        <v>19</v>
      </c>
      <c r="FG30" t="s">
        <v>312</v>
      </c>
      <c r="FH30" t="s">
        <v>313</v>
      </c>
      <c r="FI30" t="s">
        <v>314</v>
      </c>
      <c r="FJ30" t="s">
        <v>314</v>
      </c>
      <c r="FK30" t="s">
        <v>314</v>
      </c>
      <c r="FL30" t="s">
        <v>314</v>
      </c>
      <c r="FM30">
        <v>0</v>
      </c>
      <c r="FN30">
        <v>100</v>
      </c>
      <c r="FO30">
        <v>100</v>
      </c>
      <c r="FP30">
        <v>-0.46800000000000003</v>
      </c>
      <c r="FQ30">
        <v>-1E-3</v>
      </c>
      <c r="FR30">
        <v>2</v>
      </c>
      <c r="FS30">
        <v>755.22299999999996</v>
      </c>
      <c r="FT30">
        <v>478.399</v>
      </c>
      <c r="FU30">
        <v>36.617100000000001</v>
      </c>
      <c r="FV30">
        <v>35.247900000000001</v>
      </c>
      <c r="FW30">
        <v>29.9999</v>
      </c>
      <c r="FX30">
        <v>34.982999999999997</v>
      </c>
      <c r="FY30">
        <v>34.9343</v>
      </c>
      <c r="FZ30">
        <v>25.9009</v>
      </c>
      <c r="GA30">
        <v>40.459299999999999</v>
      </c>
      <c r="GB30">
        <v>0</v>
      </c>
      <c r="GC30">
        <v>-999.9</v>
      </c>
      <c r="GD30">
        <v>400</v>
      </c>
      <c r="GE30">
        <v>29.096</v>
      </c>
      <c r="GF30">
        <v>100.048</v>
      </c>
      <c r="GG30">
        <v>99.455100000000002</v>
      </c>
    </row>
    <row r="31" spans="1:189" x14ac:dyDescent="0.2">
      <c r="A31">
        <v>13</v>
      </c>
      <c r="B31">
        <v>1626624270.0999999</v>
      </c>
      <c r="C31">
        <v>820.59999990463302</v>
      </c>
      <c r="D31" t="s">
        <v>349</v>
      </c>
      <c r="E31" t="s">
        <v>350</v>
      </c>
      <c r="F31">
        <f t="shared" si="0"/>
        <v>5914</v>
      </c>
      <c r="G31">
        <f t="shared" si="1"/>
        <v>35.350369587514152</v>
      </c>
      <c r="H31">
        <f t="shared" si="2"/>
        <v>0</v>
      </c>
      <c r="I31" t="s">
        <v>301</v>
      </c>
      <c r="J31" t="s">
        <v>302</v>
      </c>
      <c r="K31" t="s">
        <v>303</v>
      </c>
      <c r="L31" t="s">
        <v>304</v>
      </c>
      <c r="M31" t="s">
        <v>19</v>
      </c>
      <c r="O31" t="s">
        <v>305</v>
      </c>
      <c r="U31">
        <v>1626624262.0999999</v>
      </c>
      <c r="V31">
        <f t="shared" si="3"/>
        <v>1.8025921489298956E-2</v>
      </c>
      <c r="W31">
        <f t="shared" si="4"/>
        <v>31.721832055853071</v>
      </c>
      <c r="X31">
        <f t="shared" si="5"/>
        <v>362.448451612903</v>
      </c>
      <c r="Y31">
        <f t="shared" si="6"/>
        <v>303.11100558141129</v>
      </c>
      <c r="Z31">
        <f t="shared" si="7"/>
        <v>27.639955287314486</v>
      </c>
      <c r="AA31">
        <f t="shared" si="8"/>
        <v>33.050792653737211</v>
      </c>
      <c r="AB31">
        <f t="shared" si="45"/>
        <v>1.3103977076868218</v>
      </c>
      <c r="AC31">
        <f t="shared" si="9"/>
        <v>2.1206044731218432</v>
      </c>
      <c r="AD31">
        <f t="shared" si="10"/>
        <v>0.98090935101623422</v>
      </c>
      <c r="AE31">
        <f t="shared" si="11"/>
        <v>0.63569458814854563</v>
      </c>
      <c r="AF31">
        <f t="shared" si="12"/>
        <v>136.19379829785993</v>
      </c>
      <c r="AG31">
        <f t="shared" si="13"/>
        <v>31.693414254545335</v>
      </c>
      <c r="AH31">
        <f t="shared" si="14"/>
        <v>34.447606451612899</v>
      </c>
      <c r="AI31">
        <f t="shared" si="15"/>
        <v>5.4778690966562902</v>
      </c>
      <c r="AJ31">
        <f t="shared" si="16"/>
        <v>62.094152414812584</v>
      </c>
      <c r="AK31">
        <f t="shared" si="17"/>
        <v>3.8881972858500746</v>
      </c>
      <c r="AL31">
        <f t="shared" si="18"/>
        <v>6.2617768898356738</v>
      </c>
      <c r="AM31">
        <f t="shared" si="19"/>
        <v>1.5896718108062156</v>
      </c>
      <c r="AN31">
        <f t="shared" si="20"/>
        <v>-794.94313767808399</v>
      </c>
      <c r="AO31">
        <f t="shared" si="21"/>
        <v>277.44345526266318</v>
      </c>
      <c r="AP31">
        <f t="shared" si="22"/>
        <v>30.752326716723729</v>
      </c>
      <c r="AQ31">
        <f t="shared" si="23"/>
        <v>-350.55355740083712</v>
      </c>
      <c r="AR31">
        <v>-3.7786379633123403E-2</v>
      </c>
      <c r="AS31">
        <v>4.2418521406846002E-2</v>
      </c>
      <c r="AT31">
        <v>3.2264030114732098</v>
      </c>
      <c r="AU31">
        <v>0</v>
      </c>
      <c r="AV31">
        <v>0</v>
      </c>
      <c r="AW31">
        <f t="shared" si="24"/>
        <v>1</v>
      </c>
      <c r="AX31">
        <f t="shared" si="25"/>
        <v>0</v>
      </c>
      <c r="AY31">
        <f t="shared" si="26"/>
        <v>46648.084684783717</v>
      </c>
      <c r="AZ31">
        <v>0</v>
      </c>
      <c r="BA31">
        <v>0</v>
      </c>
      <c r="BB31">
        <v>0</v>
      </c>
      <c r="BC31">
        <f t="shared" si="27"/>
        <v>0</v>
      </c>
      <c r="BD31" t="e">
        <f t="shared" si="28"/>
        <v>#DIV/0!</v>
      </c>
      <c r="BE31">
        <v>-1</v>
      </c>
      <c r="BF31" t="s">
        <v>351</v>
      </c>
      <c r="BG31">
        <v>1074.3468</v>
      </c>
      <c r="BH31">
        <v>1934.22</v>
      </c>
      <c r="BI31">
        <f t="shared" si="29"/>
        <v>0.44455811645004184</v>
      </c>
      <c r="BJ31">
        <v>0.5</v>
      </c>
      <c r="BK31">
        <f t="shared" si="30"/>
        <v>841.19578928469946</v>
      </c>
      <c r="BL31">
        <f t="shared" si="31"/>
        <v>31.721832055853071</v>
      </c>
      <c r="BM31">
        <f t="shared" si="32"/>
        <v>186.98020782505614</v>
      </c>
      <c r="BN31">
        <f t="shared" si="33"/>
        <v>1</v>
      </c>
      <c r="BO31">
        <f t="shared" si="34"/>
        <v>3.8899186696687675E-2</v>
      </c>
      <c r="BP31">
        <f t="shared" si="35"/>
        <v>-1</v>
      </c>
      <c r="BQ31" t="s">
        <v>307</v>
      </c>
      <c r="BR31">
        <v>0</v>
      </c>
      <c r="BS31">
        <f t="shared" si="36"/>
        <v>1934.22</v>
      </c>
      <c r="BT31">
        <f t="shared" si="37"/>
        <v>0.4445581164500419</v>
      </c>
      <c r="BU31" t="e">
        <f t="shared" si="38"/>
        <v>#DIV/0!</v>
      </c>
      <c r="BV31">
        <f t="shared" si="39"/>
        <v>0.4445581164500419</v>
      </c>
      <c r="BW31" t="e">
        <f t="shared" si="40"/>
        <v>#DIV/0!</v>
      </c>
      <c r="BX31" t="s">
        <v>307</v>
      </c>
      <c r="BY31" t="s">
        <v>307</v>
      </c>
      <c r="BZ31" t="s">
        <v>307</v>
      </c>
      <c r="CA31" t="s">
        <v>307</v>
      </c>
      <c r="CB31" t="s">
        <v>307</v>
      </c>
      <c r="CC31" t="s">
        <v>307</v>
      </c>
      <c r="CD31" t="s">
        <v>307</v>
      </c>
      <c r="CE31" t="s">
        <v>307</v>
      </c>
      <c r="CF31">
        <f t="shared" si="41"/>
        <v>1000.00177419355</v>
      </c>
      <c r="CG31">
        <f t="shared" si="42"/>
        <v>841.19578928469946</v>
      </c>
      <c r="CH31">
        <f t="shared" si="43"/>
        <v>0.84119429684320368</v>
      </c>
      <c r="CI31">
        <f t="shared" si="44"/>
        <v>0.16190499290738325</v>
      </c>
      <c r="CJ31">
        <v>6</v>
      </c>
      <c r="CK31">
        <v>0.5</v>
      </c>
      <c r="CL31" t="s">
        <v>308</v>
      </c>
      <c r="CM31">
        <v>1626624262.0999999</v>
      </c>
      <c r="CN31">
        <v>362.448451612903</v>
      </c>
      <c r="CO31">
        <v>395.23880645161302</v>
      </c>
      <c r="CP31">
        <v>42.639554838709699</v>
      </c>
      <c r="CQ31">
        <v>27.847535483870999</v>
      </c>
      <c r="CR31">
        <v>699.997903225806</v>
      </c>
      <c r="CS31">
        <v>91.117087096774199</v>
      </c>
      <c r="CT31">
        <v>7.0480422580645102E-2</v>
      </c>
      <c r="CU31">
        <v>36.874380645161303</v>
      </c>
      <c r="CV31">
        <v>34.447606451612899</v>
      </c>
      <c r="CW31">
        <v>999.9</v>
      </c>
      <c r="CX31">
        <v>10000.724838709701</v>
      </c>
      <c r="CY31">
        <v>0</v>
      </c>
      <c r="CZ31">
        <v>0.22266145161290299</v>
      </c>
      <c r="DA31">
        <v>1000.00177419355</v>
      </c>
      <c r="DB31">
        <v>0.95999299999999999</v>
      </c>
      <c r="DC31">
        <v>4.0007099999999997E-2</v>
      </c>
      <c r="DD31">
        <v>0</v>
      </c>
      <c r="DE31">
        <v>1077.6709677419401</v>
      </c>
      <c r="DF31">
        <v>4.9997400000000001</v>
      </c>
      <c r="DG31">
        <v>15476.158064516099</v>
      </c>
      <c r="DH31">
        <v>9011.6193548387091</v>
      </c>
      <c r="DI31">
        <v>45.798000000000002</v>
      </c>
      <c r="DJ31">
        <v>47.8241935483871</v>
      </c>
      <c r="DK31">
        <v>47.003999999999998</v>
      </c>
      <c r="DL31">
        <v>48.02</v>
      </c>
      <c r="DM31">
        <v>48.7195161290323</v>
      </c>
      <c r="DN31">
        <v>955.19290322580605</v>
      </c>
      <c r="DO31">
        <v>39.81</v>
      </c>
      <c r="DP31">
        <v>0</v>
      </c>
      <c r="DQ31">
        <v>165.90000009536701</v>
      </c>
      <c r="DR31">
        <v>1074.3468</v>
      </c>
      <c r="DS31">
        <v>-194.34384584462401</v>
      </c>
      <c r="DT31">
        <v>-2242.0999969723698</v>
      </c>
      <c r="DU31">
        <v>15436.864</v>
      </c>
      <c r="DV31">
        <v>15</v>
      </c>
      <c r="DW31">
        <v>1626623756.0999999</v>
      </c>
      <c r="DX31" t="s">
        <v>330</v>
      </c>
      <c r="DY31">
        <v>9</v>
      </c>
      <c r="DZ31">
        <v>-0.46800000000000003</v>
      </c>
      <c r="EA31">
        <v>-1E-3</v>
      </c>
      <c r="EB31">
        <v>400</v>
      </c>
      <c r="EC31">
        <v>33</v>
      </c>
      <c r="ED31">
        <v>7.0000000000000007E-2</v>
      </c>
      <c r="EE31">
        <v>0.01</v>
      </c>
      <c r="EF31">
        <v>-30.531973015873</v>
      </c>
      <c r="EG31">
        <v>-7.9197125576046199</v>
      </c>
      <c r="EH31">
        <v>4.0879612747912004</v>
      </c>
      <c r="EI31">
        <v>0</v>
      </c>
      <c r="EJ31">
        <v>1055.08</v>
      </c>
      <c r="EK31">
        <v>0</v>
      </c>
      <c r="EL31">
        <v>0</v>
      </c>
      <c r="EM31">
        <v>0</v>
      </c>
      <c r="EN31">
        <v>14.647739682539701</v>
      </c>
      <c r="EO31">
        <v>1.67745910138245</v>
      </c>
      <c r="EP31">
        <v>0.51293686530641902</v>
      </c>
      <c r="EQ31">
        <v>0</v>
      </c>
      <c r="ER31">
        <v>0</v>
      </c>
      <c r="ES31">
        <v>3</v>
      </c>
      <c r="ET31" t="s">
        <v>310</v>
      </c>
      <c r="EU31">
        <v>1.8841600000000001</v>
      </c>
      <c r="EV31">
        <v>1.8811</v>
      </c>
      <c r="EW31">
        <v>1.8830899999999999</v>
      </c>
      <c r="EX31">
        <v>1.8813</v>
      </c>
      <c r="EY31">
        <v>1.88263</v>
      </c>
      <c r="EZ31">
        <v>1.8819600000000001</v>
      </c>
      <c r="FA31">
        <v>1.8838600000000001</v>
      </c>
      <c r="FB31">
        <v>1.88107</v>
      </c>
      <c r="FC31" t="s">
        <v>311</v>
      </c>
      <c r="FD31" t="s">
        <v>19</v>
      </c>
      <c r="FE31" t="s">
        <v>19</v>
      </c>
      <c r="FF31" t="s">
        <v>19</v>
      </c>
      <c r="FG31" t="s">
        <v>312</v>
      </c>
      <c r="FH31" t="s">
        <v>313</v>
      </c>
      <c r="FI31" t="s">
        <v>314</v>
      </c>
      <c r="FJ31" t="s">
        <v>314</v>
      </c>
      <c r="FK31" t="s">
        <v>314</v>
      </c>
      <c r="FL31" t="s">
        <v>314</v>
      </c>
      <c r="FM31">
        <v>0</v>
      </c>
      <c r="FN31">
        <v>100</v>
      </c>
      <c r="FO31">
        <v>100</v>
      </c>
      <c r="FP31">
        <v>-0.46800000000000003</v>
      </c>
      <c r="FQ31">
        <v>-1E-3</v>
      </c>
      <c r="FR31">
        <v>2</v>
      </c>
      <c r="FS31">
        <v>767.61599999999999</v>
      </c>
      <c r="FT31">
        <v>478.11599999999999</v>
      </c>
      <c r="FU31">
        <v>36.4803</v>
      </c>
      <c r="FV31">
        <v>34.985700000000001</v>
      </c>
      <c r="FW31">
        <v>29.999300000000002</v>
      </c>
      <c r="FX31">
        <v>34.740699999999997</v>
      </c>
      <c r="FY31">
        <v>34.693199999999997</v>
      </c>
      <c r="FZ31">
        <v>25.866199999999999</v>
      </c>
      <c r="GA31">
        <v>43.985300000000002</v>
      </c>
      <c r="GB31">
        <v>3.1614399999999998</v>
      </c>
      <c r="GC31">
        <v>-999.9</v>
      </c>
      <c r="GD31">
        <v>400</v>
      </c>
      <c r="GE31">
        <v>27.0258</v>
      </c>
      <c r="GF31">
        <v>100.09699999999999</v>
      </c>
      <c r="GG31">
        <v>99.509699999999995</v>
      </c>
    </row>
    <row r="32" spans="1:189" x14ac:dyDescent="0.2">
      <c r="A32">
        <v>14</v>
      </c>
      <c r="B32">
        <v>1626624305.0999999</v>
      </c>
      <c r="C32">
        <v>855.59999990463302</v>
      </c>
      <c r="D32" t="s">
        <v>352</v>
      </c>
      <c r="E32" t="s">
        <v>353</v>
      </c>
      <c r="F32">
        <f t="shared" si="0"/>
        <v>5914</v>
      </c>
      <c r="G32">
        <f t="shared" si="1"/>
        <v>35.36705867793065</v>
      </c>
      <c r="H32">
        <f t="shared" si="2"/>
        <v>0</v>
      </c>
      <c r="I32" t="s">
        <v>301</v>
      </c>
      <c r="J32" t="s">
        <v>302</v>
      </c>
      <c r="K32" t="s">
        <v>303</v>
      </c>
      <c r="L32" t="s">
        <v>304</v>
      </c>
      <c r="M32" t="s">
        <v>19</v>
      </c>
      <c r="O32" t="s">
        <v>305</v>
      </c>
      <c r="U32">
        <v>1626624297.0999999</v>
      </c>
      <c r="V32">
        <f t="shared" si="3"/>
        <v>1.4315098813710406E-2</v>
      </c>
      <c r="W32">
        <f t="shared" si="4"/>
        <v>34.524657483393057</v>
      </c>
      <c r="X32">
        <f t="shared" si="5"/>
        <v>365.62461290322602</v>
      </c>
      <c r="Y32">
        <f t="shared" si="6"/>
        <v>285.62798774370549</v>
      </c>
      <c r="Z32">
        <f t="shared" si="7"/>
        <v>26.045058428246644</v>
      </c>
      <c r="AA32">
        <f t="shared" si="8"/>
        <v>33.339570400973216</v>
      </c>
      <c r="AB32">
        <f t="shared" si="45"/>
        <v>0.94805209552199432</v>
      </c>
      <c r="AC32">
        <f t="shared" si="9"/>
        <v>2.1200403984925491</v>
      </c>
      <c r="AD32">
        <f t="shared" si="10"/>
        <v>0.76190524797524861</v>
      </c>
      <c r="AE32">
        <f t="shared" si="11"/>
        <v>0.48984604126393927</v>
      </c>
      <c r="AF32">
        <f t="shared" si="12"/>
        <v>136.1890513880457</v>
      </c>
      <c r="AG32">
        <f t="shared" si="13"/>
        <v>32.828383057353967</v>
      </c>
      <c r="AH32">
        <f t="shared" si="14"/>
        <v>33.2750870967742</v>
      </c>
      <c r="AI32">
        <f t="shared" si="15"/>
        <v>5.1307226100658383</v>
      </c>
      <c r="AJ32">
        <f t="shared" si="16"/>
        <v>56.333196958830676</v>
      </c>
      <c r="AK32">
        <f t="shared" si="17"/>
        <v>3.4985493512273638</v>
      </c>
      <c r="AL32">
        <f t="shared" si="18"/>
        <v>6.2104576698960772</v>
      </c>
      <c r="AM32">
        <f t="shared" si="19"/>
        <v>1.6321732588384745</v>
      </c>
      <c r="AN32">
        <f t="shared" si="20"/>
        <v>-631.29585768462891</v>
      </c>
      <c r="AO32">
        <f t="shared" si="21"/>
        <v>394.17609071287416</v>
      </c>
      <c r="AP32">
        <f t="shared" si="22"/>
        <v>43.423099392502735</v>
      </c>
      <c r="AQ32">
        <f t="shared" si="23"/>
        <v>-57.507616191206353</v>
      </c>
      <c r="AR32">
        <v>-3.7771928366048799E-2</v>
      </c>
      <c r="AS32">
        <v>4.2402298593554301E-2</v>
      </c>
      <c r="AT32">
        <v>3.2254160281089801</v>
      </c>
      <c r="AU32">
        <v>0</v>
      </c>
      <c r="AV32">
        <v>0</v>
      </c>
      <c r="AW32">
        <f t="shared" si="24"/>
        <v>1</v>
      </c>
      <c r="AX32">
        <f t="shared" si="25"/>
        <v>0</v>
      </c>
      <c r="AY32">
        <f t="shared" si="26"/>
        <v>46653.613226868903</v>
      </c>
      <c r="AZ32">
        <v>0</v>
      </c>
      <c r="BA32">
        <v>0</v>
      </c>
      <c r="BB32">
        <v>0</v>
      </c>
      <c r="BC32">
        <f t="shared" si="27"/>
        <v>0</v>
      </c>
      <c r="BD32" t="e">
        <f t="shared" si="28"/>
        <v>#DIV/0!</v>
      </c>
      <c r="BE32">
        <v>-1</v>
      </c>
      <c r="BF32" t="s">
        <v>354</v>
      </c>
      <c r="BG32">
        <v>1045.3407999999999</v>
      </c>
      <c r="BH32">
        <v>2089.6799999999998</v>
      </c>
      <c r="BI32">
        <f t="shared" si="29"/>
        <v>0.49976034608169673</v>
      </c>
      <c r="BJ32">
        <v>0.5</v>
      </c>
      <c r="BK32">
        <f t="shared" si="30"/>
        <v>841.17452590559037</v>
      </c>
      <c r="BL32">
        <f t="shared" si="31"/>
        <v>34.524657483393057</v>
      </c>
      <c r="BM32">
        <f t="shared" si="32"/>
        <v>210.19283609084252</v>
      </c>
      <c r="BN32">
        <f t="shared" si="33"/>
        <v>1</v>
      </c>
      <c r="BO32">
        <f t="shared" si="34"/>
        <v>4.2232207929915583E-2</v>
      </c>
      <c r="BP32">
        <f t="shared" si="35"/>
        <v>-1</v>
      </c>
      <c r="BQ32" t="s">
        <v>307</v>
      </c>
      <c r="BR32">
        <v>0</v>
      </c>
      <c r="BS32">
        <f t="shared" si="36"/>
        <v>2089.6799999999998</v>
      </c>
      <c r="BT32">
        <f t="shared" si="37"/>
        <v>0.49976034608169673</v>
      </c>
      <c r="BU32" t="e">
        <f t="shared" si="38"/>
        <v>#DIV/0!</v>
      </c>
      <c r="BV32">
        <f t="shared" si="39"/>
        <v>0.49976034608169673</v>
      </c>
      <c r="BW32" t="e">
        <f t="shared" si="40"/>
        <v>#DIV/0!</v>
      </c>
      <c r="BX32" t="s">
        <v>307</v>
      </c>
      <c r="BY32" t="s">
        <v>307</v>
      </c>
      <c r="BZ32" t="s">
        <v>307</v>
      </c>
      <c r="CA32" t="s">
        <v>307</v>
      </c>
      <c r="CB32" t="s">
        <v>307</v>
      </c>
      <c r="CC32" t="s">
        <v>307</v>
      </c>
      <c r="CD32" t="s">
        <v>307</v>
      </c>
      <c r="CE32" t="s">
        <v>307</v>
      </c>
      <c r="CF32">
        <f t="shared" si="41"/>
        <v>999.977451612903</v>
      </c>
      <c r="CG32">
        <f t="shared" si="42"/>
        <v>841.17452590559037</v>
      </c>
      <c r="CH32">
        <f t="shared" si="43"/>
        <v>0.84119349346210448</v>
      </c>
      <c r="CI32">
        <f t="shared" si="44"/>
        <v>0.16190344238186183</v>
      </c>
      <c r="CJ32">
        <v>6</v>
      </c>
      <c r="CK32">
        <v>0.5</v>
      </c>
      <c r="CL32" t="s">
        <v>308</v>
      </c>
      <c r="CM32">
        <v>1626624297.0999999</v>
      </c>
      <c r="CN32">
        <v>365.62461290322602</v>
      </c>
      <c r="CO32">
        <v>399.70135483871002</v>
      </c>
      <c r="CP32">
        <v>38.367493548387102</v>
      </c>
      <c r="CQ32">
        <v>26.5688967741936</v>
      </c>
      <c r="CR32">
        <v>700.04245161290305</v>
      </c>
      <c r="CS32">
        <v>91.115835483870995</v>
      </c>
      <c r="CT32">
        <v>6.94108709677419E-2</v>
      </c>
      <c r="CU32">
        <v>36.723829032258102</v>
      </c>
      <c r="CV32">
        <v>33.2750870967742</v>
      </c>
      <c r="CW32">
        <v>999.9</v>
      </c>
      <c r="CX32">
        <v>9997.0374193548396</v>
      </c>
      <c r="CY32">
        <v>0</v>
      </c>
      <c r="CZ32">
        <v>0.230172161290323</v>
      </c>
      <c r="DA32">
        <v>999.977451612903</v>
      </c>
      <c r="DB32">
        <v>0.96001538709677403</v>
      </c>
      <c r="DC32">
        <v>3.9984832258064498E-2</v>
      </c>
      <c r="DD32">
        <v>0</v>
      </c>
      <c r="DE32">
        <v>1049.4951612903201</v>
      </c>
      <c r="DF32">
        <v>4.9997400000000001</v>
      </c>
      <c r="DG32">
        <v>14580.2870967742</v>
      </c>
      <c r="DH32">
        <v>9011.4687096774196</v>
      </c>
      <c r="DI32">
        <v>45.77</v>
      </c>
      <c r="DJ32">
        <v>47.75</v>
      </c>
      <c r="DK32">
        <v>46.936999999999998</v>
      </c>
      <c r="DL32">
        <v>47.933</v>
      </c>
      <c r="DM32">
        <v>48.685000000000002</v>
      </c>
      <c r="DN32">
        <v>955.19645161290305</v>
      </c>
      <c r="DO32">
        <v>39.7822580645161</v>
      </c>
      <c r="DP32">
        <v>0</v>
      </c>
      <c r="DQ32">
        <v>34.099999904632597</v>
      </c>
      <c r="DR32">
        <v>1045.3407999999999</v>
      </c>
      <c r="DS32">
        <v>-309.00384575786802</v>
      </c>
      <c r="DT32">
        <v>-3513.2307651054498</v>
      </c>
      <c r="DU32">
        <v>14534.487999999999</v>
      </c>
      <c r="DV32">
        <v>15</v>
      </c>
      <c r="DW32">
        <v>1626623756.0999999</v>
      </c>
      <c r="DX32" t="s">
        <v>330</v>
      </c>
      <c r="DY32">
        <v>9</v>
      </c>
      <c r="DZ32">
        <v>-0.46800000000000003</v>
      </c>
      <c r="EA32">
        <v>-1E-3</v>
      </c>
      <c r="EB32">
        <v>400</v>
      </c>
      <c r="EC32">
        <v>33</v>
      </c>
      <c r="ED32">
        <v>7.0000000000000007E-2</v>
      </c>
      <c r="EE32">
        <v>0.01</v>
      </c>
      <c r="EF32">
        <v>-29.471409523809498</v>
      </c>
      <c r="EG32">
        <v>-27.732519585252401</v>
      </c>
      <c r="EH32">
        <v>6.5254505066326596</v>
      </c>
      <c r="EI32">
        <v>0</v>
      </c>
      <c r="EJ32">
        <v>1020.29</v>
      </c>
      <c r="EK32">
        <v>0</v>
      </c>
      <c r="EL32">
        <v>0</v>
      </c>
      <c r="EM32">
        <v>0</v>
      </c>
      <c r="EN32">
        <v>9.3138565079365101</v>
      </c>
      <c r="EO32">
        <v>12.1693105414731</v>
      </c>
      <c r="EP32">
        <v>3.9144295687180901</v>
      </c>
      <c r="EQ32">
        <v>0</v>
      </c>
      <c r="ER32">
        <v>0</v>
      </c>
      <c r="ES32">
        <v>3</v>
      </c>
      <c r="ET32" t="s">
        <v>310</v>
      </c>
      <c r="EU32">
        <v>1.8841399999999999</v>
      </c>
      <c r="EV32">
        <v>1.8811</v>
      </c>
      <c r="EW32">
        <v>1.8830899999999999</v>
      </c>
      <c r="EX32">
        <v>1.88127</v>
      </c>
      <c r="EY32">
        <v>1.88263</v>
      </c>
      <c r="EZ32">
        <v>1.88198</v>
      </c>
      <c r="FA32">
        <v>1.88385</v>
      </c>
      <c r="FB32">
        <v>1.8810899999999999</v>
      </c>
      <c r="FC32" t="s">
        <v>311</v>
      </c>
      <c r="FD32" t="s">
        <v>19</v>
      </c>
      <c r="FE32" t="s">
        <v>19</v>
      </c>
      <c r="FF32" t="s">
        <v>19</v>
      </c>
      <c r="FG32" t="s">
        <v>312</v>
      </c>
      <c r="FH32" t="s">
        <v>313</v>
      </c>
      <c r="FI32" t="s">
        <v>314</v>
      </c>
      <c r="FJ32" t="s">
        <v>314</v>
      </c>
      <c r="FK32" t="s">
        <v>314</v>
      </c>
      <c r="FL32" t="s">
        <v>314</v>
      </c>
      <c r="FM32">
        <v>0</v>
      </c>
      <c r="FN32">
        <v>100</v>
      </c>
      <c r="FO32">
        <v>100</v>
      </c>
      <c r="FP32">
        <v>-0.46800000000000003</v>
      </c>
      <c r="FQ32">
        <v>-1E-3</v>
      </c>
      <c r="FR32">
        <v>2</v>
      </c>
      <c r="FS32">
        <v>762.774</v>
      </c>
      <c r="FT32">
        <v>479.673</v>
      </c>
      <c r="FU32">
        <v>36.449800000000003</v>
      </c>
      <c r="FV32">
        <v>34.929000000000002</v>
      </c>
      <c r="FW32">
        <v>29.999600000000001</v>
      </c>
      <c r="FX32">
        <v>34.700499999999998</v>
      </c>
      <c r="FY32">
        <v>34.654299999999999</v>
      </c>
      <c r="FZ32">
        <v>25.994700000000002</v>
      </c>
      <c r="GA32">
        <v>39.701900000000002</v>
      </c>
      <c r="GB32">
        <v>0</v>
      </c>
      <c r="GC32">
        <v>-999.9</v>
      </c>
      <c r="GD32">
        <v>400</v>
      </c>
      <c r="GE32">
        <v>28.721299999999999</v>
      </c>
      <c r="GF32">
        <v>100.116</v>
      </c>
      <c r="GG32">
        <v>99.519199999999998</v>
      </c>
    </row>
    <row r="33" spans="1:189" x14ac:dyDescent="0.2">
      <c r="A33">
        <v>15</v>
      </c>
      <c r="B33">
        <v>1626624357.0999999</v>
      </c>
      <c r="C33">
        <v>907.59999990463302</v>
      </c>
      <c r="D33" t="s">
        <v>355</v>
      </c>
      <c r="E33" t="s">
        <v>356</v>
      </c>
      <c r="F33">
        <f t="shared" si="0"/>
        <v>5914</v>
      </c>
      <c r="G33">
        <f t="shared" si="1"/>
        <v>35.377539112716128</v>
      </c>
      <c r="H33">
        <f t="shared" si="2"/>
        <v>0</v>
      </c>
      <c r="I33" t="s">
        <v>301</v>
      </c>
      <c r="J33" t="s">
        <v>302</v>
      </c>
      <c r="K33" t="s">
        <v>303</v>
      </c>
      <c r="L33" t="s">
        <v>304</v>
      </c>
      <c r="M33" t="s">
        <v>19</v>
      </c>
      <c r="O33" t="s">
        <v>305</v>
      </c>
      <c r="U33">
        <v>1626624349.0999999</v>
      </c>
      <c r="V33">
        <f t="shared" si="3"/>
        <v>1.3927922688223794E-2</v>
      </c>
      <c r="W33">
        <f t="shared" si="4"/>
        <v>31.897583765847539</v>
      </c>
      <c r="X33">
        <f t="shared" si="5"/>
        <v>368.17538709677399</v>
      </c>
      <c r="Y33">
        <f t="shared" si="6"/>
        <v>297.86500316094458</v>
      </c>
      <c r="Z33">
        <f t="shared" si="7"/>
        <v>27.160035245815571</v>
      </c>
      <c r="AA33">
        <f t="shared" si="8"/>
        <v>33.571102291554162</v>
      </c>
      <c r="AB33">
        <f t="shared" si="45"/>
        <v>1.0184232168000578</v>
      </c>
      <c r="AC33">
        <f t="shared" si="9"/>
        <v>2.120613132530409</v>
      </c>
      <c r="AD33">
        <f t="shared" si="10"/>
        <v>0.80691975284301121</v>
      </c>
      <c r="AE33">
        <f t="shared" si="11"/>
        <v>0.51963680543353208</v>
      </c>
      <c r="AF33">
        <f t="shared" si="12"/>
        <v>136.19339915779548</v>
      </c>
      <c r="AG33">
        <f t="shared" si="13"/>
        <v>32.87152442215752</v>
      </c>
      <c r="AH33">
        <f t="shared" si="14"/>
        <v>33.420793548387103</v>
      </c>
      <c r="AI33">
        <f t="shared" si="15"/>
        <v>5.1727927601479609</v>
      </c>
      <c r="AJ33">
        <f t="shared" si="16"/>
        <v>59.477074883441738</v>
      </c>
      <c r="AK33">
        <f t="shared" si="17"/>
        <v>3.675291677833687</v>
      </c>
      <c r="AL33">
        <f t="shared" si="18"/>
        <v>6.1793416791868463</v>
      </c>
      <c r="AM33">
        <f t="shared" si="19"/>
        <v>1.4975010823142738</v>
      </c>
      <c r="AN33">
        <f t="shared" si="20"/>
        <v>-614.2213905506693</v>
      </c>
      <c r="AO33">
        <f t="shared" si="21"/>
        <v>367.12819175054943</v>
      </c>
      <c r="AP33">
        <f t="shared" si="22"/>
        <v>40.442979590609525</v>
      </c>
      <c r="AQ33">
        <f t="shared" si="23"/>
        <v>-70.456820051714828</v>
      </c>
      <c r="AR33">
        <v>-3.7786601505306099E-2</v>
      </c>
      <c r="AS33">
        <v>4.24187704778081E-2</v>
      </c>
      <c r="AT33">
        <v>3.2264181638545799</v>
      </c>
      <c r="AU33">
        <v>18</v>
      </c>
      <c r="AV33">
        <v>3</v>
      </c>
      <c r="AW33">
        <f t="shared" si="24"/>
        <v>1</v>
      </c>
      <c r="AX33">
        <f t="shared" si="25"/>
        <v>0</v>
      </c>
      <c r="AY33">
        <f t="shared" si="26"/>
        <v>46684.834614617161</v>
      </c>
      <c r="AZ33">
        <v>0</v>
      </c>
      <c r="BA33">
        <v>0</v>
      </c>
      <c r="BB33">
        <v>0</v>
      </c>
      <c r="BC33">
        <f t="shared" si="27"/>
        <v>0</v>
      </c>
      <c r="BD33" t="e">
        <f t="shared" si="28"/>
        <v>#DIV/0!</v>
      </c>
      <c r="BE33">
        <v>-1</v>
      </c>
      <c r="BF33" t="s">
        <v>357</v>
      </c>
      <c r="BG33">
        <v>1051.2384</v>
      </c>
      <c r="BH33">
        <v>2045.96</v>
      </c>
      <c r="BI33">
        <f t="shared" si="29"/>
        <v>0.4861881952726349</v>
      </c>
      <c r="BJ33">
        <v>0.5</v>
      </c>
      <c r="BK33">
        <f t="shared" si="30"/>
        <v>841.19504756132437</v>
      </c>
      <c r="BL33">
        <f t="shared" si="31"/>
        <v>31.897583765847539</v>
      </c>
      <c r="BM33">
        <f t="shared" si="32"/>
        <v>204.48955102305928</v>
      </c>
      <c r="BN33">
        <f t="shared" si="33"/>
        <v>1</v>
      </c>
      <c r="BO33">
        <f t="shared" si="34"/>
        <v>3.9108151981183961E-2</v>
      </c>
      <c r="BP33">
        <f t="shared" si="35"/>
        <v>-1</v>
      </c>
      <c r="BQ33" t="s">
        <v>307</v>
      </c>
      <c r="BR33">
        <v>0</v>
      </c>
      <c r="BS33">
        <f t="shared" si="36"/>
        <v>2045.96</v>
      </c>
      <c r="BT33">
        <f t="shared" si="37"/>
        <v>0.4861881952726349</v>
      </c>
      <c r="BU33" t="e">
        <f t="shared" si="38"/>
        <v>#DIV/0!</v>
      </c>
      <c r="BV33">
        <f t="shared" si="39"/>
        <v>0.4861881952726349</v>
      </c>
      <c r="BW33" t="e">
        <f t="shared" si="40"/>
        <v>#DIV/0!</v>
      </c>
      <c r="BX33" t="s">
        <v>307</v>
      </c>
      <c r="BY33" t="s">
        <v>307</v>
      </c>
      <c r="BZ33" t="s">
        <v>307</v>
      </c>
      <c r="CA33" t="s">
        <v>307</v>
      </c>
      <c r="CB33" t="s">
        <v>307</v>
      </c>
      <c r="CC33" t="s">
        <v>307</v>
      </c>
      <c r="CD33" t="s">
        <v>307</v>
      </c>
      <c r="CE33" t="s">
        <v>307</v>
      </c>
      <c r="CF33">
        <f t="shared" si="41"/>
        <v>1000.00109677419</v>
      </c>
      <c r="CG33">
        <f t="shared" si="42"/>
        <v>841.19504756132437</v>
      </c>
      <c r="CH33">
        <f t="shared" si="43"/>
        <v>0.84119412496131929</v>
      </c>
      <c r="CI33">
        <f t="shared" si="44"/>
        <v>0.16190466117534624</v>
      </c>
      <c r="CJ33">
        <v>6</v>
      </c>
      <c r="CK33">
        <v>0.5</v>
      </c>
      <c r="CL33" t="s">
        <v>308</v>
      </c>
      <c r="CM33">
        <v>1626624349.0999999</v>
      </c>
      <c r="CN33">
        <v>368.17538709677399</v>
      </c>
      <c r="CO33">
        <v>399.91077419354798</v>
      </c>
      <c r="CP33">
        <v>40.307045161290297</v>
      </c>
      <c r="CQ33">
        <v>28.8502935483871</v>
      </c>
      <c r="CR33">
        <v>700.01670967741904</v>
      </c>
      <c r="CS33">
        <v>91.115832258064501</v>
      </c>
      <c r="CT33">
        <v>6.65320935483871E-2</v>
      </c>
      <c r="CU33">
        <v>36.632019354838697</v>
      </c>
      <c r="CV33">
        <v>33.420793548387103</v>
      </c>
      <c r="CW33">
        <v>999.9</v>
      </c>
      <c r="CX33">
        <v>10000.9212903226</v>
      </c>
      <c r="CY33">
        <v>0</v>
      </c>
      <c r="CZ33">
        <v>0.22341254838709701</v>
      </c>
      <c r="DA33">
        <v>1000.00109677419</v>
      </c>
      <c r="DB33">
        <v>0.95999364516129004</v>
      </c>
      <c r="DC33">
        <v>4.0006148387096797E-2</v>
      </c>
      <c r="DD33">
        <v>0</v>
      </c>
      <c r="DE33">
        <v>1054.5229032258101</v>
      </c>
      <c r="DF33">
        <v>4.9997400000000001</v>
      </c>
      <c r="DG33">
        <v>14350.554838709701</v>
      </c>
      <c r="DH33">
        <v>9011.6200000000008</v>
      </c>
      <c r="DI33">
        <v>45.668999999999997</v>
      </c>
      <c r="DJ33">
        <v>47.664999999999999</v>
      </c>
      <c r="DK33">
        <v>46.836387096774203</v>
      </c>
      <c r="DL33">
        <v>47.811999999999998</v>
      </c>
      <c r="DM33">
        <v>48.594516129032201</v>
      </c>
      <c r="DN33">
        <v>955.19677419354798</v>
      </c>
      <c r="DO33">
        <v>39.804193548387097</v>
      </c>
      <c r="DP33">
        <v>0</v>
      </c>
      <c r="DQ33">
        <v>51.699999809265101</v>
      </c>
      <c r="DR33">
        <v>1051.2384</v>
      </c>
      <c r="DS33">
        <v>-180.285384874941</v>
      </c>
      <c r="DT33">
        <v>-2404.6769266061901</v>
      </c>
      <c r="DU33">
        <v>14307.16</v>
      </c>
      <c r="DV33">
        <v>15</v>
      </c>
      <c r="DW33">
        <v>1626624393.5999999</v>
      </c>
      <c r="DX33" t="s">
        <v>358</v>
      </c>
      <c r="DY33">
        <v>10</v>
      </c>
      <c r="DZ33">
        <v>-0.45700000000000002</v>
      </c>
      <c r="EA33">
        <v>-3.5999999999999997E-2</v>
      </c>
      <c r="EB33">
        <v>400</v>
      </c>
      <c r="EC33">
        <v>29</v>
      </c>
      <c r="ED33">
        <v>0.08</v>
      </c>
      <c r="EE33">
        <v>0.02</v>
      </c>
      <c r="EF33">
        <v>-30.5969063492063</v>
      </c>
      <c r="EG33">
        <v>-9.1485789170506902</v>
      </c>
      <c r="EH33">
        <v>1.52920337927883</v>
      </c>
      <c r="EI33">
        <v>0</v>
      </c>
      <c r="EJ33">
        <v>1033.92</v>
      </c>
      <c r="EK33">
        <v>0</v>
      </c>
      <c r="EL33">
        <v>0</v>
      </c>
      <c r="EM33">
        <v>0</v>
      </c>
      <c r="EN33">
        <v>10.593858888888899</v>
      </c>
      <c r="EO33">
        <v>7.7356823156682104</v>
      </c>
      <c r="EP33">
        <v>1.3945909689726399</v>
      </c>
      <c r="EQ33">
        <v>0</v>
      </c>
      <c r="ER33">
        <v>0</v>
      </c>
      <c r="ES33">
        <v>3</v>
      </c>
      <c r="ET33" t="s">
        <v>310</v>
      </c>
      <c r="EU33">
        <v>1.88412</v>
      </c>
      <c r="EV33">
        <v>1.8811</v>
      </c>
      <c r="EW33">
        <v>1.8830899999999999</v>
      </c>
      <c r="EX33">
        <v>1.88131</v>
      </c>
      <c r="EY33">
        <v>1.88263</v>
      </c>
      <c r="EZ33">
        <v>1.8819699999999999</v>
      </c>
      <c r="FA33">
        <v>1.88388</v>
      </c>
      <c r="FB33">
        <v>1.8811</v>
      </c>
      <c r="FC33" t="s">
        <v>311</v>
      </c>
      <c r="FD33" t="s">
        <v>19</v>
      </c>
      <c r="FE33" t="s">
        <v>19</v>
      </c>
      <c r="FF33" t="s">
        <v>19</v>
      </c>
      <c r="FG33" t="s">
        <v>312</v>
      </c>
      <c r="FH33" t="s">
        <v>313</v>
      </c>
      <c r="FI33" t="s">
        <v>314</v>
      </c>
      <c r="FJ33" t="s">
        <v>314</v>
      </c>
      <c r="FK33" t="s">
        <v>314</v>
      </c>
      <c r="FL33" t="s">
        <v>314</v>
      </c>
      <c r="FM33">
        <v>0</v>
      </c>
      <c r="FN33">
        <v>100</v>
      </c>
      <c r="FO33">
        <v>100</v>
      </c>
      <c r="FP33">
        <v>-0.45700000000000002</v>
      </c>
      <c r="FQ33">
        <v>-3.5999999999999997E-2</v>
      </c>
      <c r="FR33">
        <v>2</v>
      </c>
      <c r="FS33">
        <v>726.31</v>
      </c>
      <c r="FT33">
        <v>481.45499999999998</v>
      </c>
      <c r="FU33">
        <v>36.389499999999998</v>
      </c>
      <c r="FV33">
        <v>34.8613</v>
      </c>
      <c r="FW33">
        <v>29.999500000000001</v>
      </c>
      <c r="FX33">
        <v>34.634999999999998</v>
      </c>
      <c r="FY33">
        <v>34.590200000000003</v>
      </c>
      <c r="FZ33">
        <v>25.970400000000001</v>
      </c>
      <c r="GA33">
        <v>38.364600000000003</v>
      </c>
      <c r="GB33">
        <v>0</v>
      </c>
      <c r="GC33">
        <v>-999.9</v>
      </c>
      <c r="GD33">
        <v>400</v>
      </c>
      <c r="GE33">
        <v>28.916399999999999</v>
      </c>
      <c r="GF33">
        <v>100.126</v>
      </c>
      <c r="GG33">
        <v>99.528099999999995</v>
      </c>
    </row>
    <row r="34" spans="1:189" x14ac:dyDescent="0.2">
      <c r="A34">
        <v>16</v>
      </c>
      <c r="B34">
        <v>1626624432.0999999</v>
      </c>
      <c r="C34">
        <v>982.59999990463302</v>
      </c>
      <c r="D34" t="s">
        <v>359</v>
      </c>
      <c r="E34" t="s">
        <v>360</v>
      </c>
      <c r="F34">
        <f t="shared" si="0"/>
        <v>5914</v>
      </c>
      <c r="G34">
        <f t="shared" si="1"/>
        <v>35.414542169432117</v>
      </c>
      <c r="H34">
        <f t="shared" si="2"/>
        <v>0</v>
      </c>
      <c r="I34" t="s">
        <v>301</v>
      </c>
      <c r="J34" t="s">
        <v>302</v>
      </c>
      <c r="K34" t="s">
        <v>303</v>
      </c>
      <c r="L34" t="s">
        <v>304</v>
      </c>
      <c r="M34" t="s">
        <v>19</v>
      </c>
      <c r="O34" t="s">
        <v>305</v>
      </c>
      <c r="U34">
        <v>1626624424.0999999</v>
      </c>
      <c r="V34">
        <f t="shared" si="3"/>
        <v>1.2931910757814663E-2</v>
      </c>
      <c r="W34">
        <f t="shared" si="4"/>
        <v>32.788726021369655</v>
      </c>
      <c r="X34">
        <f t="shared" si="5"/>
        <v>367.95496774193498</v>
      </c>
      <c r="Y34">
        <f t="shared" si="6"/>
        <v>296.33569397894161</v>
      </c>
      <c r="Z34">
        <f t="shared" si="7"/>
        <v>27.020804175908715</v>
      </c>
      <c r="AA34">
        <f t="shared" si="8"/>
        <v>33.551270842229918</v>
      </c>
      <c r="AB34">
        <f t="shared" si="45"/>
        <v>1.0140304121437134</v>
      </c>
      <c r="AC34">
        <f t="shared" si="9"/>
        <v>2.1204646340223059</v>
      </c>
      <c r="AD34">
        <f t="shared" si="10"/>
        <v>0.80413750177708221</v>
      </c>
      <c r="AE34">
        <f t="shared" si="11"/>
        <v>0.51779357497260015</v>
      </c>
      <c r="AF34">
        <f t="shared" si="12"/>
        <v>136.20277268377026</v>
      </c>
      <c r="AG34">
        <f t="shared" si="13"/>
        <v>32.888142821995729</v>
      </c>
      <c r="AH34">
        <f t="shared" si="14"/>
        <v>32.933303225806497</v>
      </c>
      <c r="AI34">
        <f t="shared" si="15"/>
        <v>5.0332047137796634</v>
      </c>
      <c r="AJ34">
        <f t="shared" si="16"/>
        <v>59.916072944527322</v>
      </c>
      <c r="AK34">
        <f t="shared" si="17"/>
        <v>3.6365363357646423</v>
      </c>
      <c r="AL34">
        <f t="shared" si="18"/>
        <v>6.0693836512474579</v>
      </c>
      <c r="AM34">
        <f t="shared" si="19"/>
        <v>1.3966683780150211</v>
      </c>
      <c r="AN34">
        <f t="shared" si="20"/>
        <v>-570.29726441962669</v>
      </c>
      <c r="AO34">
        <f t="shared" si="21"/>
        <v>385.37094652074006</v>
      </c>
      <c r="AP34">
        <f t="shared" si="22"/>
        <v>42.287389730777463</v>
      </c>
      <c r="AQ34">
        <f t="shared" si="23"/>
        <v>-6.4361554843388831</v>
      </c>
      <c r="AR34">
        <v>-3.7782796759366202E-2</v>
      </c>
      <c r="AS34">
        <v>4.2414499317176502E-2</v>
      </c>
      <c r="AT34">
        <v>3.2261583214564298</v>
      </c>
      <c r="AU34">
        <v>0</v>
      </c>
      <c r="AV34">
        <v>0</v>
      </c>
      <c r="AW34">
        <f t="shared" si="24"/>
        <v>1</v>
      </c>
      <c r="AX34">
        <f t="shared" si="25"/>
        <v>0</v>
      </c>
      <c r="AY34">
        <f t="shared" si="26"/>
        <v>46729.755982631104</v>
      </c>
      <c r="AZ34">
        <v>0</v>
      </c>
      <c r="BA34">
        <v>0</v>
      </c>
      <c r="BB34">
        <v>0</v>
      </c>
      <c r="BC34">
        <f t="shared" si="27"/>
        <v>0</v>
      </c>
      <c r="BD34" t="e">
        <f t="shared" si="28"/>
        <v>#DIV/0!</v>
      </c>
      <c r="BE34">
        <v>-1</v>
      </c>
      <c r="BF34" t="s">
        <v>361</v>
      </c>
      <c r="BG34">
        <v>1206.5416</v>
      </c>
      <c r="BH34">
        <v>2157.21</v>
      </c>
      <c r="BI34">
        <f t="shared" si="29"/>
        <v>0.44069348834837596</v>
      </c>
      <c r="BJ34">
        <v>0.5</v>
      </c>
      <c r="BK34">
        <f t="shared" si="30"/>
        <v>841.25152212066075</v>
      </c>
      <c r="BL34">
        <f t="shared" si="31"/>
        <v>32.788726021369655</v>
      </c>
      <c r="BM34">
        <f t="shared" si="32"/>
        <v>185.36703393086748</v>
      </c>
      <c r="BN34">
        <f t="shared" si="33"/>
        <v>1</v>
      </c>
      <c r="BO34">
        <f t="shared" si="34"/>
        <v>4.0164831959166827E-2</v>
      </c>
      <c r="BP34">
        <f t="shared" si="35"/>
        <v>-1</v>
      </c>
      <c r="BQ34" t="s">
        <v>307</v>
      </c>
      <c r="BR34">
        <v>0</v>
      </c>
      <c r="BS34">
        <f t="shared" si="36"/>
        <v>2157.21</v>
      </c>
      <c r="BT34">
        <f t="shared" si="37"/>
        <v>0.44069348834837591</v>
      </c>
      <c r="BU34" t="e">
        <f t="shared" si="38"/>
        <v>#DIV/0!</v>
      </c>
      <c r="BV34">
        <f t="shared" si="39"/>
        <v>0.44069348834837591</v>
      </c>
      <c r="BW34" t="e">
        <f t="shared" si="40"/>
        <v>#DIV/0!</v>
      </c>
      <c r="BX34" t="s">
        <v>307</v>
      </c>
      <c r="BY34" t="s">
        <v>307</v>
      </c>
      <c r="BZ34" t="s">
        <v>307</v>
      </c>
      <c r="CA34" t="s">
        <v>307</v>
      </c>
      <c r="CB34" t="s">
        <v>307</v>
      </c>
      <c r="CC34" t="s">
        <v>307</v>
      </c>
      <c r="CD34" t="s">
        <v>307</v>
      </c>
      <c r="CE34" t="s">
        <v>307</v>
      </c>
      <c r="CF34">
        <f t="shared" si="41"/>
        <v>1000.06806451613</v>
      </c>
      <c r="CG34">
        <f t="shared" si="42"/>
        <v>841.25152212066075</v>
      </c>
      <c r="CH34">
        <f t="shared" si="43"/>
        <v>0.84119426663993058</v>
      </c>
      <c r="CI34">
        <f t="shared" si="44"/>
        <v>0.16190493461506592</v>
      </c>
      <c r="CJ34">
        <v>6</v>
      </c>
      <c r="CK34">
        <v>0.5</v>
      </c>
      <c r="CL34" t="s">
        <v>308</v>
      </c>
      <c r="CM34">
        <v>1626624424.0999999</v>
      </c>
      <c r="CN34">
        <v>367.95496774193498</v>
      </c>
      <c r="CO34">
        <v>400.13829032258099</v>
      </c>
      <c r="CP34">
        <v>39.8816967741935</v>
      </c>
      <c r="CQ34">
        <v>29.239235483870999</v>
      </c>
      <c r="CR34">
        <v>699.99770967741904</v>
      </c>
      <c r="CS34">
        <v>91.114651612903202</v>
      </c>
      <c r="CT34">
        <v>6.8438122580645203E-2</v>
      </c>
      <c r="CU34">
        <v>36.304332258064498</v>
      </c>
      <c r="CV34">
        <v>32.933303225806497</v>
      </c>
      <c r="CW34">
        <v>999.9</v>
      </c>
      <c r="CX34">
        <v>10000.0438709677</v>
      </c>
      <c r="CY34">
        <v>0</v>
      </c>
      <c r="CZ34">
        <v>0.23034887096774201</v>
      </c>
      <c r="DA34">
        <v>1000.06806451613</v>
      </c>
      <c r="DB34">
        <v>0.95999183870967697</v>
      </c>
      <c r="DC34">
        <v>4.00082967741935E-2</v>
      </c>
      <c r="DD34">
        <v>0</v>
      </c>
      <c r="DE34">
        <v>1224.8745161290301</v>
      </c>
      <c r="DF34">
        <v>4.9997400000000001</v>
      </c>
      <c r="DG34">
        <v>17361.461290322601</v>
      </c>
      <c r="DH34">
        <v>9012.2074193548397</v>
      </c>
      <c r="DI34">
        <v>45.531999999999996</v>
      </c>
      <c r="DJ34">
        <v>47.554000000000002</v>
      </c>
      <c r="DK34">
        <v>46.711387096774203</v>
      </c>
      <c r="DL34">
        <v>47.75</v>
      </c>
      <c r="DM34">
        <v>48.441064516129003</v>
      </c>
      <c r="DN34">
        <v>955.25709677419297</v>
      </c>
      <c r="DO34">
        <v>39.8116129032258</v>
      </c>
      <c r="DP34">
        <v>0</v>
      </c>
      <c r="DQ34">
        <v>74.5</v>
      </c>
      <c r="DR34">
        <v>1206.5416</v>
      </c>
      <c r="DS34">
        <v>-974.77922935070899</v>
      </c>
      <c r="DT34">
        <v>-6910.1153734014097</v>
      </c>
      <c r="DU34">
        <v>17197.651999999998</v>
      </c>
      <c r="DV34">
        <v>15</v>
      </c>
      <c r="DW34">
        <v>1626624393.5999999</v>
      </c>
      <c r="DX34" t="s">
        <v>358</v>
      </c>
      <c r="DY34">
        <v>10</v>
      </c>
      <c r="DZ34">
        <v>-0.45700000000000002</v>
      </c>
      <c r="EA34">
        <v>-3.5999999999999997E-2</v>
      </c>
      <c r="EB34">
        <v>400</v>
      </c>
      <c r="EC34">
        <v>29</v>
      </c>
      <c r="ED34">
        <v>0.08</v>
      </c>
      <c r="EE34">
        <v>0.02</v>
      </c>
      <c r="EF34">
        <v>-20.530719666666698</v>
      </c>
      <c r="EG34">
        <v>-85.054939792627906</v>
      </c>
      <c r="EH34">
        <v>14.045445325366501</v>
      </c>
      <c r="EI34">
        <v>0</v>
      </c>
      <c r="EJ34">
        <v>1116.1099999999999</v>
      </c>
      <c r="EK34">
        <v>0</v>
      </c>
      <c r="EL34">
        <v>0</v>
      </c>
      <c r="EM34">
        <v>0</v>
      </c>
      <c r="EN34">
        <v>5.7402543809523801</v>
      </c>
      <c r="EO34">
        <v>34.7957653110603</v>
      </c>
      <c r="EP34">
        <v>5.4394732122723903</v>
      </c>
      <c r="EQ34">
        <v>0</v>
      </c>
      <c r="ER34">
        <v>0</v>
      </c>
      <c r="ES34">
        <v>3</v>
      </c>
      <c r="ET34" t="s">
        <v>310</v>
      </c>
      <c r="EU34">
        <v>1.8841399999999999</v>
      </c>
      <c r="EV34">
        <v>1.8811</v>
      </c>
      <c r="EW34">
        <v>1.8830899999999999</v>
      </c>
      <c r="EX34">
        <v>1.88127</v>
      </c>
      <c r="EY34">
        <v>1.88263</v>
      </c>
      <c r="EZ34">
        <v>1.8819900000000001</v>
      </c>
      <c r="FA34">
        <v>1.8838600000000001</v>
      </c>
      <c r="FB34">
        <v>1.8810199999999999</v>
      </c>
      <c r="FC34" t="s">
        <v>311</v>
      </c>
      <c r="FD34" t="s">
        <v>19</v>
      </c>
      <c r="FE34" t="s">
        <v>19</v>
      </c>
      <c r="FF34" t="s">
        <v>19</v>
      </c>
      <c r="FG34" t="s">
        <v>312</v>
      </c>
      <c r="FH34" t="s">
        <v>313</v>
      </c>
      <c r="FI34" t="s">
        <v>314</v>
      </c>
      <c r="FJ34" t="s">
        <v>314</v>
      </c>
      <c r="FK34" t="s">
        <v>314</v>
      </c>
      <c r="FL34" t="s">
        <v>314</v>
      </c>
      <c r="FM34">
        <v>0</v>
      </c>
      <c r="FN34">
        <v>100</v>
      </c>
      <c r="FO34">
        <v>100</v>
      </c>
      <c r="FP34">
        <v>-0.45700000000000002</v>
      </c>
      <c r="FQ34">
        <v>-3.5999999999999997E-2</v>
      </c>
      <c r="FR34">
        <v>2</v>
      </c>
      <c r="FS34">
        <v>761.56</v>
      </c>
      <c r="FT34">
        <v>480.512</v>
      </c>
      <c r="FU34">
        <v>36.2941</v>
      </c>
      <c r="FV34">
        <v>34.774700000000003</v>
      </c>
      <c r="FW34">
        <v>29.9999</v>
      </c>
      <c r="FX34">
        <v>34.563600000000001</v>
      </c>
      <c r="FY34">
        <v>34.508699999999997</v>
      </c>
      <c r="FZ34">
        <v>25.941800000000001</v>
      </c>
      <c r="GA34">
        <v>41.335099999999997</v>
      </c>
      <c r="GB34">
        <v>0</v>
      </c>
      <c r="GC34">
        <v>-999.9</v>
      </c>
      <c r="GD34">
        <v>400</v>
      </c>
      <c r="GE34">
        <v>27.292000000000002</v>
      </c>
      <c r="GF34">
        <v>100.143</v>
      </c>
      <c r="GG34">
        <v>99.542199999999994</v>
      </c>
    </row>
    <row r="35" spans="1:189" x14ac:dyDescent="0.2">
      <c r="A35">
        <v>17</v>
      </c>
      <c r="B35">
        <v>1626624567.0999999</v>
      </c>
      <c r="C35">
        <v>1117.5999999046301</v>
      </c>
      <c r="D35" t="s">
        <v>362</v>
      </c>
      <c r="E35" t="s">
        <v>363</v>
      </c>
      <c r="F35">
        <f t="shared" si="0"/>
        <v>5914</v>
      </c>
      <c r="G35">
        <f t="shared" si="1"/>
        <v>35.383298337673196</v>
      </c>
      <c r="H35">
        <f t="shared" si="2"/>
        <v>0</v>
      </c>
      <c r="I35" t="s">
        <v>301</v>
      </c>
      <c r="J35" t="s">
        <v>302</v>
      </c>
      <c r="K35" t="s">
        <v>303</v>
      </c>
      <c r="L35" t="s">
        <v>304</v>
      </c>
      <c r="M35" t="s">
        <v>19</v>
      </c>
      <c r="O35" t="s">
        <v>305</v>
      </c>
      <c r="U35">
        <v>1626624559.0999999</v>
      </c>
      <c r="V35">
        <f t="shared" si="3"/>
        <v>1.5128977125399462E-2</v>
      </c>
      <c r="W35">
        <f t="shared" si="4"/>
        <v>34.47420215703044</v>
      </c>
      <c r="X35">
        <f t="shared" si="5"/>
        <v>359.14706451612898</v>
      </c>
      <c r="Y35">
        <f t="shared" si="6"/>
        <v>286.6288784269035</v>
      </c>
      <c r="Z35">
        <f t="shared" si="7"/>
        <v>26.13473307147828</v>
      </c>
      <c r="AA35">
        <f t="shared" si="8"/>
        <v>32.746918998699933</v>
      </c>
      <c r="AB35">
        <f t="shared" si="45"/>
        <v>1.0742806762390187</v>
      </c>
      <c r="AC35">
        <f t="shared" si="9"/>
        <v>2.1206498413711428</v>
      </c>
      <c r="AD35">
        <f t="shared" si="10"/>
        <v>0.84174000416259831</v>
      </c>
      <c r="AE35">
        <f t="shared" si="11"/>
        <v>0.54274891601759911</v>
      </c>
      <c r="AF35">
        <f t="shared" si="12"/>
        <v>136.19524996436914</v>
      </c>
      <c r="AG35">
        <f t="shared" si="13"/>
        <v>32.409348438288937</v>
      </c>
      <c r="AH35">
        <f t="shared" si="14"/>
        <v>34.020222580645203</v>
      </c>
      <c r="AI35">
        <f t="shared" si="15"/>
        <v>5.3490400385175541</v>
      </c>
      <c r="AJ35">
        <f t="shared" si="16"/>
        <v>61.524566134611</v>
      </c>
      <c r="AK35">
        <f t="shared" si="17"/>
        <v>3.7923772530279871</v>
      </c>
      <c r="AL35">
        <f t="shared" si="18"/>
        <v>6.164004870396905</v>
      </c>
      <c r="AM35">
        <f t="shared" si="19"/>
        <v>1.5566627854895669</v>
      </c>
      <c r="AN35">
        <f t="shared" si="20"/>
        <v>-667.18789123011629</v>
      </c>
      <c r="AO35">
        <f t="shared" si="21"/>
        <v>293.4122275085345</v>
      </c>
      <c r="AP35">
        <f t="shared" si="22"/>
        <v>32.408804158555888</v>
      </c>
      <c r="AQ35">
        <f t="shared" si="23"/>
        <v>-205.17160959865674</v>
      </c>
      <c r="AR35">
        <v>-3.7787542070450299E-2</v>
      </c>
      <c r="AS35">
        <v>4.2419826344580601E-2</v>
      </c>
      <c r="AT35">
        <v>3.2264823978398698</v>
      </c>
      <c r="AU35">
        <v>31</v>
      </c>
      <c r="AV35">
        <v>4</v>
      </c>
      <c r="AW35">
        <f t="shared" si="24"/>
        <v>1</v>
      </c>
      <c r="AX35">
        <f t="shared" si="25"/>
        <v>0</v>
      </c>
      <c r="AY35">
        <f t="shared" si="26"/>
        <v>46692.826470821972</v>
      </c>
      <c r="AZ35">
        <v>0</v>
      </c>
      <c r="BA35">
        <v>0</v>
      </c>
      <c r="BB35">
        <v>0</v>
      </c>
      <c r="BC35">
        <f t="shared" si="27"/>
        <v>0</v>
      </c>
      <c r="BD35" t="e">
        <f t="shared" si="28"/>
        <v>#DIV/0!</v>
      </c>
      <c r="BE35">
        <v>-1</v>
      </c>
      <c r="BF35" t="s">
        <v>364</v>
      </c>
      <c r="BG35">
        <v>1073.3208</v>
      </c>
      <c r="BH35">
        <v>2292.52</v>
      </c>
      <c r="BI35">
        <f t="shared" si="29"/>
        <v>0.53181616736168058</v>
      </c>
      <c r="BJ35">
        <v>0.5</v>
      </c>
      <c r="BK35">
        <f t="shared" si="30"/>
        <v>841.20491770002502</v>
      </c>
      <c r="BL35">
        <f t="shared" si="31"/>
        <v>34.47420215703044</v>
      </c>
      <c r="BM35">
        <f t="shared" si="32"/>
        <v>223.68318764851261</v>
      </c>
      <c r="BN35">
        <f t="shared" si="33"/>
        <v>1</v>
      </c>
      <c r="BO35">
        <f t="shared" si="34"/>
        <v>4.2170702299294684E-2</v>
      </c>
      <c r="BP35">
        <f t="shared" si="35"/>
        <v>-1</v>
      </c>
      <c r="BQ35" t="s">
        <v>307</v>
      </c>
      <c r="BR35">
        <v>0</v>
      </c>
      <c r="BS35">
        <f t="shared" si="36"/>
        <v>2292.52</v>
      </c>
      <c r="BT35">
        <f t="shared" si="37"/>
        <v>0.53181616736168058</v>
      </c>
      <c r="BU35" t="e">
        <f t="shared" si="38"/>
        <v>#DIV/0!</v>
      </c>
      <c r="BV35">
        <f t="shared" si="39"/>
        <v>0.53181616736168058</v>
      </c>
      <c r="BW35" t="e">
        <f t="shared" si="40"/>
        <v>#DIV/0!</v>
      </c>
      <c r="BX35" t="s">
        <v>307</v>
      </c>
      <c r="BY35" t="s">
        <v>307</v>
      </c>
      <c r="BZ35" t="s">
        <v>307</v>
      </c>
      <c r="CA35" t="s">
        <v>307</v>
      </c>
      <c r="CB35" t="s">
        <v>307</v>
      </c>
      <c r="CC35" t="s">
        <v>307</v>
      </c>
      <c r="CD35" t="s">
        <v>307</v>
      </c>
      <c r="CE35" t="s">
        <v>307</v>
      </c>
      <c r="CF35">
        <f t="shared" si="41"/>
        <v>1000.01264516129</v>
      </c>
      <c r="CG35">
        <f t="shared" si="42"/>
        <v>841.20491770002502</v>
      </c>
      <c r="CH35">
        <f t="shared" si="43"/>
        <v>0.84119428066266977</v>
      </c>
      <c r="CI35">
        <f t="shared" si="44"/>
        <v>0.16190496167895274</v>
      </c>
      <c r="CJ35">
        <v>6</v>
      </c>
      <c r="CK35">
        <v>0.5</v>
      </c>
      <c r="CL35" t="s">
        <v>308</v>
      </c>
      <c r="CM35">
        <v>1626624559.0999999</v>
      </c>
      <c r="CN35">
        <v>359.14706451612898</v>
      </c>
      <c r="CO35">
        <v>393.35493548387097</v>
      </c>
      <c r="CP35">
        <v>41.592345161290297</v>
      </c>
      <c r="CQ35">
        <v>29.1635548387097</v>
      </c>
      <c r="CR35">
        <v>699.97451612903205</v>
      </c>
      <c r="CS35">
        <v>91.1173096774193</v>
      </c>
      <c r="CT35">
        <v>6.23830838709677E-2</v>
      </c>
      <c r="CU35">
        <v>36.586619354838703</v>
      </c>
      <c r="CV35">
        <v>34.020222580645203</v>
      </c>
      <c r="CW35">
        <v>999.9</v>
      </c>
      <c r="CX35">
        <v>10001.0080645161</v>
      </c>
      <c r="CY35">
        <v>0</v>
      </c>
      <c r="CZ35">
        <v>0.22266145161290299</v>
      </c>
      <c r="DA35">
        <v>1000.01264516129</v>
      </c>
      <c r="DB35">
        <v>0.95999387096774202</v>
      </c>
      <c r="DC35">
        <v>4.0006090322580602E-2</v>
      </c>
      <c r="DD35">
        <v>0</v>
      </c>
      <c r="DE35">
        <v>1075.4706451612899</v>
      </c>
      <c r="DF35">
        <v>4.9997400000000001</v>
      </c>
      <c r="DG35">
        <v>16874.806451612902</v>
      </c>
      <c r="DH35">
        <v>9011.7141935483905</v>
      </c>
      <c r="DI35">
        <v>45.436999999999998</v>
      </c>
      <c r="DJ35">
        <v>47.620935483871001</v>
      </c>
      <c r="DK35">
        <v>46.625</v>
      </c>
      <c r="DL35">
        <v>47.703258064516099</v>
      </c>
      <c r="DM35">
        <v>48.311999999999998</v>
      </c>
      <c r="DN35">
        <v>955.20645161290304</v>
      </c>
      <c r="DO35">
        <v>39.81</v>
      </c>
      <c r="DP35">
        <v>0</v>
      </c>
      <c r="DQ35">
        <v>134.299999952316</v>
      </c>
      <c r="DR35">
        <v>1073.3208</v>
      </c>
      <c r="DS35">
        <v>-163.71153847835001</v>
      </c>
      <c r="DT35">
        <v>-1608.08461442054</v>
      </c>
      <c r="DU35">
        <v>16854.031999999999</v>
      </c>
      <c r="DV35">
        <v>15</v>
      </c>
      <c r="DW35">
        <v>1626624393.5999999</v>
      </c>
      <c r="DX35" t="s">
        <v>358</v>
      </c>
      <c r="DY35">
        <v>10</v>
      </c>
      <c r="DZ35">
        <v>-0.45700000000000002</v>
      </c>
      <c r="EA35">
        <v>-3.5999999999999997E-2</v>
      </c>
      <c r="EB35">
        <v>400</v>
      </c>
      <c r="EC35">
        <v>29</v>
      </c>
      <c r="ED35">
        <v>0.08</v>
      </c>
      <c r="EE35">
        <v>0.02</v>
      </c>
      <c r="EF35">
        <v>-33.647531746031703</v>
      </c>
      <c r="EG35">
        <v>6.0902344470037404</v>
      </c>
      <c r="EH35">
        <v>6.9275463343486701</v>
      </c>
      <c r="EI35">
        <v>0</v>
      </c>
      <c r="EJ35">
        <v>1056.46</v>
      </c>
      <c r="EK35">
        <v>0</v>
      </c>
      <c r="EL35">
        <v>0</v>
      </c>
      <c r="EM35">
        <v>0</v>
      </c>
      <c r="EN35">
        <v>12.2961476190476</v>
      </c>
      <c r="EO35">
        <v>1.5111779953915201</v>
      </c>
      <c r="EP35">
        <v>0.46822821659079</v>
      </c>
      <c r="EQ35">
        <v>0</v>
      </c>
      <c r="ER35">
        <v>0</v>
      </c>
      <c r="ES35">
        <v>3</v>
      </c>
      <c r="ET35" t="s">
        <v>310</v>
      </c>
      <c r="EU35">
        <v>1.8841399999999999</v>
      </c>
      <c r="EV35">
        <v>1.8811</v>
      </c>
      <c r="EW35">
        <v>1.8830899999999999</v>
      </c>
      <c r="EX35">
        <v>1.8812899999999999</v>
      </c>
      <c r="EY35">
        <v>1.88263</v>
      </c>
      <c r="EZ35">
        <v>1.8819999999999999</v>
      </c>
      <c r="FA35">
        <v>1.8838699999999999</v>
      </c>
      <c r="FB35">
        <v>1.88104</v>
      </c>
      <c r="FC35" t="s">
        <v>311</v>
      </c>
      <c r="FD35" t="s">
        <v>19</v>
      </c>
      <c r="FE35" t="s">
        <v>19</v>
      </c>
      <c r="FF35" t="s">
        <v>19</v>
      </c>
      <c r="FG35" t="s">
        <v>312</v>
      </c>
      <c r="FH35" t="s">
        <v>313</v>
      </c>
      <c r="FI35" t="s">
        <v>314</v>
      </c>
      <c r="FJ35" t="s">
        <v>314</v>
      </c>
      <c r="FK35" t="s">
        <v>314</v>
      </c>
      <c r="FL35" t="s">
        <v>314</v>
      </c>
      <c r="FM35">
        <v>0</v>
      </c>
      <c r="FN35">
        <v>100</v>
      </c>
      <c r="FO35">
        <v>100</v>
      </c>
      <c r="FP35">
        <v>-0.45700000000000002</v>
      </c>
      <c r="FQ35">
        <v>-3.5999999999999997E-2</v>
      </c>
      <c r="FR35">
        <v>2</v>
      </c>
      <c r="FS35">
        <v>710.61500000000001</v>
      </c>
      <c r="FT35">
        <v>481.57799999999997</v>
      </c>
      <c r="FU35">
        <v>36.176600000000001</v>
      </c>
      <c r="FV35">
        <v>34.722099999999998</v>
      </c>
      <c r="FW35">
        <v>30.000499999999999</v>
      </c>
      <c r="FX35">
        <v>34.481299999999997</v>
      </c>
      <c r="FY35">
        <v>34.453000000000003</v>
      </c>
      <c r="FZ35">
        <v>25.9008</v>
      </c>
      <c r="GA35">
        <v>39.150599999999997</v>
      </c>
      <c r="GB35">
        <v>3.6003400000000001</v>
      </c>
      <c r="GC35">
        <v>-999.9</v>
      </c>
      <c r="GD35">
        <v>400</v>
      </c>
      <c r="GE35">
        <v>28.4998</v>
      </c>
      <c r="GF35">
        <v>100.134</v>
      </c>
      <c r="GG35">
        <v>99.547799999999995</v>
      </c>
    </row>
    <row r="36" spans="1:189" x14ac:dyDescent="0.2">
      <c r="A36">
        <v>18</v>
      </c>
      <c r="B36">
        <v>1626624611.5999999</v>
      </c>
      <c r="C36">
        <v>1162.0999999046301</v>
      </c>
      <c r="D36" t="s">
        <v>365</v>
      </c>
      <c r="E36" t="s">
        <v>366</v>
      </c>
      <c r="F36">
        <f t="shared" si="0"/>
        <v>5914</v>
      </c>
      <c r="G36">
        <f t="shared" si="1"/>
        <v>35.384937278648692</v>
      </c>
      <c r="H36">
        <f t="shared" si="2"/>
        <v>0</v>
      </c>
      <c r="I36" t="s">
        <v>301</v>
      </c>
      <c r="J36" t="s">
        <v>302</v>
      </c>
      <c r="K36" t="s">
        <v>303</v>
      </c>
      <c r="L36" t="s">
        <v>304</v>
      </c>
      <c r="M36" t="s">
        <v>19</v>
      </c>
      <c r="O36" t="s">
        <v>305</v>
      </c>
      <c r="U36">
        <v>1626624603.5999999</v>
      </c>
      <c r="V36">
        <f t="shared" si="3"/>
        <v>1.3274710514602103E-2</v>
      </c>
      <c r="W36">
        <f t="shared" si="4"/>
        <v>33.899095125952577</v>
      </c>
      <c r="X36">
        <f t="shared" si="5"/>
        <v>366.41435483870998</v>
      </c>
      <c r="Y36">
        <f t="shared" si="6"/>
        <v>279.06368186305076</v>
      </c>
      <c r="Z36">
        <f t="shared" si="7"/>
        <v>25.445900045511792</v>
      </c>
      <c r="AA36">
        <f t="shared" si="8"/>
        <v>33.410807835044935</v>
      </c>
      <c r="AB36">
        <f t="shared" si="45"/>
        <v>0.82757946298801877</v>
      </c>
      <c r="AC36">
        <f t="shared" si="9"/>
        <v>2.1203448868330943</v>
      </c>
      <c r="AD36">
        <f t="shared" si="10"/>
        <v>0.68190410487404629</v>
      </c>
      <c r="AE36">
        <f t="shared" si="11"/>
        <v>0.43712728094227005</v>
      </c>
      <c r="AF36">
        <f t="shared" si="12"/>
        <v>136.1894269423955</v>
      </c>
      <c r="AG36">
        <f t="shared" si="13"/>
        <v>33.041316759889725</v>
      </c>
      <c r="AH36">
        <f t="shared" si="14"/>
        <v>33.979509677419401</v>
      </c>
      <c r="AI36">
        <f t="shared" si="15"/>
        <v>5.3369062803814922</v>
      </c>
      <c r="AJ36">
        <f t="shared" si="16"/>
        <v>59.238402633715971</v>
      </c>
      <c r="AK36">
        <f t="shared" si="17"/>
        <v>3.6493009416959654</v>
      </c>
      <c r="AL36">
        <f t="shared" si="18"/>
        <v>6.1603635132776846</v>
      </c>
      <c r="AM36">
        <f t="shared" si="19"/>
        <v>1.6876053386855268</v>
      </c>
      <c r="AN36">
        <f t="shared" si="20"/>
        <v>-585.41473369395271</v>
      </c>
      <c r="AO36">
        <f t="shared" si="21"/>
        <v>296.79017641963429</v>
      </c>
      <c r="AP36">
        <f t="shared" si="22"/>
        <v>32.778427695534369</v>
      </c>
      <c r="AQ36">
        <f t="shared" si="23"/>
        <v>-119.65670263638856</v>
      </c>
      <c r="AR36">
        <v>-3.77797288134534E-2</v>
      </c>
      <c r="AS36">
        <v>4.24110552791227E-2</v>
      </c>
      <c r="AT36">
        <v>3.2259487924426802</v>
      </c>
      <c r="AU36">
        <v>11</v>
      </c>
      <c r="AV36">
        <v>2</v>
      </c>
      <c r="AW36">
        <f t="shared" si="24"/>
        <v>1</v>
      </c>
      <c r="AX36">
        <f t="shared" si="25"/>
        <v>0</v>
      </c>
      <c r="AY36">
        <f t="shared" si="26"/>
        <v>46685.215973083134</v>
      </c>
      <c r="AZ36">
        <v>0</v>
      </c>
      <c r="BA36">
        <v>0</v>
      </c>
      <c r="BB36">
        <v>0</v>
      </c>
      <c r="BC36">
        <f t="shared" si="27"/>
        <v>0</v>
      </c>
      <c r="BD36" t="e">
        <f t="shared" si="28"/>
        <v>#DIV/0!</v>
      </c>
      <c r="BE36">
        <v>-1</v>
      </c>
      <c r="BF36" t="s">
        <v>367</v>
      </c>
      <c r="BG36">
        <v>1069.4931999999999</v>
      </c>
      <c r="BH36">
        <v>2183.6</v>
      </c>
      <c r="BI36">
        <f t="shared" si="29"/>
        <v>0.51021560725407589</v>
      </c>
      <c r="BJ36">
        <v>0.5</v>
      </c>
      <c r="BK36">
        <f t="shared" si="30"/>
        <v>841.17448950612084</v>
      </c>
      <c r="BL36">
        <f t="shared" si="31"/>
        <v>33.899095125952577</v>
      </c>
      <c r="BM36">
        <f t="shared" si="32"/>
        <v>214.59017648500136</v>
      </c>
      <c r="BN36">
        <f t="shared" si="33"/>
        <v>1</v>
      </c>
      <c r="BO36">
        <f t="shared" si="34"/>
        <v>4.148853247611313E-2</v>
      </c>
      <c r="BP36">
        <f t="shared" si="35"/>
        <v>-1</v>
      </c>
      <c r="BQ36" t="s">
        <v>307</v>
      </c>
      <c r="BR36">
        <v>0</v>
      </c>
      <c r="BS36">
        <f t="shared" si="36"/>
        <v>2183.6</v>
      </c>
      <c r="BT36">
        <f t="shared" si="37"/>
        <v>0.51021560725407589</v>
      </c>
      <c r="BU36" t="e">
        <f t="shared" si="38"/>
        <v>#DIV/0!</v>
      </c>
      <c r="BV36">
        <f t="shared" si="39"/>
        <v>0.51021560725407589</v>
      </c>
      <c r="BW36" t="e">
        <f t="shared" si="40"/>
        <v>#DIV/0!</v>
      </c>
      <c r="BX36" t="s">
        <v>307</v>
      </c>
      <c r="BY36" t="s">
        <v>307</v>
      </c>
      <c r="BZ36" t="s">
        <v>307</v>
      </c>
      <c r="CA36" t="s">
        <v>307</v>
      </c>
      <c r="CB36" t="s">
        <v>307</v>
      </c>
      <c r="CC36" t="s">
        <v>307</v>
      </c>
      <c r="CD36" t="s">
        <v>307</v>
      </c>
      <c r="CE36" t="s">
        <v>307</v>
      </c>
      <c r="CF36">
        <f t="shared" si="41"/>
        <v>999.97712903225795</v>
      </c>
      <c r="CG36">
        <f t="shared" si="42"/>
        <v>841.17448950612084</v>
      </c>
      <c r="CH36">
        <f t="shared" si="43"/>
        <v>0.84119372842074835</v>
      </c>
      <c r="CI36">
        <f t="shared" si="44"/>
        <v>0.16190389585204426</v>
      </c>
      <c r="CJ36">
        <v>6</v>
      </c>
      <c r="CK36">
        <v>0.5</v>
      </c>
      <c r="CL36" t="s">
        <v>308</v>
      </c>
      <c r="CM36">
        <v>1626624603.5999999</v>
      </c>
      <c r="CN36">
        <v>366.41435483870998</v>
      </c>
      <c r="CO36">
        <v>399.63938709677399</v>
      </c>
      <c r="CP36">
        <v>40.021667741935502</v>
      </c>
      <c r="CQ36">
        <v>29.0988935483871</v>
      </c>
      <c r="CR36">
        <v>700.01087096774199</v>
      </c>
      <c r="CS36">
        <v>91.118354838709706</v>
      </c>
      <c r="CT36">
        <v>6.4775390322580603E-2</v>
      </c>
      <c r="CU36">
        <v>36.575825806451597</v>
      </c>
      <c r="CV36">
        <v>33.979509677419401</v>
      </c>
      <c r="CW36">
        <v>999.9</v>
      </c>
      <c r="CX36">
        <v>9998.8254838709709</v>
      </c>
      <c r="CY36">
        <v>0</v>
      </c>
      <c r="CZ36">
        <v>0.221336032258065</v>
      </c>
      <c r="DA36">
        <v>999.97712903225795</v>
      </c>
      <c r="DB36">
        <v>0.96000612903225802</v>
      </c>
      <c r="DC36">
        <v>3.9993709677419401E-2</v>
      </c>
      <c r="DD36">
        <v>0</v>
      </c>
      <c r="DE36">
        <v>1072.06</v>
      </c>
      <c r="DF36">
        <v>4.9997400000000001</v>
      </c>
      <c r="DG36">
        <v>16290.4290322581</v>
      </c>
      <c r="DH36">
        <v>9011.4383870967795</v>
      </c>
      <c r="DI36">
        <v>45.487806451612897</v>
      </c>
      <c r="DJ36">
        <v>47.686999999999998</v>
      </c>
      <c r="DK36">
        <v>46.625</v>
      </c>
      <c r="DL36">
        <v>47.826225806451603</v>
      </c>
      <c r="DM36">
        <v>48.375</v>
      </c>
      <c r="DN36">
        <v>955.18645161290306</v>
      </c>
      <c r="DO36">
        <v>39.79</v>
      </c>
      <c r="DP36">
        <v>0</v>
      </c>
      <c r="DQ36">
        <v>44.099999904632597</v>
      </c>
      <c r="DR36">
        <v>1069.4931999999999</v>
      </c>
      <c r="DS36">
        <v>-144.46076944865999</v>
      </c>
      <c r="DT36">
        <v>-1770.64615558934</v>
      </c>
      <c r="DU36">
        <v>16252.008</v>
      </c>
      <c r="DV36">
        <v>15</v>
      </c>
      <c r="DW36">
        <v>1626624393.5999999</v>
      </c>
      <c r="DX36" t="s">
        <v>358</v>
      </c>
      <c r="DY36">
        <v>10</v>
      </c>
      <c r="DZ36">
        <v>-0.45700000000000002</v>
      </c>
      <c r="EA36">
        <v>-3.5999999999999997E-2</v>
      </c>
      <c r="EB36">
        <v>400</v>
      </c>
      <c r="EC36">
        <v>29</v>
      </c>
      <c r="ED36">
        <v>0.08</v>
      </c>
      <c r="EE36">
        <v>0.02</v>
      </c>
      <c r="EF36">
        <v>-31.783685714285699</v>
      </c>
      <c r="EG36">
        <v>-12.4837851382491</v>
      </c>
      <c r="EH36">
        <v>2.26249141195298</v>
      </c>
      <c r="EI36">
        <v>0</v>
      </c>
      <c r="EJ36">
        <v>1054.28</v>
      </c>
      <c r="EK36">
        <v>0</v>
      </c>
      <c r="EL36">
        <v>0</v>
      </c>
      <c r="EM36">
        <v>0</v>
      </c>
      <c r="EN36">
        <v>10.243930793650801</v>
      </c>
      <c r="EO36">
        <v>6.6041347926268603</v>
      </c>
      <c r="EP36">
        <v>1.35636903866952</v>
      </c>
      <c r="EQ36">
        <v>0</v>
      </c>
      <c r="ER36">
        <v>0</v>
      </c>
      <c r="ES36">
        <v>3</v>
      </c>
      <c r="ET36" t="s">
        <v>310</v>
      </c>
      <c r="EU36">
        <v>1.88412</v>
      </c>
      <c r="EV36">
        <v>1.8811</v>
      </c>
      <c r="EW36">
        <v>1.8830899999999999</v>
      </c>
      <c r="EX36">
        <v>1.88127</v>
      </c>
      <c r="EY36">
        <v>1.88263</v>
      </c>
      <c r="EZ36">
        <v>1.8819999999999999</v>
      </c>
      <c r="FA36">
        <v>1.88388</v>
      </c>
      <c r="FB36">
        <v>1.88107</v>
      </c>
      <c r="FC36" t="s">
        <v>311</v>
      </c>
      <c r="FD36" t="s">
        <v>19</v>
      </c>
      <c r="FE36" t="s">
        <v>19</v>
      </c>
      <c r="FF36" t="s">
        <v>19</v>
      </c>
      <c r="FG36" t="s">
        <v>312</v>
      </c>
      <c r="FH36" t="s">
        <v>313</v>
      </c>
      <c r="FI36" t="s">
        <v>314</v>
      </c>
      <c r="FJ36" t="s">
        <v>314</v>
      </c>
      <c r="FK36" t="s">
        <v>314</v>
      </c>
      <c r="FL36" t="s">
        <v>314</v>
      </c>
      <c r="FM36">
        <v>0</v>
      </c>
      <c r="FN36">
        <v>100</v>
      </c>
      <c r="FO36">
        <v>100</v>
      </c>
      <c r="FP36">
        <v>-0.45700000000000002</v>
      </c>
      <c r="FQ36">
        <v>-3.5999999999999997E-2</v>
      </c>
      <c r="FR36">
        <v>2</v>
      </c>
      <c r="FS36">
        <v>734.32</v>
      </c>
      <c r="FT36">
        <v>482.45600000000002</v>
      </c>
      <c r="FU36">
        <v>36.2256</v>
      </c>
      <c r="FV36">
        <v>34.775500000000001</v>
      </c>
      <c r="FW36">
        <v>30.000399999999999</v>
      </c>
      <c r="FX36">
        <v>34.513800000000003</v>
      </c>
      <c r="FY36">
        <v>34.481499999999997</v>
      </c>
      <c r="FZ36">
        <v>26.051200000000001</v>
      </c>
      <c r="GA36">
        <v>36.223999999999997</v>
      </c>
      <c r="GB36">
        <v>0</v>
      </c>
      <c r="GC36">
        <v>-999.9</v>
      </c>
      <c r="GD36">
        <v>400</v>
      </c>
      <c r="GE36">
        <v>29.3306</v>
      </c>
      <c r="GF36">
        <v>100.13800000000001</v>
      </c>
      <c r="GG36">
        <v>99.542900000000003</v>
      </c>
    </row>
    <row r="37" spans="1:189" x14ac:dyDescent="0.2">
      <c r="A37">
        <v>19</v>
      </c>
      <c r="B37">
        <v>1626624671.5999999</v>
      </c>
      <c r="C37">
        <v>1222.0999999046301</v>
      </c>
      <c r="D37" t="s">
        <v>368</v>
      </c>
      <c r="E37" t="s">
        <v>369</v>
      </c>
      <c r="F37">
        <f t="shared" si="0"/>
        <v>5914</v>
      </c>
      <c r="G37">
        <f t="shared" si="1"/>
        <v>35.3739888588441</v>
      </c>
      <c r="H37">
        <f t="shared" si="2"/>
        <v>0</v>
      </c>
      <c r="I37" t="s">
        <v>301</v>
      </c>
      <c r="J37" t="s">
        <v>302</v>
      </c>
      <c r="K37" t="s">
        <v>303</v>
      </c>
      <c r="L37" t="s">
        <v>304</v>
      </c>
      <c r="M37" t="s">
        <v>19</v>
      </c>
      <c r="O37" t="s">
        <v>305</v>
      </c>
      <c r="U37">
        <v>1626624663.5999999</v>
      </c>
      <c r="V37">
        <f t="shared" si="3"/>
        <v>1.3238836287253003E-2</v>
      </c>
      <c r="W37">
        <f t="shared" si="4"/>
        <v>29.887927033052321</v>
      </c>
      <c r="X37">
        <f t="shared" si="5"/>
        <v>370.18293548387101</v>
      </c>
      <c r="Y37">
        <f t="shared" si="6"/>
        <v>290.19626871171562</v>
      </c>
      <c r="Z37">
        <f t="shared" si="7"/>
        <v>26.462978401771981</v>
      </c>
      <c r="AA37">
        <f t="shared" si="8"/>
        <v>33.756957213484476</v>
      </c>
      <c r="AB37">
        <f t="shared" si="45"/>
        <v>0.80789426439542678</v>
      </c>
      <c r="AC37">
        <f t="shared" si="9"/>
        <v>2.1210795432807248</v>
      </c>
      <c r="AD37">
        <f t="shared" si="10"/>
        <v>0.66848722689715478</v>
      </c>
      <c r="AE37">
        <f t="shared" si="11"/>
        <v>0.42831204876391227</v>
      </c>
      <c r="AF37">
        <f t="shared" si="12"/>
        <v>136.19247077098646</v>
      </c>
      <c r="AG37">
        <f t="shared" si="13"/>
        <v>33.155940845601037</v>
      </c>
      <c r="AH37">
        <f t="shared" si="14"/>
        <v>34.271825806451602</v>
      </c>
      <c r="AI37">
        <f t="shared" si="15"/>
        <v>5.4245595025633149</v>
      </c>
      <c r="AJ37">
        <f t="shared" si="16"/>
        <v>59.877518501767135</v>
      </c>
      <c r="AK37">
        <f t="shared" si="17"/>
        <v>3.7090602314955268</v>
      </c>
      <c r="AL37">
        <f t="shared" si="18"/>
        <v>6.1944120670031824</v>
      </c>
      <c r="AM37">
        <f t="shared" si="19"/>
        <v>1.7154992710677881</v>
      </c>
      <c r="AN37">
        <f t="shared" si="20"/>
        <v>-583.83268026785743</v>
      </c>
      <c r="AO37">
        <f t="shared" si="21"/>
        <v>274.98249614800898</v>
      </c>
      <c r="AP37">
        <f t="shared" si="22"/>
        <v>30.417418866115938</v>
      </c>
      <c r="AQ37">
        <f t="shared" si="23"/>
        <v>-142.24029448274604</v>
      </c>
      <c r="AR37">
        <v>-3.7798552958990497E-2</v>
      </c>
      <c r="AS37">
        <v>4.2432187031573802E-2</v>
      </c>
      <c r="AT37">
        <v>3.2272343276149398</v>
      </c>
      <c r="AU37">
        <v>0</v>
      </c>
      <c r="AV37">
        <v>0</v>
      </c>
      <c r="AW37">
        <f t="shared" si="24"/>
        <v>1</v>
      </c>
      <c r="AX37">
        <f t="shared" si="25"/>
        <v>0</v>
      </c>
      <c r="AY37">
        <f t="shared" si="26"/>
        <v>46692.365858351513</v>
      </c>
      <c r="AZ37">
        <v>0</v>
      </c>
      <c r="BA37">
        <v>0</v>
      </c>
      <c r="BB37">
        <v>0</v>
      </c>
      <c r="BC37">
        <f t="shared" si="27"/>
        <v>0</v>
      </c>
      <c r="BD37" t="e">
        <f t="shared" si="28"/>
        <v>#DIV/0!</v>
      </c>
      <c r="BE37">
        <v>-1</v>
      </c>
      <c r="BF37" t="s">
        <v>370</v>
      </c>
      <c r="BG37">
        <v>1120.7532000000001</v>
      </c>
      <c r="BH37">
        <v>2052.2199999999998</v>
      </c>
      <c r="BI37">
        <f t="shared" si="29"/>
        <v>0.45388252721443112</v>
      </c>
      <c r="BJ37">
        <v>0.5</v>
      </c>
      <c r="BK37">
        <f t="shared" si="30"/>
        <v>841.18835892366121</v>
      </c>
      <c r="BL37">
        <f t="shared" si="31"/>
        <v>29.887927033052321</v>
      </c>
      <c r="BM37">
        <f t="shared" si="32"/>
        <v>190.90034910581565</v>
      </c>
      <c r="BN37">
        <f t="shared" si="33"/>
        <v>1</v>
      </c>
      <c r="BO37">
        <f t="shared" si="34"/>
        <v>3.671939430138433E-2</v>
      </c>
      <c r="BP37">
        <f t="shared" si="35"/>
        <v>-1</v>
      </c>
      <c r="BQ37" t="s">
        <v>307</v>
      </c>
      <c r="BR37">
        <v>0</v>
      </c>
      <c r="BS37">
        <f t="shared" si="36"/>
        <v>2052.2199999999998</v>
      </c>
      <c r="BT37">
        <f t="shared" si="37"/>
        <v>0.45388252721443112</v>
      </c>
      <c r="BU37" t="e">
        <f t="shared" si="38"/>
        <v>#DIV/0!</v>
      </c>
      <c r="BV37">
        <f t="shared" si="39"/>
        <v>0.45388252721443112</v>
      </c>
      <c r="BW37" t="e">
        <f t="shared" si="40"/>
        <v>#DIV/0!</v>
      </c>
      <c r="BX37" t="s">
        <v>307</v>
      </c>
      <c r="BY37" t="s">
        <v>307</v>
      </c>
      <c r="BZ37" t="s">
        <v>307</v>
      </c>
      <c r="CA37" t="s">
        <v>307</v>
      </c>
      <c r="CB37" t="s">
        <v>307</v>
      </c>
      <c r="CC37" t="s">
        <v>307</v>
      </c>
      <c r="CD37" t="s">
        <v>307</v>
      </c>
      <c r="CE37" t="s">
        <v>307</v>
      </c>
      <c r="CF37">
        <f t="shared" si="41"/>
        <v>999.993032258065</v>
      </c>
      <c r="CG37">
        <f t="shared" si="42"/>
        <v>841.18835892366121</v>
      </c>
      <c r="CH37">
        <f t="shared" si="43"/>
        <v>0.84119422014790446</v>
      </c>
      <c r="CI37">
        <f t="shared" si="44"/>
        <v>0.16190484488545576</v>
      </c>
      <c r="CJ37">
        <v>6</v>
      </c>
      <c r="CK37">
        <v>0.5</v>
      </c>
      <c r="CL37" t="s">
        <v>308</v>
      </c>
      <c r="CM37">
        <v>1626624663.5999999</v>
      </c>
      <c r="CN37">
        <v>370.18293548387101</v>
      </c>
      <c r="CO37">
        <v>400.00093548387099</v>
      </c>
      <c r="CP37">
        <v>40.674009677419399</v>
      </c>
      <c r="CQ37">
        <v>29.7883161290323</v>
      </c>
      <c r="CR37">
        <v>700.02116129032197</v>
      </c>
      <c r="CS37">
        <v>91.119780645161299</v>
      </c>
      <c r="CT37">
        <v>7.0152703225806495E-2</v>
      </c>
      <c r="CU37">
        <v>36.676535483871</v>
      </c>
      <c r="CV37">
        <v>34.271825806451602</v>
      </c>
      <c r="CW37">
        <v>999.9</v>
      </c>
      <c r="CX37">
        <v>10003.6509677419</v>
      </c>
      <c r="CY37">
        <v>0</v>
      </c>
      <c r="CZ37">
        <v>0.22619590322580599</v>
      </c>
      <c r="DA37">
        <v>999.993032258065</v>
      </c>
      <c r="DB37">
        <v>0.95999316129032197</v>
      </c>
      <c r="DC37">
        <v>4.0006796774193498E-2</v>
      </c>
      <c r="DD37">
        <v>0</v>
      </c>
      <c r="DE37">
        <v>1124.38935483871</v>
      </c>
      <c r="DF37">
        <v>4.9997400000000001</v>
      </c>
      <c r="DG37">
        <v>16003.1419354839</v>
      </c>
      <c r="DH37">
        <v>9011.5454838709593</v>
      </c>
      <c r="DI37">
        <v>45.561999999999998</v>
      </c>
      <c r="DJ37">
        <v>47.896999999999998</v>
      </c>
      <c r="DK37">
        <v>46.745935483871001</v>
      </c>
      <c r="DL37">
        <v>47.895000000000003</v>
      </c>
      <c r="DM37">
        <v>48.445129032258002</v>
      </c>
      <c r="DN37">
        <v>955.18709677419395</v>
      </c>
      <c r="DO37">
        <v>39.807096774193496</v>
      </c>
      <c r="DP37">
        <v>0</v>
      </c>
      <c r="DQ37">
        <v>59.5</v>
      </c>
      <c r="DR37">
        <v>1120.7532000000001</v>
      </c>
      <c r="DS37">
        <v>-221.97615349893599</v>
      </c>
      <c r="DT37">
        <v>-2350.44614900435</v>
      </c>
      <c r="DU37">
        <v>15969.907999999999</v>
      </c>
      <c r="DV37">
        <v>15</v>
      </c>
      <c r="DW37">
        <v>1626624393.5999999</v>
      </c>
      <c r="DX37" t="s">
        <v>358</v>
      </c>
      <c r="DY37">
        <v>10</v>
      </c>
      <c r="DZ37">
        <v>-0.45700000000000002</v>
      </c>
      <c r="EA37">
        <v>-3.5999999999999997E-2</v>
      </c>
      <c r="EB37">
        <v>400</v>
      </c>
      <c r="EC37">
        <v>29</v>
      </c>
      <c r="ED37">
        <v>0.08</v>
      </c>
      <c r="EE37">
        <v>0.02</v>
      </c>
      <c r="EF37">
        <v>-29.025122222222201</v>
      </c>
      <c r="EG37">
        <v>-6.3422488479259798</v>
      </c>
      <c r="EH37">
        <v>1.1330001719615499</v>
      </c>
      <c r="EI37">
        <v>0</v>
      </c>
      <c r="EJ37">
        <v>1099.5899999999999</v>
      </c>
      <c r="EK37">
        <v>0</v>
      </c>
      <c r="EL37">
        <v>0</v>
      </c>
      <c r="EM37">
        <v>0</v>
      </c>
      <c r="EN37">
        <v>10.5394215873016</v>
      </c>
      <c r="EO37">
        <v>2.9104124999998402</v>
      </c>
      <c r="EP37">
        <v>0.53623218716322996</v>
      </c>
      <c r="EQ37">
        <v>0</v>
      </c>
      <c r="ER37">
        <v>0</v>
      </c>
      <c r="ES37">
        <v>3</v>
      </c>
      <c r="ET37" t="s">
        <v>310</v>
      </c>
      <c r="EU37">
        <v>1.8841300000000001</v>
      </c>
      <c r="EV37">
        <v>1.8811</v>
      </c>
      <c r="EW37">
        <v>1.8830899999999999</v>
      </c>
      <c r="EX37">
        <v>1.8813</v>
      </c>
      <c r="EY37">
        <v>1.88263</v>
      </c>
      <c r="EZ37">
        <v>1.88201</v>
      </c>
      <c r="FA37">
        <v>1.8838600000000001</v>
      </c>
      <c r="FB37">
        <v>1.8810800000000001</v>
      </c>
      <c r="FC37" t="s">
        <v>311</v>
      </c>
      <c r="FD37" t="s">
        <v>19</v>
      </c>
      <c r="FE37" t="s">
        <v>19</v>
      </c>
      <c r="FF37" t="s">
        <v>19</v>
      </c>
      <c r="FG37" t="s">
        <v>312</v>
      </c>
      <c r="FH37" t="s">
        <v>313</v>
      </c>
      <c r="FI37" t="s">
        <v>314</v>
      </c>
      <c r="FJ37" t="s">
        <v>314</v>
      </c>
      <c r="FK37" t="s">
        <v>314</v>
      </c>
      <c r="FL37" t="s">
        <v>314</v>
      </c>
      <c r="FM37">
        <v>0</v>
      </c>
      <c r="FN37">
        <v>100</v>
      </c>
      <c r="FO37">
        <v>100</v>
      </c>
      <c r="FP37">
        <v>-0.45700000000000002</v>
      </c>
      <c r="FQ37">
        <v>-3.5999999999999997E-2</v>
      </c>
      <c r="FR37">
        <v>2</v>
      </c>
      <c r="FS37">
        <v>764.61400000000003</v>
      </c>
      <c r="FT37">
        <v>481.83800000000002</v>
      </c>
      <c r="FU37">
        <v>36.2896</v>
      </c>
      <c r="FV37">
        <v>34.842100000000002</v>
      </c>
      <c r="FW37">
        <v>30.000399999999999</v>
      </c>
      <c r="FX37">
        <v>34.559199999999997</v>
      </c>
      <c r="FY37">
        <v>34.517400000000002</v>
      </c>
      <c r="FZ37">
        <v>26.0198</v>
      </c>
      <c r="GA37">
        <v>35.413499999999999</v>
      </c>
      <c r="GB37">
        <v>0</v>
      </c>
      <c r="GC37">
        <v>-999.9</v>
      </c>
      <c r="GD37">
        <v>400</v>
      </c>
      <c r="GE37">
        <v>29.5566</v>
      </c>
      <c r="GF37">
        <v>100.128</v>
      </c>
      <c r="GG37">
        <v>99.529799999999994</v>
      </c>
    </row>
    <row r="38" spans="1:189" x14ac:dyDescent="0.2">
      <c r="A38">
        <v>20</v>
      </c>
      <c r="B38">
        <v>1626624720.0999999</v>
      </c>
      <c r="C38">
        <v>1270.5999999046301</v>
      </c>
      <c r="D38" t="s">
        <v>371</v>
      </c>
      <c r="E38" t="s">
        <v>372</v>
      </c>
      <c r="F38">
        <f t="shared" si="0"/>
        <v>5914</v>
      </c>
      <c r="G38">
        <f t="shared" si="1"/>
        <v>35.391729606560297</v>
      </c>
      <c r="H38">
        <f t="shared" si="2"/>
        <v>0</v>
      </c>
      <c r="I38" t="s">
        <v>301</v>
      </c>
      <c r="J38" t="s">
        <v>302</v>
      </c>
      <c r="K38" t="s">
        <v>303</v>
      </c>
      <c r="L38" t="s">
        <v>304</v>
      </c>
      <c r="M38" t="s">
        <v>19</v>
      </c>
      <c r="O38" t="s">
        <v>305</v>
      </c>
      <c r="U38">
        <v>1626624712.0999999</v>
      </c>
      <c r="V38">
        <f t="shared" si="3"/>
        <v>1.3735345656682907E-2</v>
      </c>
      <c r="W38">
        <f t="shared" si="4"/>
        <v>34.517966136446852</v>
      </c>
      <c r="X38">
        <f t="shared" si="5"/>
        <v>366.00390322580699</v>
      </c>
      <c r="Y38">
        <f t="shared" si="6"/>
        <v>270.55513727866116</v>
      </c>
      <c r="Z38">
        <f t="shared" si="7"/>
        <v>24.669951043905478</v>
      </c>
      <c r="AA38">
        <f t="shared" si="8"/>
        <v>33.373228338145189</v>
      </c>
      <c r="AB38">
        <f t="shared" si="45"/>
        <v>0.76198582515393232</v>
      </c>
      <c r="AC38">
        <f t="shared" si="9"/>
        <v>2.120739562923295</v>
      </c>
      <c r="AD38">
        <f t="shared" si="10"/>
        <v>0.63665222819352019</v>
      </c>
      <c r="AE38">
        <f t="shared" si="11"/>
        <v>0.4074400017291937</v>
      </c>
      <c r="AF38">
        <f t="shared" si="12"/>
        <v>136.18994974084944</v>
      </c>
      <c r="AG38">
        <f t="shared" si="13"/>
        <v>32.826457211411238</v>
      </c>
      <c r="AH38">
        <f t="shared" si="14"/>
        <v>34.7111612903226</v>
      </c>
      <c r="AI38">
        <f t="shared" si="15"/>
        <v>5.5586515971842756</v>
      </c>
      <c r="AJ38">
        <f t="shared" si="16"/>
        <v>60.101181531350377</v>
      </c>
      <c r="AK38">
        <f t="shared" si="17"/>
        <v>3.6912255859928806</v>
      </c>
      <c r="AL38">
        <f t="shared" si="18"/>
        <v>6.141685557491809</v>
      </c>
      <c r="AM38">
        <f t="shared" si="19"/>
        <v>1.867426011191395</v>
      </c>
      <c r="AN38">
        <f t="shared" si="20"/>
        <v>-605.72874345971616</v>
      </c>
      <c r="AO38">
        <f t="shared" si="21"/>
        <v>206.8533021020196</v>
      </c>
      <c r="AP38">
        <f t="shared" si="22"/>
        <v>22.916294381928193</v>
      </c>
      <c r="AQ38">
        <f t="shared" si="23"/>
        <v>-239.76919723491892</v>
      </c>
      <c r="AR38">
        <v>-3.7789840996402098E-2</v>
      </c>
      <c r="AS38">
        <v>4.2422407090358397E-2</v>
      </c>
      <c r="AT38">
        <v>3.22663939625162</v>
      </c>
      <c r="AU38">
        <v>27</v>
      </c>
      <c r="AV38">
        <v>4</v>
      </c>
      <c r="AW38">
        <f t="shared" si="24"/>
        <v>1</v>
      </c>
      <c r="AX38">
        <f t="shared" si="25"/>
        <v>0</v>
      </c>
      <c r="AY38">
        <f t="shared" si="26"/>
        <v>46705.591540188667</v>
      </c>
      <c r="AZ38">
        <v>0</v>
      </c>
      <c r="BA38">
        <v>0</v>
      </c>
      <c r="BB38">
        <v>0</v>
      </c>
      <c r="BC38">
        <f t="shared" si="27"/>
        <v>0</v>
      </c>
      <c r="BD38" t="e">
        <f t="shared" si="28"/>
        <v>#DIV/0!</v>
      </c>
      <c r="BE38">
        <v>-1</v>
      </c>
      <c r="BF38" t="s">
        <v>373</v>
      </c>
      <c r="BG38">
        <v>1047.0871999999999</v>
      </c>
      <c r="BH38">
        <v>2149.75</v>
      </c>
      <c r="BI38">
        <f t="shared" si="29"/>
        <v>0.51292606116990358</v>
      </c>
      <c r="BJ38">
        <v>0.5</v>
      </c>
      <c r="BK38">
        <f t="shared" si="30"/>
        <v>841.17246291017182</v>
      </c>
      <c r="BL38">
        <f t="shared" si="31"/>
        <v>34.517966136446852</v>
      </c>
      <c r="BM38">
        <f t="shared" si="32"/>
        <v>215.72963908255062</v>
      </c>
      <c r="BN38">
        <f t="shared" si="33"/>
        <v>1</v>
      </c>
      <c r="BO38">
        <f t="shared" si="34"/>
        <v>4.2224356719389886E-2</v>
      </c>
      <c r="BP38">
        <f t="shared" si="35"/>
        <v>-1</v>
      </c>
      <c r="BQ38" t="s">
        <v>307</v>
      </c>
      <c r="BR38">
        <v>0</v>
      </c>
      <c r="BS38">
        <f t="shared" si="36"/>
        <v>2149.75</v>
      </c>
      <c r="BT38">
        <f t="shared" si="37"/>
        <v>0.51292606116990347</v>
      </c>
      <c r="BU38" t="e">
        <f t="shared" si="38"/>
        <v>#DIV/0!</v>
      </c>
      <c r="BV38">
        <f t="shared" si="39"/>
        <v>0.51292606116990347</v>
      </c>
      <c r="BW38" t="e">
        <f t="shared" si="40"/>
        <v>#DIV/0!</v>
      </c>
      <c r="BX38" t="s">
        <v>307</v>
      </c>
      <c r="BY38" t="s">
        <v>307</v>
      </c>
      <c r="BZ38" t="s">
        <v>307</v>
      </c>
      <c r="CA38" t="s">
        <v>307</v>
      </c>
      <c r="CB38" t="s">
        <v>307</v>
      </c>
      <c r="CC38" t="s">
        <v>307</v>
      </c>
      <c r="CD38" t="s">
        <v>307</v>
      </c>
      <c r="CE38" t="s">
        <v>307</v>
      </c>
      <c r="CF38">
        <f t="shared" si="41"/>
        <v>999.97409677419296</v>
      </c>
      <c r="CG38">
        <f t="shared" si="42"/>
        <v>841.17246291017182</v>
      </c>
      <c r="CH38">
        <f t="shared" si="43"/>
        <v>0.84119425255484337</v>
      </c>
      <c r="CI38">
        <f t="shared" si="44"/>
        <v>0.16190490743084759</v>
      </c>
      <c r="CJ38">
        <v>6</v>
      </c>
      <c r="CK38">
        <v>0.5</v>
      </c>
      <c r="CL38" t="s">
        <v>308</v>
      </c>
      <c r="CM38">
        <v>1626624712.0999999</v>
      </c>
      <c r="CN38">
        <v>366.00390322580699</v>
      </c>
      <c r="CO38">
        <v>399.89880645161298</v>
      </c>
      <c r="CP38">
        <v>40.481638709677398</v>
      </c>
      <c r="CQ38">
        <v>29.185396774193499</v>
      </c>
      <c r="CR38">
        <v>700.01951612903201</v>
      </c>
      <c r="CS38">
        <v>91.1195290322581</v>
      </c>
      <c r="CT38">
        <v>6.31825290322581E-2</v>
      </c>
      <c r="CU38">
        <v>36.520374193548399</v>
      </c>
      <c r="CV38">
        <v>34.7111612903226</v>
      </c>
      <c r="CW38">
        <v>999.9</v>
      </c>
      <c r="CX38">
        <v>10001.3729032258</v>
      </c>
      <c r="CY38">
        <v>0</v>
      </c>
      <c r="CZ38">
        <v>0.22332416129032301</v>
      </c>
      <c r="DA38">
        <v>999.97409677419296</v>
      </c>
      <c r="DB38">
        <v>0.95999267741935501</v>
      </c>
      <c r="DC38">
        <v>4.0007306451612899E-2</v>
      </c>
      <c r="DD38">
        <v>0</v>
      </c>
      <c r="DE38">
        <v>1048.33419354839</v>
      </c>
      <c r="DF38">
        <v>4.9997400000000001</v>
      </c>
      <c r="DG38">
        <v>15859.487096774201</v>
      </c>
      <c r="DH38">
        <v>9011.3625806451601</v>
      </c>
      <c r="DI38">
        <v>45.625</v>
      </c>
      <c r="DJ38">
        <v>48.070129032258002</v>
      </c>
      <c r="DK38">
        <v>46.816064516129003</v>
      </c>
      <c r="DL38">
        <v>47.875</v>
      </c>
      <c r="DM38">
        <v>48.5</v>
      </c>
      <c r="DN38">
        <v>955.16774193548395</v>
      </c>
      <c r="DO38">
        <v>39.8074193548387</v>
      </c>
      <c r="DP38">
        <v>0</v>
      </c>
      <c r="DQ38">
        <v>47.899999856948902</v>
      </c>
      <c r="DR38">
        <v>1047.0871999999999</v>
      </c>
      <c r="DS38">
        <v>-84.900769364895595</v>
      </c>
      <c r="DT38">
        <v>-2136.0846176283399</v>
      </c>
      <c r="DU38">
        <v>15827.724</v>
      </c>
      <c r="DV38">
        <v>15</v>
      </c>
      <c r="DW38">
        <v>1626624393.5999999</v>
      </c>
      <c r="DX38" t="s">
        <v>358</v>
      </c>
      <c r="DY38">
        <v>10</v>
      </c>
      <c r="DZ38">
        <v>-0.45700000000000002</v>
      </c>
      <c r="EA38">
        <v>-3.5999999999999997E-2</v>
      </c>
      <c r="EB38">
        <v>400</v>
      </c>
      <c r="EC38">
        <v>29</v>
      </c>
      <c r="ED38">
        <v>0.08</v>
      </c>
      <c r="EE38">
        <v>0.02</v>
      </c>
      <c r="EF38">
        <v>-31.953917460317498</v>
      </c>
      <c r="EG38">
        <v>-15.801014400922</v>
      </c>
      <c r="EH38">
        <v>2.6832659487865498</v>
      </c>
      <c r="EI38">
        <v>0</v>
      </c>
      <c r="EJ38">
        <v>1037.96</v>
      </c>
      <c r="EK38">
        <v>0</v>
      </c>
      <c r="EL38">
        <v>0</v>
      </c>
      <c r="EM38">
        <v>0</v>
      </c>
      <c r="EN38">
        <v>9.3545752539682496</v>
      </c>
      <c r="EO38">
        <v>16.320133577189299</v>
      </c>
      <c r="EP38">
        <v>2.9517501842394802</v>
      </c>
      <c r="EQ38">
        <v>0</v>
      </c>
      <c r="ER38">
        <v>0</v>
      </c>
      <c r="ES38">
        <v>3</v>
      </c>
      <c r="ET38" t="s">
        <v>310</v>
      </c>
      <c r="EU38">
        <v>1.8841600000000001</v>
      </c>
      <c r="EV38">
        <v>1.8811</v>
      </c>
      <c r="EW38">
        <v>1.8831</v>
      </c>
      <c r="EX38">
        <v>1.88127</v>
      </c>
      <c r="EY38">
        <v>1.88263</v>
      </c>
      <c r="EZ38">
        <v>1.88201</v>
      </c>
      <c r="FA38">
        <v>1.8838699999999999</v>
      </c>
      <c r="FB38">
        <v>1.8810899999999999</v>
      </c>
      <c r="FC38" t="s">
        <v>311</v>
      </c>
      <c r="FD38" t="s">
        <v>19</v>
      </c>
      <c r="FE38" t="s">
        <v>19</v>
      </c>
      <c r="FF38" t="s">
        <v>19</v>
      </c>
      <c r="FG38" t="s">
        <v>312</v>
      </c>
      <c r="FH38" t="s">
        <v>313</v>
      </c>
      <c r="FI38" t="s">
        <v>314</v>
      </c>
      <c r="FJ38" t="s">
        <v>314</v>
      </c>
      <c r="FK38" t="s">
        <v>314</v>
      </c>
      <c r="FL38" t="s">
        <v>314</v>
      </c>
      <c r="FM38">
        <v>0</v>
      </c>
      <c r="FN38">
        <v>100</v>
      </c>
      <c r="FO38">
        <v>100</v>
      </c>
      <c r="FP38">
        <v>-0.45700000000000002</v>
      </c>
      <c r="FQ38">
        <v>-3.5999999999999997E-2</v>
      </c>
      <c r="FR38">
        <v>2</v>
      </c>
      <c r="FS38">
        <v>715.23099999999999</v>
      </c>
      <c r="FT38">
        <v>481.68799999999999</v>
      </c>
      <c r="FU38">
        <v>36.267400000000002</v>
      </c>
      <c r="FV38">
        <v>34.8703</v>
      </c>
      <c r="FW38">
        <v>30.000599999999999</v>
      </c>
      <c r="FX38">
        <v>34.584299999999999</v>
      </c>
      <c r="FY38">
        <v>34.538200000000003</v>
      </c>
      <c r="FZ38">
        <v>26.003299999999999</v>
      </c>
      <c r="GA38">
        <v>36.832900000000002</v>
      </c>
      <c r="GB38">
        <v>0</v>
      </c>
      <c r="GC38">
        <v>-999.9</v>
      </c>
      <c r="GD38">
        <v>400</v>
      </c>
      <c r="GE38">
        <v>28.7166</v>
      </c>
      <c r="GF38">
        <v>100.119</v>
      </c>
      <c r="GG38">
        <v>99.521100000000004</v>
      </c>
    </row>
    <row r="39" spans="1:189" x14ac:dyDescent="0.2">
      <c r="A39">
        <v>21</v>
      </c>
      <c r="B39">
        <v>1626624889.7</v>
      </c>
      <c r="C39">
        <v>1440.2000000476801</v>
      </c>
      <c r="D39" t="s">
        <v>374</v>
      </c>
      <c r="E39" t="s">
        <v>375</v>
      </c>
      <c r="F39">
        <f t="shared" si="0"/>
        <v>5914</v>
      </c>
      <c r="G39">
        <f t="shared" si="1"/>
        <v>35.36848986184517</v>
      </c>
      <c r="H39">
        <f t="shared" si="2"/>
        <v>0</v>
      </c>
      <c r="I39" t="s">
        <v>301</v>
      </c>
      <c r="J39" t="s">
        <v>302</v>
      </c>
      <c r="K39" t="s">
        <v>303</v>
      </c>
      <c r="L39" t="s">
        <v>304</v>
      </c>
      <c r="M39" t="s">
        <v>19</v>
      </c>
      <c r="O39" t="s">
        <v>305</v>
      </c>
      <c r="U39">
        <v>1626624881.6612899</v>
      </c>
      <c r="V39">
        <f t="shared" si="3"/>
        <v>1.433133848407897E-2</v>
      </c>
      <c r="W39">
        <f t="shared" si="4"/>
        <v>34.898442821062929</v>
      </c>
      <c r="X39">
        <f t="shared" si="5"/>
        <v>362.46712903225801</v>
      </c>
      <c r="Y39">
        <f t="shared" si="6"/>
        <v>268.7226461793656</v>
      </c>
      <c r="Z39">
        <f t="shared" si="7"/>
        <v>24.503250870414611</v>
      </c>
      <c r="AA39">
        <f t="shared" si="8"/>
        <v>33.051263528523393</v>
      </c>
      <c r="AB39">
        <f t="shared" si="45"/>
        <v>0.7906820299370001</v>
      </c>
      <c r="AC39">
        <f t="shared" si="9"/>
        <v>2.1206546859931859</v>
      </c>
      <c r="AD39">
        <f t="shared" si="10"/>
        <v>0.65660724445487273</v>
      </c>
      <c r="AE39">
        <f t="shared" si="11"/>
        <v>0.42051904047567479</v>
      </c>
      <c r="AF39">
        <f t="shared" si="12"/>
        <v>136.18880412013968</v>
      </c>
      <c r="AG39">
        <f t="shared" si="13"/>
        <v>32.833463872900658</v>
      </c>
      <c r="AH39">
        <f t="shared" si="14"/>
        <v>35.082409677419299</v>
      </c>
      <c r="AI39">
        <f t="shared" si="15"/>
        <v>5.6741992904776852</v>
      </c>
      <c r="AJ39">
        <f t="shared" si="16"/>
        <v>60.9493722870439</v>
      </c>
      <c r="AK39">
        <f t="shared" si="17"/>
        <v>3.7872361674595441</v>
      </c>
      <c r="AL39">
        <f t="shared" si="18"/>
        <v>6.2137410531865358</v>
      </c>
      <c r="AM39">
        <f t="shared" si="19"/>
        <v>1.8869631230181412</v>
      </c>
      <c r="AN39">
        <f t="shared" si="20"/>
        <v>-632.01202714788258</v>
      </c>
      <c r="AO39">
        <f t="shared" si="21"/>
        <v>188.76633105870619</v>
      </c>
      <c r="AP39">
        <f t="shared" si="22"/>
        <v>20.972787219645948</v>
      </c>
      <c r="AQ39">
        <f t="shared" si="23"/>
        <v>-286.0841047493908</v>
      </c>
      <c r="AR39">
        <v>-3.77876662017766E-2</v>
      </c>
      <c r="AS39">
        <v>4.2419965692868898E-2</v>
      </c>
      <c r="AT39">
        <v>3.2264908750999299</v>
      </c>
      <c r="AU39">
        <v>60</v>
      </c>
      <c r="AV39">
        <v>9</v>
      </c>
      <c r="AW39">
        <f t="shared" si="24"/>
        <v>1</v>
      </c>
      <c r="AX39">
        <f t="shared" si="25"/>
        <v>0</v>
      </c>
      <c r="AY39">
        <f t="shared" si="26"/>
        <v>46670.937859239828</v>
      </c>
      <c r="AZ39">
        <v>0</v>
      </c>
      <c r="BA39">
        <v>0</v>
      </c>
      <c r="BB39">
        <v>0</v>
      </c>
      <c r="BC39">
        <f t="shared" si="27"/>
        <v>0</v>
      </c>
      <c r="BD39" t="e">
        <f t="shared" si="28"/>
        <v>#DIV/0!</v>
      </c>
      <c r="BE39">
        <v>-1</v>
      </c>
      <c r="BF39" t="s">
        <v>376</v>
      </c>
      <c r="BG39">
        <v>929.53668000000005</v>
      </c>
      <c r="BH39">
        <v>2017.61</v>
      </c>
      <c r="BI39">
        <f t="shared" si="29"/>
        <v>0.53928822715985736</v>
      </c>
      <c r="BJ39">
        <v>0.5</v>
      </c>
      <c r="BK39">
        <f t="shared" si="30"/>
        <v>841.16881095066731</v>
      </c>
      <c r="BL39">
        <f t="shared" si="31"/>
        <v>34.898442821062929</v>
      </c>
      <c r="BM39">
        <f t="shared" si="32"/>
        <v>226.81621839987528</v>
      </c>
      <c r="BN39">
        <f t="shared" si="33"/>
        <v>1</v>
      </c>
      <c r="BO39">
        <f t="shared" si="34"/>
        <v>4.2676859096203806E-2</v>
      </c>
      <c r="BP39">
        <f t="shared" si="35"/>
        <v>-1</v>
      </c>
      <c r="BQ39" t="s">
        <v>307</v>
      </c>
      <c r="BR39">
        <v>0</v>
      </c>
      <c r="BS39">
        <f t="shared" si="36"/>
        <v>2017.61</v>
      </c>
      <c r="BT39">
        <f t="shared" si="37"/>
        <v>0.53928822715985747</v>
      </c>
      <c r="BU39" t="e">
        <f t="shared" si="38"/>
        <v>#DIV/0!</v>
      </c>
      <c r="BV39">
        <f t="shared" si="39"/>
        <v>0.53928822715985747</v>
      </c>
      <c r="BW39" t="e">
        <f t="shared" si="40"/>
        <v>#DIV/0!</v>
      </c>
      <c r="BX39" t="s">
        <v>307</v>
      </c>
      <c r="BY39" t="s">
        <v>307</v>
      </c>
      <c r="BZ39" t="s">
        <v>307</v>
      </c>
      <c r="CA39" t="s">
        <v>307</v>
      </c>
      <c r="CB39" t="s">
        <v>307</v>
      </c>
      <c r="CC39" t="s">
        <v>307</v>
      </c>
      <c r="CD39" t="s">
        <v>307</v>
      </c>
      <c r="CE39" t="s">
        <v>307</v>
      </c>
      <c r="CF39">
        <f t="shared" si="41"/>
        <v>999.97016129032204</v>
      </c>
      <c r="CG39">
        <f t="shared" si="42"/>
        <v>841.16881095066731</v>
      </c>
      <c r="CH39">
        <f t="shared" si="43"/>
        <v>0.84119391109156327</v>
      </c>
      <c r="CI39">
        <f t="shared" si="44"/>
        <v>0.16190424840671708</v>
      </c>
      <c r="CJ39">
        <v>6</v>
      </c>
      <c r="CK39">
        <v>0.5</v>
      </c>
      <c r="CL39" t="s">
        <v>308</v>
      </c>
      <c r="CM39">
        <v>1626624881.6612899</v>
      </c>
      <c r="CN39">
        <v>362.46712903225801</v>
      </c>
      <c r="CO39">
        <v>396.83300000000003</v>
      </c>
      <c r="CP39">
        <v>41.533922580645203</v>
      </c>
      <c r="CQ39">
        <v>29.759993548387101</v>
      </c>
      <c r="CR39">
        <v>699.99241935483894</v>
      </c>
      <c r="CS39">
        <v>91.122364516128997</v>
      </c>
      <c r="CT39">
        <v>6.1803319354838702E-2</v>
      </c>
      <c r="CU39">
        <v>36.733493548387102</v>
      </c>
      <c r="CV39">
        <v>35.082409677419299</v>
      </c>
      <c r="CW39">
        <v>999.9</v>
      </c>
      <c r="CX39">
        <v>10000.486129032301</v>
      </c>
      <c r="CY39">
        <v>0</v>
      </c>
      <c r="CZ39">
        <v>0.22266145161290299</v>
      </c>
      <c r="DA39">
        <v>999.97016129032204</v>
      </c>
      <c r="DB39">
        <v>0.96000206451612902</v>
      </c>
      <c r="DC39">
        <v>3.9997909677419403E-2</v>
      </c>
      <c r="DD39">
        <v>0</v>
      </c>
      <c r="DE39">
        <v>930.21880645161298</v>
      </c>
      <c r="DF39">
        <v>4.9997400000000001</v>
      </c>
      <c r="DG39">
        <v>15985.3870967742</v>
      </c>
      <c r="DH39">
        <v>9011.3593548387107</v>
      </c>
      <c r="DI39">
        <v>45.832322580645098</v>
      </c>
      <c r="DJ39">
        <v>48.429000000000002</v>
      </c>
      <c r="DK39">
        <v>47.120935483871001</v>
      </c>
      <c r="DL39">
        <v>48.108741935483899</v>
      </c>
      <c r="DM39">
        <v>48.670999999999999</v>
      </c>
      <c r="DN39">
        <v>955.17354838709696</v>
      </c>
      <c r="DO39">
        <v>39.795806451612897</v>
      </c>
      <c r="DP39">
        <v>0</v>
      </c>
      <c r="DQ39">
        <v>169.09999990463299</v>
      </c>
      <c r="DR39">
        <v>929.53668000000005</v>
      </c>
      <c r="DS39">
        <v>-46.803076857181303</v>
      </c>
      <c r="DT39">
        <v>-595.13846084602801</v>
      </c>
      <c r="DU39">
        <v>15976.276</v>
      </c>
      <c r="DV39">
        <v>15</v>
      </c>
      <c r="DW39">
        <v>1626624393.5999999</v>
      </c>
      <c r="DX39" t="s">
        <v>358</v>
      </c>
      <c r="DY39">
        <v>10</v>
      </c>
      <c r="DZ39">
        <v>-0.45700000000000002</v>
      </c>
      <c r="EA39">
        <v>-3.5999999999999997E-2</v>
      </c>
      <c r="EB39">
        <v>400</v>
      </c>
      <c r="EC39">
        <v>29</v>
      </c>
      <c r="ED39">
        <v>0.08</v>
      </c>
      <c r="EE39">
        <v>0.02</v>
      </c>
      <c r="EF39">
        <v>-30.0760095238095</v>
      </c>
      <c r="EG39">
        <v>-27.806139991686699</v>
      </c>
      <c r="EH39">
        <v>5.1471379223154603</v>
      </c>
      <c r="EI39">
        <v>0</v>
      </c>
      <c r="EJ39">
        <v>924.32</v>
      </c>
      <c r="EK39">
        <v>0</v>
      </c>
      <c r="EL39">
        <v>0</v>
      </c>
      <c r="EM39">
        <v>0</v>
      </c>
      <c r="EN39">
        <v>11.9454841269841</v>
      </c>
      <c r="EO39">
        <v>-1.0864635824981499</v>
      </c>
      <c r="EP39">
        <v>0.18298062973757201</v>
      </c>
      <c r="EQ39">
        <v>0</v>
      </c>
      <c r="ER39">
        <v>0</v>
      </c>
      <c r="ES39">
        <v>3</v>
      </c>
      <c r="ET39" t="s">
        <v>310</v>
      </c>
      <c r="EU39">
        <v>1.8841600000000001</v>
      </c>
      <c r="EV39">
        <v>1.8811</v>
      </c>
      <c r="EW39">
        <v>1.8831</v>
      </c>
      <c r="EX39">
        <v>1.8812599999999999</v>
      </c>
      <c r="EY39">
        <v>1.88263</v>
      </c>
      <c r="EZ39">
        <v>1.8819999999999999</v>
      </c>
      <c r="FA39">
        <v>1.8838900000000001</v>
      </c>
      <c r="FB39">
        <v>1.88106</v>
      </c>
      <c r="FC39" t="s">
        <v>311</v>
      </c>
      <c r="FD39" t="s">
        <v>19</v>
      </c>
      <c r="FE39" t="s">
        <v>19</v>
      </c>
      <c r="FF39" t="s">
        <v>19</v>
      </c>
      <c r="FG39" t="s">
        <v>312</v>
      </c>
      <c r="FH39" t="s">
        <v>313</v>
      </c>
      <c r="FI39" t="s">
        <v>314</v>
      </c>
      <c r="FJ39" t="s">
        <v>314</v>
      </c>
      <c r="FK39" t="s">
        <v>314</v>
      </c>
      <c r="FL39" t="s">
        <v>314</v>
      </c>
      <c r="FM39">
        <v>0</v>
      </c>
      <c r="FN39">
        <v>100</v>
      </c>
      <c r="FO39">
        <v>100</v>
      </c>
      <c r="FP39">
        <v>-0.45700000000000002</v>
      </c>
      <c r="FQ39">
        <v>-3.5999999999999997E-2</v>
      </c>
      <c r="FR39">
        <v>2</v>
      </c>
      <c r="FS39">
        <v>677.43200000000002</v>
      </c>
      <c r="FT39">
        <v>480.726</v>
      </c>
      <c r="FU39">
        <v>36.2303</v>
      </c>
      <c r="FV39">
        <v>34.913499999999999</v>
      </c>
      <c r="FW39">
        <v>30.0002</v>
      </c>
      <c r="FX39">
        <v>34.619</v>
      </c>
      <c r="FY39">
        <v>34.567599999999999</v>
      </c>
      <c r="FZ39">
        <v>25.7638</v>
      </c>
      <c r="GA39">
        <v>38.0321</v>
      </c>
      <c r="GB39">
        <v>8.6066099999999999</v>
      </c>
      <c r="GC39">
        <v>-999.9</v>
      </c>
      <c r="GD39">
        <v>400</v>
      </c>
      <c r="GE39">
        <v>29.432099999999998</v>
      </c>
      <c r="GF39">
        <v>100.096</v>
      </c>
      <c r="GG39">
        <v>99.507900000000006</v>
      </c>
    </row>
    <row r="40" spans="1:189" x14ac:dyDescent="0.2">
      <c r="A40">
        <v>22</v>
      </c>
      <c r="B40">
        <v>1626624934.5999999</v>
      </c>
      <c r="C40">
        <v>1485.0999999046301</v>
      </c>
      <c r="D40" t="s">
        <v>377</v>
      </c>
      <c r="E40" t="s">
        <v>378</v>
      </c>
      <c r="F40">
        <f t="shared" si="0"/>
        <v>5914</v>
      </c>
      <c r="G40">
        <f t="shared" si="1"/>
        <v>35.377811681010165</v>
      </c>
      <c r="H40">
        <f t="shared" si="2"/>
        <v>0</v>
      </c>
      <c r="I40" t="s">
        <v>301</v>
      </c>
      <c r="J40" t="s">
        <v>302</v>
      </c>
      <c r="K40" t="s">
        <v>303</v>
      </c>
      <c r="L40" t="s">
        <v>304</v>
      </c>
      <c r="M40" t="s">
        <v>19</v>
      </c>
      <c r="O40" t="s">
        <v>305</v>
      </c>
      <c r="U40">
        <v>1626624926.6483901</v>
      </c>
      <c r="V40">
        <f t="shared" si="3"/>
        <v>1.7314029418555556E-2</v>
      </c>
      <c r="W40">
        <f t="shared" si="4"/>
        <v>32.341231976832638</v>
      </c>
      <c r="X40">
        <f t="shared" si="5"/>
        <v>366.80687096774199</v>
      </c>
      <c r="Y40">
        <f t="shared" si="6"/>
        <v>271.58424916941925</v>
      </c>
      <c r="Z40">
        <f t="shared" si="7"/>
        <v>24.766517903461025</v>
      </c>
      <c r="AA40">
        <f t="shared" si="8"/>
        <v>33.450131827299025</v>
      </c>
      <c r="AB40">
        <f t="shared" si="45"/>
        <v>0.7407834110824274</v>
      </c>
      <c r="AC40">
        <f t="shared" si="9"/>
        <v>2.1204194238193157</v>
      </c>
      <c r="AD40">
        <f t="shared" si="10"/>
        <v>0.62173451062218499</v>
      </c>
      <c r="AE40">
        <f t="shared" si="11"/>
        <v>0.39767644052412937</v>
      </c>
      <c r="AF40">
        <f t="shared" si="12"/>
        <v>136.19802007703998</v>
      </c>
      <c r="AG40">
        <f t="shared" si="13"/>
        <v>31.716560334864994</v>
      </c>
      <c r="AH40">
        <f t="shared" si="14"/>
        <v>36.802245161290301</v>
      </c>
      <c r="AI40">
        <f t="shared" si="15"/>
        <v>6.2371419769644252</v>
      </c>
      <c r="AJ40">
        <f t="shared" si="16"/>
        <v>62.040478220798747</v>
      </c>
      <c r="AK40">
        <f t="shared" si="17"/>
        <v>3.837895354939532</v>
      </c>
      <c r="AL40">
        <f t="shared" si="18"/>
        <v>6.186115041345535</v>
      </c>
      <c r="AM40">
        <f t="shared" si="19"/>
        <v>2.3992466220248931</v>
      </c>
      <c r="AN40">
        <f t="shared" si="20"/>
        <v>-763.54869735830005</v>
      </c>
      <c r="AO40">
        <f t="shared" si="21"/>
        <v>-17.171008529853324</v>
      </c>
      <c r="AP40">
        <f t="shared" si="22"/>
        <v>-1.9231938364829633</v>
      </c>
      <c r="AQ40">
        <f t="shared" si="23"/>
        <v>-646.44487964759639</v>
      </c>
      <c r="AR40">
        <v>-3.7781638449598899E-2</v>
      </c>
      <c r="AS40">
        <v>4.2413199012989303E-2</v>
      </c>
      <c r="AT40">
        <v>3.2260792139269401</v>
      </c>
      <c r="AU40">
        <v>0</v>
      </c>
      <c r="AV40">
        <v>0</v>
      </c>
      <c r="AW40">
        <f t="shared" si="24"/>
        <v>1</v>
      </c>
      <c r="AX40">
        <f t="shared" si="25"/>
        <v>0</v>
      </c>
      <c r="AY40">
        <f t="shared" si="26"/>
        <v>46676.073546721454</v>
      </c>
      <c r="AZ40">
        <v>0</v>
      </c>
      <c r="BA40">
        <v>0</v>
      </c>
      <c r="BB40">
        <v>0</v>
      </c>
      <c r="BC40">
        <f t="shared" si="27"/>
        <v>0</v>
      </c>
      <c r="BD40" t="e">
        <f t="shared" si="28"/>
        <v>#DIV/0!</v>
      </c>
      <c r="BE40">
        <v>-1</v>
      </c>
      <c r="BF40" t="s">
        <v>379</v>
      </c>
      <c r="BG40">
        <v>974.62951999999996</v>
      </c>
      <c r="BH40">
        <v>1950.38</v>
      </c>
      <c r="BI40">
        <f t="shared" si="29"/>
        <v>0.50028736964078802</v>
      </c>
      <c r="BJ40">
        <v>0.5</v>
      </c>
      <c r="BK40">
        <f t="shared" si="30"/>
        <v>841.22450636725705</v>
      </c>
      <c r="BL40">
        <f t="shared" si="31"/>
        <v>32.341231976832638</v>
      </c>
      <c r="BM40">
        <f t="shared" si="32"/>
        <v>210.42699778392267</v>
      </c>
      <c r="BN40">
        <f t="shared" si="33"/>
        <v>1</v>
      </c>
      <c r="BO40">
        <f t="shared" si="34"/>
        <v>3.9634166295051697E-2</v>
      </c>
      <c r="BP40">
        <f t="shared" si="35"/>
        <v>-1</v>
      </c>
      <c r="BQ40" t="s">
        <v>307</v>
      </c>
      <c r="BR40">
        <v>0</v>
      </c>
      <c r="BS40">
        <f t="shared" si="36"/>
        <v>1950.38</v>
      </c>
      <c r="BT40">
        <f t="shared" si="37"/>
        <v>0.50028736964078802</v>
      </c>
      <c r="BU40" t="e">
        <f t="shared" si="38"/>
        <v>#DIV/0!</v>
      </c>
      <c r="BV40">
        <f t="shared" si="39"/>
        <v>0.50028736964078802</v>
      </c>
      <c r="BW40" t="e">
        <f t="shared" si="40"/>
        <v>#DIV/0!</v>
      </c>
      <c r="BX40" t="s">
        <v>307</v>
      </c>
      <c r="BY40" t="s">
        <v>307</v>
      </c>
      <c r="BZ40" t="s">
        <v>307</v>
      </c>
      <c r="CA40" t="s">
        <v>307</v>
      </c>
      <c r="CB40" t="s">
        <v>307</v>
      </c>
      <c r="CC40" t="s">
        <v>307</v>
      </c>
      <c r="CD40" t="s">
        <v>307</v>
      </c>
      <c r="CE40" t="s">
        <v>307</v>
      </c>
      <c r="CF40">
        <f t="shared" si="41"/>
        <v>1000.03622580645</v>
      </c>
      <c r="CG40">
        <f t="shared" si="42"/>
        <v>841.22450636725705</v>
      </c>
      <c r="CH40">
        <f t="shared" si="43"/>
        <v>0.84119403343501487</v>
      </c>
      <c r="CI40">
        <f t="shared" si="44"/>
        <v>0.16190448452957862</v>
      </c>
      <c r="CJ40">
        <v>6</v>
      </c>
      <c r="CK40">
        <v>0.5</v>
      </c>
      <c r="CL40" t="s">
        <v>308</v>
      </c>
      <c r="CM40">
        <v>1626624926.6483901</v>
      </c>
      <c r="CN40">
        <v>366.80687096774199</v>
      </c>
      <c r="CO40">
        <v>399.97229032258099</v>
      </c>
      <c r="CP40">
        <v>42.085525806451599</v>
      </c>
      <c r="CQ40">
        <v>27.8691903225806</v>
      </c>
      <c r="CR40">
        <v>699.98458064516103</v>
      </c>
      <c r="CS40">
        <v>91.122422580645207</v>
      </c>
      <c r="CT40">
        <v>7.0339809677419401E-2</v>
      </c>
      <c r="CU40">
        <v>36.652038709677399</v>
      </c>
      <c r="CV40">
        <v>36.802245161290301</v>
      </c>
      <c r="CW40">
        <v>999.9</v>
      </c>
      <c r="CX40">
        <v>9998.8845161290301</v>
      </c>
      <c r="CY40">
        <v>0</v>
      </c>
      <c r="CZ40">
        <v>0.22663761290322601</v>
      </c>
      <c r="DA40">
        <v>1000.03622580645</v>
      </c>
      <c r="DB40">
        <v>0.95999945161290301</v>
      </c>
      <c r="DC40">
        <v>4.0000783870967699E-2</v>
      </c>
      <c r="DD40">
        <v>0</v>
      </c>
      <c r="DE40">
        <v>976.48912903225801</v>
      </c>
      <c r="DF40">
        <v>4.9997400000000001</v>
      </c>
      <c r="DG40">
        <v>17044.1451612903</v>
      </c>
      <c r="DH40">
        <v>9011.9509677419392</v>
      </c>
      <c r="DI40">
        <v>45.936999999999998</v>
      </c>
      <c r="DJ40">
        <v>48.495935483871001</v>
      </c>
      <c r="DK40">
        <v>47.186999999999998</v>
      </c>
      <c r="DL40">
        <v>48.186999999999998</v>
      </c>
      <c r="DM40">
        <v>48.75</v>
      </c>
      <c r="DN40">
        <v>955.23451612903204</v>
      </c>
      <c r="DO40">
        <v>39.802580645161299</v>
      </c>
      <c r="DP40">
        <v>0</v>
      </c>
      <c r="DQ40">
        <v>44.299999952316298</v>
      </c>
      <c r="DR40">
        <v>974.62951999999996</v>
      </c>
      <c r="DS40">
        <v>-165.873384621334</v>
      </c>
      <c r="DT40">
        <v>-4053.6615397717401</v>
      </c>
      <c r="DU40">
        <v>16998.196</v>
      </c>
      <c r="DV40">
        <v>15</v>
      </c>
      <c r="DW40">
        <v>1626624393.5999999</v>
      </c>
      <c r="DX40" t="s">
        <v>358</v>
      </c>
      <c r="DY40">
        <v>10</v>
      </c>
      <c r="DZ40">
        <v>-0.45700000000000002</v>
      </c>
      <c r="EA40">
        <v>-3.5999999999999997E-2</v>
      </c>
      <c r="EB40">
        <v>400</v>
      </c>
      <c r="EC40">
        <v>29</v>
      </c>
      <c r="ED40">
        <v>0.08</v>
      </c>
      <c r="EE40">
        <v>0.02</v>
      </c>
      <c r="EF40">
        <v>-29.766995238095198</v>
      </c>
      <c r="EG40">
        <v>-27.564411408141702</v>
      </c>
      <c r="EH40">
        <v>4.92242851141358</v>
      </c>
      <c r="EI40">
        <v>0</v>
      </c>
      <c r="EJ40">
        <v>956.76700000000005</v>
      </c>
      <c r="EK40">
        <v>0</v>
      </c>
      <c r="EL40">
        <v>0</v>
      </c>
      <c r="EM40">
        <v>0</v>
      </c>
      <c r="EN40">
        <v>12.1942047619048</v>
      </c>
      <c r="EO40">
        <v>15.713888501550599</v>
      </c>
      <c r="EP40">
        <v>2.64529210879568</v>
      </c>
      <c r="EQ40">
        <v>0</v>
      </c>
      <c r="ER40">
        <v>0</v>
      </c>
      <c r="ES40">
        <v>3</v>
      </c>
      <c r="ET40" t="s">
        <v>310</v>
      </c>
      <c r="EU40">
        <v>1.88415</v>
      </c>
      <c r="EV40">
        <v>1.8811</v>
      </c>
      <c r="EW40">
        <v>1.8831100000000001</v>
      </c>
      <c r="EX40">
        <v>1.88127</v>
      </c>
      <c r="EY40">
        <v>1.88263</v>
      </c>
      <c r="EZ40">
        <v>1.88202</v>
      </c>
      <c r="FA40">
        <v>1.8838600000000001</v>
      </c>
      <c r="FB40">
        <v>1.8810899999999999</v>
      </c>
      <c r="FC40" t="s">
        <v>311</v>
      </c>
      <c r="FD40" t="s">
        <v>19</v>
      </c>
      <c r="FE40" t="s">
        <v>19</v>
      </c>
      <c r="FF40" t="s">
        <v>19</v>
      </c>
      <c r="FG40" t="s">
        <v>312</v>
      </c>
      <c r="FH40" t="s">
        <v>313</v>
      </c>
      <c r="FI40" t="s">
        <v>314</v>
      </c>
      <c r="FJ40" t="s">
        <v>314</v>
      </c>
      <c r="FK40" t="s">
        <v>314</v>
      </c>
      <c r="FL40" t="s">
        <v>314</v>
      </c>
      <c r="FM40">
        <v>0</v>
      </c>
      <c r="FN40">
        <v>100</v>
      </c>
      <c r="FO40">
        <v>100</v>
      </c>
      <c r="FP40">
        <v>-0.45700000000000002</v>
      </c>
      <c r="FQ40">
        <v>-3.5999999999999997E-2</v>
      </c>
      <c r="FR40">
        <v>2</v>
      </c>
      <c r="FS40">
        <v>766.50300000000004</v>
      </c>
      <c r="FT40">
        <v>476.42</v>
      </c>
      <c r="FU40">
        <v>36.245899999999999</v>
      </c>
      <c r="FV40">
        <v>34.928899999999999</v>
      </c>
      <c r="FW40">
        <v>30.0002</v>
      </c>
      <c r="FX40">
        <v>34.628399999999999</v>
      </c>
      <c r="FY40">
        <v>34.577800000000003</v>
      </c>
      <c r="FZ40">
        <v>25.864699999999999</v>
      </c>
      <c r="GA40">
        <v>43.7303</v>
      </c>
      <c r="GB40">
        <v>3.54664</v>
      </c>
      <c r="GC40">
        <v>-999.9</v>
      </c>
      <c r="GD40">
        <v>400</v>
      </c>
      <c r="GE40">
        <v>26.3704</v>
      </c>
      <c r="GF40">
        <v>100.101</v>
      </c>
      <c r="GG40">
        <v>99.507400000000004</v>
      </c>
    </row>
    <row r="41" spans="1:189" x14ac:dyDescent="0.2">
      <c r="A41">
        <v>23</v>
      </c>
      <c r="B41">
        <v>1626624982.7</v>
      </c>
      <c r="C41">
        <v>1533.2000000476801</v>
      </c>
      <c r="D41" t="s">
        <v>380</v>
      </c>
      <c r="E41" t="s">
        <v>381</v>
      </c>
      <c r="F41">
        <f t="shared" si="0"/>
        <v>5914</v>
      </c>
      <c r="G41">
        <f t="shared" si="1"/>
        <v>35.396492678787958</v>
      </c>
      <c r="H41">
        <f t="shared" si="2"/>
        <v>0</v>
      </c>
      <c r="I41" t="s">
        <v>301</v>
      </c>
      <c r="J41" t="s">
        <v>302</v>
      </c>
      <c r="K41" t="s">
        <v>303</v>
      </c>
      <c r="L41" t="s">
        <v>304</v>
      </c>
      <c r="M41" t="s">
        <v>19</v>
      </c>
      <c r="O41" t="s">
        <v>305</v>
      </c>
      <c r="U41">
        <v>1626624974.65484</v>
      </c>
      <c r="V41">
        <f t="shared" si="3"/>
        <v>1.3711559124445678E-2</v>
      </c>
      <c r="W41">
        <f t="shared" si="4"/>
        <v>31.631556212480458</v>
      </c>
      <c r="X41">
        <f t="shared" si="5"/>
        <v>368.00519354838701</v>
      </c>
      <c r="Y41">
        <f t="shared" si="6"/>
        <v>287.22343082685603</v>
      </c>
      <c r="Z41">
        <f t="shared" si="7"/>
        <v>26.192793060482678</v>
      </c>
      <c r="AA41">
        <f t="shared" si="8"/>
        <v>33.559531867044669</v>
      </c>
      <c r="AB41">
        <f t="shared" si="45"/>
        <v>0.85010194434168562</v>
      </c>
      <c r="AC41">
        <f t="shared" si="9"/>
        <v>2.1208014267945998</v>
      </c>
      <c r="AD41">
        <f t="shared" si="10"/>
        <v>0.69719259699933178</v>
      </c>
      <c r="AE41">
        <f t="shared" si="11"/>
        <v>0.4471759219785818</v>
      </c>
      <c r="AF41">
        <f t="shared" si="12"/>
        <v>136.19147457549397</v>
      </c>
      <c r="AG41">
        <f t="shared" si="13"/>
        <v>32.811094818235723</v>
      </c>
      <c r="AH41">
        <f t="shared" si="14"/>
        <v>33.467890322580601</v>
      </c>
      <c r="AI41">
        <f t="shared" si="15"/>
        <v>5.1864551347732561</v>
      </c>
      <c r="AJ41">
        <f t="shared" si="16"/>
        <v>56.705716005948915</v>
      </c>
      <c r="AK41">
        <f t="shared" si="17"/>
        <v>3.4781801718656169</v>
      </c>
      <c r="AL41">
        <f t="shared" si="18"/>
        <v>6.1337382134469935</v>
      </c>
      <c r="AM41">
        <f t="shared" si="19"/>
        <v>1.7082749629076392</v>
      </c>
      <c r="AN41">
        <f t="shared" si="20"/>
        <v>-604.67975738805433</v>
      </c>
      <c r="AO41">
        <f t="shared" si="21"/>
        <v>346.30799857436307</v>
      </c>
      <c r="AP41">
        <f t="shared" si="22"/>
        <v>38.129538827907837</v>
      </c>
      <c r="AQ41">
        <f t="shared" si="23"/>
        <v>-84.050745410289437</v>
      </c>
      <c r="AR41">
        <v>-3.7791426171646901E-2</v>
      </c>
      <c r="AS41">
        <v>4.2424186588439702E-2</v>
      </c>
      <c r="AT41">
        <v>3.2267476494432499</v>
      </c>
      <c r="AU41">
        <v>0</v>
      </c>
      <c r="AV41">
        <v>0</v>
      </c>
      <c r="AW41">
        <f t="shared" si="24"/>
        <v>1</v>
      </c>
      <c r="AX41">
        <f t="shared" si="25"/>
        <v>0</v>
      </c>
      <c r="AY41">
        <f t="shared" si="26"/>
        <v>46711.149251335191</v>
      </c>
      <c r="AZ41">
        <v>0</v>
      </c>
      <c r="BA41">
        <v>0</v>
      </c>
      <c r="BB41">
        <v>0</v>
      </c>
      <c r="BC41">
        <f t="shared" si="27"/>
        <v>0</v>
      </c>
      <c r="BD41" t="e">
        <f t="shared" si="28"/>
        <v>#DIV/0!</v>
      </c>
      <c r="BE41">
        <v>-1</v>
      </c>
      <c r="BF41" t="s">
        <v>382</v>
      </c>
      <c r="BG41">
        <v>1079.3648000000001</v>
      </c>
      <c r="BH41">
        <v>2081.88</v>
      </c>
      <c r="BI41">
        <f t="shared" si="29"/>
        <v>0.48154322055065613</v>
      </c>
      <c r="BJ41">
        <v>0.5</v>
      </c>
      <c r="BK41">
        <f t="shared" si="30"/>
        <v>841.1812128382727</v>
      </c>
      <c r="BL41">
        <f t="shared" si="31"/>
        <v>31.631556212480458</v>
      </c>
      <c r="BM41">
        <f t="shared" si="32"/>
        <v>202.53255514842439</v>
      </c>
      <c r="BN41">
        <f t="shared" si="33"/>
        <v>1</v>
      </c>
      <c r="BO41">
        <f t="shared" si="34"/>
        <v>3.8792540435344074E-2</v>
      </c>
      <c r="BP41">
        <f t="shared" si="35"/>
        <v>-1</v>
      </c>
      <c r="BQ41" t="s">
        <v>307</v>
      </c>
      <c r="BR41">
        <v>0</v>
      </c>
      <c r="BS41">
        <f t="shared" si="36"/>
        <v>2081.88</v>
      </c>
      <c r="BT41">
        <f t="shared" si="37"/>
        <v>0.48154322055065613</v>
      </c>
      <c r="BU41" t="e">
        <f t="shared" si="38"/>
        <v>#DIV/0!</v>
      </c>
      <c r="BV41">
        <f t="shared" si="39"/>
        <v>0.48154322055065613</v>
      </c>
      <c r="BW41" t="e">
        <f t="shared" si="40"/>
        <v>#DIV/0!</v>
      </c>
      <c r="BX41" t="s">
        <v>307</v>
      </c>
      <c r="BY41" t="s">
        <v>307</v>
      </c>
      <c r="BZ41" t="s">
        <v>307</v>
      </c>
      <c r="CA41" t="s">
        <v>307</v>
      </c>
      <c r="CB41" t="s">
        <v>307</v>
      </c>
      <c r="CC41" t="s">
        <v>307</v>
      </c>
      <c r="CD41" t="s">
        <v>307</v>
      </c>
      <c r="CE41" t="s">
        <v>307</v>
      </c>
      <c r="CF41">
        <f t="shared" si="41"/>
        <v>999.98441935483902</v>
      </c>
      <c r="CG41">
        <f t="shared" si="42"/>
        <v>841.1812128382727</v>
      </c>
      <c r="CH41">
        <f t="shared" si="43"/>
        <v>0.84119431918847143</v>
      </c>
      <c r="CI41">
        <f t="shared" si="44"/>
        <v>0.16190503603374989</v>
      </c>
      <c r="CJ41">
        <v>6</v>
      </c>
      <c r="CK41">
        <v>0.5</v>
      </c>
      <c r="CL41" t="s">
        <v>308</v>
      </c>
      <c r="CM41">
        <v>1626624974.65484</v>
      </c>
      <c r="CN41">
        <v>368.00519354838701</v>
      </c>
      <c r="CO41">
        <v>399.44009677419399</v>
      </c>
      <c r="CP41">
        <v>38.140829032258097</v>
      </c>
      <c r="CQ41">
        <v>26.8373806451613</v>
      </c>
      <c r="CR41">
        <v>700.06541935483904</v>
      </c>
      <c r="CS41">
        <v>91.124835483870996</v>
      </c>
      <c r="CT41">
        <v>6.8257590322580594E-2</v>
      </c>
      <c r="CU41">
        <v>36.496735483870999</v>
      </c>
      <c r="CV41">
        <v>33.467890322580601</v>
      </c>
      <c r="CW41">
        <v>999.9</v>
      </c>
      <c r="CX41">
        <v>10001.209999999999</v>
      </c>
      <c r="CY41">
        <v>0</v>
      </c>
      <c r="CZ41">
        <v>0.227521322580645</v>
      </c>
      <c r="DA41">
        <v>999.98441935483902</v>
      </c>
      <c r="DB41">
        <v>0.95998832258064504</v>
      </c>
      <c r="DC41">
        <v>4.0011393548387099E-2</v>
      </c>
      <c r="DD41">
        <v>0</v>
      </c>
      <c r="DE41">
        <v>1082.5290322580599</v>
      </c>
      <c r="DF41">
        <v>4.9997400000000001</v>
      </c>
      <c r="DG41">
        <v>16547.641935483902</v>
      </c>
      <c r="DH41">
        <v>9011.4451612903194</v>
      </c>
      <c r="DI41">
        <v>46</v>
      </c>
      <c r="DJ41">
        <v>48.558</v>
      </c>
      <c r="DK41">
        <v>47.311999999999998</v>
      </c>
      <c r="DL41">
        <v>48.322161290322597</v>
      </c>
      <c r="DM41">
        <v>48.811999999999998</v>
      </c>
      <c r="DN41">
        <v>955.17419354838705</v>
      </c>
      <c r="DO41">
        <v>39.81</v>
      </c>
      <c r="DP41">
        <v>0</v>
      </c>
      <c r="DQ41">
        <v>47.099999904632597</v>
      </c>
      <c r="DR41">
        <v>1079.3648000000001</v>
      </c>
      <c r="DS41">
        <v>-282.866923471181</v>
      </c>
      <c r="DT41">
        <v>-1733.2384652154101</v>
      </c>
      <c r="DU41">
        <v>16518.848000000002</v>
      </c>
      <c r="DV41">
        <v>15</v>
      </c>
      <c r="DW41">
        <v>1626624393.5999999</v>
      </c>
      <c r="DX41" t="s">
        <v>358</v>
      </c>
      <c r="DY41">
        <v>10</v>
      </c>
      <c r="DZ41">
        <v>-0.45700000000000002</v>
      </c>
      <c r="EA41">
        <v>-3.5999999999999997E-2</v>
      </c>
      <c r="EB41">
        <v>400</v>
      </c>
      <c r="EC41">
        <v>29</v>
      </c>
      <c r="ED41">
        <v>0.08</v>
      </c>
      <c r="EE41">
        <v>0.02</v>
      </c>
      <c r="EF41">
        <v>-24.338035555555599</v>
      </c>
      <c r="EG41">
        <v>-53.686288149764302</v>
      </c>
      <c r="EH41">
        <v>9.0212506907305094</v>
      </c>
      <c r="EI41">
        <v>0</v>
      </c>
      <c r="EJ41">
        <v>1048.78</v>
      </c>
      <c r="EK41">
        <v>0</v>
      </c>
      <c r="EL41">
        <v>0</v>
      </c>
      <c r="EM41">
        <v>0</v>
      </c>
      <c r="EN41">
        <v>8.1935558253968299</v>
      </c>
      <c r="EO41">
        <v>23.362792726198599</v>
      </c>
      <c r="EP41">
        <v>4.0661406215762899</v>
      </c>
      <c r="EQ41">
        <v>0</v>
      </c>
      <c r="ER41">
        <v>0</v>
      </c>
      <c r="ES41">
        <v>3</v>
      </c>
      <c r="ET41" t="s">
        <v>310</v>
      </c>
      <c r="EU41">
        <v>1.8841300000000001</v>
      </c>
      <c r="EV41">
        <v>1.8811</v>
      </c>
      <c r="EW41">
        <v>1.8830899999999999</v>
      </c>
      <c r="EX41">
        <v>1.88127</v>
      </c>
      <c r="EY41">
        <v>1.88263</v>
      </c>
      <c r="EZ41">
        <v>1.8819900000000001</v>
      </c>
      <c r="FA41">
        <v>1.8838600000000001</v>
      </c>
      <c r="FB41">
        <v>1.88106</v>
      </c>
      <c r="FC41" t="s">
        <v>311</v>
      </c>
      <c r="FD41" t="s">
        <v>19</v>
      </c>
      <c r="FE41" t="s">
        <v>19</v>
      </c>
      <c r="FF41" t="s">
        <v>19</v>
      </c>
      <c r="FG41" t="s">
        <v>312</v>
      </c>
      <c r="FH41" t="s">
        <v>313</v>
      </c>
      <c r="FI41" t="s">
        <v>314</v>
      </c>
      <c r="FJ41" t="s">
        <v>314</v>
      </c>
      <c r="FK41" t="s">
        <v>314</v>
      </c>
      <c r="FL41" t="s">
        <v>314</v>
      </c>
      <c r="FM41">
        <v>0</v>
      </c>
      <c r="FN41">
        <v>100</v>
      </c>
      <c r="FO41">
        <v>100</v>
      </c>
      <c r="FP41">
        <v>-0.45700000000000002</v>
      </c>
      <c r="FQ41">
        <v>-3.5999999999999997E-2</v>
      </c>
      <c r="FR41">
        <v>2</v>
      </c>
      <c r="FS41">
        <v>753.89499999999998</v>
      </c>
      <c r="FT41">
        <v>478.39299999999997</v>
      </c>
      <c r="FU41">
        <v>36.248600000000003</v>
      </c>
      <c r="FV41">
        <v>34.951799999999999</v>
      </c>
      <c r="FW41">
        <v>30.0002</v>
      </c>
      <c r="FX41">
        <v>34.653599999999997</v>
      </c>
      <c r="FY41">
        <v>34.6021</v>
      </c>
      <c r="FZ41">
        <v>26.022500000000001</v>
      </c>
      <c r="GA41">
        <v>37.8932</v>
      </c>
      <c r="GB41">
        <v>0</v>
      </c>
      <c r="GC41">
        <v>-999.9</v>
      </c>
      <c r="GD41">
        <v>400</v>
      </c>
      <c r="GE41">
        <v>28.8535</v>
      </c>
      <c r="GF41">
        <v>100.099</v>
      </c>
      <c r="GG41">
        <v>99.504400000000004</v>
      </c>
    </row>
    <row r="42" spans="1:189" x14ac:dyDescent="0.2">
      <c r="A42">
        <v>24</v>
      </c>
      <c r="B42">
        <v>1626625029.0999999</v>
      </c>
      <c r="C42">
        <v>1579.5999999046301</v>
      </c>
      <c r="D42" t="s">
        <v>383</v>
      </c>
      <c r="E42" t="s">
        <v>384</v>
      </c>
      <c r="F42">
        <f t="shared" si="0"/>
        <v>5914</v>
      </c>
      <c r="G42">
        <f t="shared" si="1"/>
        <v>35.390234359379448</v>
      </c>
      <c r="H42">
        <f t="shared" si="2"/>
        <v>0</v>
      </c>
      <c r="I42" t="s">
        <v>301</v>
      </c>
      <c r="J42" t="s">
        <v>302</v>
      </c>
      <c r="K42" t="s">
        <v>303</v>
      </c>
      <c r="L42" t="s">
        <v>304</v>
      </c>
      <c r="M42" t="s">
        <v>19</v>
      </c>
      <c r="O42" t="s">
        <v>305</v>
      </c>
      <c r="U42">
        <v>1626625021.15484</v>
      </c>
      <c r="V42">
        <f t="shared" si="3"/>
        <v>1.3448340529811432E-2</v>
      </c>
      <c r="W42">
        <f t="shared" si="4"/>
        <v>26.860864766881967</v>
      </c>
      <c r="X42">
        <f t="shared" si="5"/>
        <v>372.47845161290297</v>
      </c>
      <c r="Y42">
        <f t="shared" si="6"/>
        <v>301.89149242587001</v>
      </c>
      <c r="Z42">
        <f t="shared" si="7"/>
        <v>27.531531218134372</v>
      </c>
      <c r="AA42">
        <f t="shared" si="8"/>
        <v>33.968834418813906</v>
      </c>
      <c r="AB42">
        <f t="shared" si="45"/>
        <v>0.84466192257230222</v>
      </c>
      <c r="AC42">
        <f t="shared" si="9"/>
        <v>2.1213221447531163</v>
      </c>
      <c r="AD42">
        <f t="shared" si="10"/>
        <v>0.6935490757677053</v>
      </c>
      <c r="AE42">
        <f t="shared" si="11"/>
        <v>0.44477681789557932</v>
      </c>
      <c r="AF42">
        <f t="shared" si="12"/>
        <v>136.18913444631323</v>
      </c>
      <c r="AG42">
        <f t="shared" si="13"/>
        <v>32.965598810544599</v>
      </c>
      <c r="AH42">
        <f t="shared" si="14"/>
        <v>33.9513161290323</v>
      </c>
      <c r="AI42">
        <f t="shared" si="15"/>
        <v>5.3285177270006976</v>
      </c>
      <c r="AJ42">
        <f t="shared" si="16"/>
        <v>59.258759117097128</v>
      </c>
      <c r="AK42">
        <f t="shared" si="17"/>
        <v>3.6471785867939435</v>
      </c>
      <c r="AL42">
        <f t="shared" si="18"/>
        <v>6.1546658099725082</v>
      </c>
      <c r="AM42">
        <f t="shared" si="19"/>
        <v>1.6813391402067541</v>
      </c>
      <c r="AN42">
        <f t="shared" si="20"/>
        <v>-593.07181736468419</v>
      </c>
      <c r="AO42">
        <f t="shared" si="21"/>
        <v>298.21854923991748</v>
      </c>
      <c r="AP42">
        <f t="shared" si="22"/>
        <v>32.913790852861219</v>
      </c>
      <c r="AQ42">
        <f t="shared" si="23"/>
        <v>-125.75034282559227</v>
      </c>
      <c r="AR42">
        <v>-3.7804770256819303E-2</v>
      </c>
      <c r="AS42">
        <v>4.2439166493051801E-2</v>
      </c>
      <c r="AT42">
        <v>3.2276588750403001</v>
      </c>
      <c r="AU42">
        <v>0</v>
      </c>
      <c r="AV42">
        <v>0</v>
      </c>
      <c r="AW42">
        <f t="shared" si="24"/>
        <v>1</v>
      </c>
      <c r="AX42">
        <f t="shared" si="25"/>
        <v>0</v>
      </c>
      <c r="AY42">
        <f t="shared" si="26"/>
        <v>46717.6259556355</v>
      </c>
      <c r="AZ42">
        <v>0</v>
      </c>
      <c r="BA42">
        <v>0</v>
      </c>
      <c r="BB42">
        <v>0</v>
      </c>
      <c r="BC42">
        <f t="shared" si="27"/>
        <v>0</v>
      </c>
      <c r="BD42" t="e">
        <f t="shared" si="28"/>
        <v>#DIV/0!</v>
      </c>
      <c r="BE42">
        <v>-1</v>
      </c>
      <c r="BF42" t="s">
        <v>385</v>
      </c>
      <c r="BG42">
        <v>1219.6776</v>
      </c>
      <c r="BH42">
        <v>1949.86</v>
      </c>
      <c r="BI42">
        <f t="shared" si="29"/>
        <v>0.37447939852091938</v>
      </c>
      <c r="BJ42">
        <v>0.5</v>
      </c>
      <c r="BK42">
        <f t="shared" si="30"/>
        <v>841.17030371921862</v>
      </c>
      <c r="BL42">
        <f t="shared" si="31"/>
        <v>26.860864766881967</v>
      </c>
      <c r="BM42">
        <f t="shared" si="32"/>
        <v>157.50047469521604</v>
      </c>
      <c r="BN42">
        <f t="shared" si="33"/>
        <v>1</v>
      </c>
      <c r="BO42">
        <f t="shared" si="34"/>
        <v>3.3121550586956865E-2</v>
      </c>
      <c r="BP42">
        <f t="shared" si="35"/>
        <v>-1</v>
      </c>
      <c r="BQ42" t="s">
        <v>307</v>
      </c>
      <c r="BR42">
        <v>0</v>
      </c>
      <c r="BS42">
        <f t="shared" si="36"/>
        <v>1949.86</v>
      </c>
      <c r="BT42">
        <f t="shared" si="37"/>
        <v>0.37447939852091944</v>
      </c>
      <c r="BU42" t="e">
        <f t="shared" si="38"/>
        <v>#DIV/0!</v>
      </c>
      <c r="BV42">
        <f t="shared" si="39"/>
        <v>0.37447939852091944</v>
      </c>
      <c r="BW42" t="e">
        <f t="shared" si="40"/>
        <v>#DIV/0!</v>
      </c>
      <c r="BX42" t="s">
        <v>307</v>
      </c>
      <c r="BY42" t="s">
        <v>307</v>
      </c>
      <c r="BZ42" t="s">
        <v>307</v>
      </c>
      <c r="CA42" t="s">
        <v>307</v>
      </c>
      <c r="CB42" t="s">
        <v>307</v>
      </c>
      <c r="CC42" t="s">
        <v>307</v>
      </c>
      <c r="CD42" t="s">
        <v>307</v>
      </c>
      <c r="CE42" t="s">
        <v>307</v>
      </c>
      <c r="CF42">
        <f t="shared" si="41"/>
        <v>999.97187096774201</v>
      </c>
      <c r="CG42">
        <f t="shared" si="42"/>
        <v>841.17030371921862</v>
      </c>
      <c r="CH42">
        <f t="shared" si="43"/>
        <v>0.8411939656914148</v>
      </c>
      <c r="CI42">
        <f t="shared" si="44"/>
        <v>0.16190435378443052</v>
      </c>
      <c r="CJ42">
        <v>6</v>
      </c>
      <c r="CK42">
        <v>0.5</v>
      </c>
      <c r="CL42" t="s">
        <v>308</v>
      </c>
      <c r="CM42">
        <v>1626625021.15484</v>
      </c>
      <c r="CN42">
        <v>372.47845161290297</v>
      </c>
      <c r="CO42">
        <v>399.794225806452</v>
      </c>
      <c r="CP42">
        <v>39.992406451612901</v>
      </c>
      <c r="CQ42">
        <v>28.926838709677401</v>
      </c>
      <c r="CR42">
        <v>700.03687096774195</v>
      </c>
      <c r="CS42">
        <v>91.127022580645203</v>
      </c>
      <c r="CT42">
        <v>6.9754767741935494E-2</v>
      </c>
      <c r="CU42">
        <v>36.558925806451597</v>
      </c>
      <c r="CV42">
        <v>33.9513161290323</v>
      </c>
      <c r="CW42">
        <v>999.9</v>
      </c>
      <c r="CX42">
        <v>10004.5012903226</v>
      </c>
      <c r="CY42">
        <v>0</v>
      </c>
      <c r="CZ42">
        <v>0.23017196774193599</v>
      </c>
      <c r="DA42">
        <v>999.97187096774201</v>
      </c>
      <c r="DB42">
        <v>0.96000099999999999</v>
      </c>
      <c r="DC42">
        <v>3.9998725806451599E-2</v>
      </c>
      <c r="DD42">
        <v>0</v>
      </c>
      <c r="DE42">
        <v>1229.51967741935</v>
      </c>
      <c r="DF42">
        <v>4.9997400000000001</v>
      </c>
      <c r="DG42">
        <v>18396.9483870968</v>
      </c>
      <c r="DH42">
        <v>9011.3709677419392</v>
      </c>
      <c r="DI42">
        <v>46.070129032258002</v>
      </c>
      <c r="DJ42">
        <v>48.572161290322597</v>
      </c>
      <c r="DK42">
        <v>47.375</v>
      </c>
      <c r="DL42">
        <v>48.436999999999998</v>
      </c>
      <c r="DM42">
        <v>48.914999999999999</v>
      </c>
      <c r="DN42">
        <v>955.17451612903199</v>
      </c>
      <c r="DO42">
        <v>39.797741935483899</v>
      </c>
      <c r="DP42">
        <v>0</v>
      </c>
      <c r="DQ42">
        <v>45.599999904632597</v>
      </c>
      <c r="DR42">
        <v>1219.6776</v>
      </c>
      <c r="DS42">
        <v>-841.38692435524797</v>
      </c>
      <c r="DT42">
        <v>-8676.5692447088095</v>
      </c>
      <c r="DU42">
        <v>18294.815999999999</v>
      </c>
      <c r="DV42">
        <v>15</v>
      </c>
      <c r="DW42">
        <v>1626625062.2</v>
      </c>
      <c r="DX42" t="s">
        <v>386</v>
      </c>
      <c r="DY42">
        <v>11</v>
      </c>
      <c r="DZ42">
        <v>-0.42399999999999999</v>
      </c>
      <c r="EA42">
        <v>-3.1E-2</v>
      </c>
      <c r="EB42">
        <v>400</v>
      </c>
      <c r="EC42">
        <v>29</v>
      </c>
      <c r="ED42">
        <v>0.06</v>
      </c>
      <c r="EE42">
        <v>0.01</v>
      </c>
      <c r="EF42">
        <v>-22.046274190476201</v>
      </c>
      <c r="EG42">
        <v>-44.707484945490698</v>
      </c>
      <c r="EH42">
        <v>8.4450422257259596</v>
      </c>
      <c r="EI42">
        <v>0</v>
      </c>
      <c r="EJ42">
        <v>1140.71</v>
      </c>
      <c r="EK42">
        <v>0</v>
      </c>
      <c r="EL42">
        <v>0</v>
      </c>
      <c r="EM42">
        <v>0</v>
      </c>
      <c r="EN42">
        <v>8.9674190476190496</v>
      </c>
      <c r="EO42">
        <v>17.4046105348773</v>
      </c>
      <c r="EP42">
        <v>3.2235703345702702</v>
      </c>
      <c r="EQ42">
        <v>0</v>
      </c>
      <c r="ER42">
        <v>0</v>
      </c>
      <c r="ES42">
        <v>3</v>
      </c>
      <c r="ET42" t="s">
        <v>310</v>
      </c>
      <c r="EU42">
        <v>1.88415</v>
      </c>
      <c r="EV42">
        <v>1.8811</v>
      </c>
      <c r="EW42">
        <v>1.8831</v>
      </c>
      <c r="EX42">
        <v>1.8812599999999999</v>
      </c>
      <c r="EY42">
        <v>1.88263</v>
      </c>
      <c r="EZ42">
        <v>1.8819999999999999</v>
      </c>
      <c r="FA42">
        <v>1.88385</v>
      </c>
      <c r="FB42">
        <v>1.88106</v>
      </c>
      <c r="FC42" t="s">
        <v>311</v>
      </c>
      <c r="FD42" t="s">
        <v>19</v>
      </c>
      <c r="FE42" t="s">
        <v>19</v>
      </c>
      <c r="FF42" t="s">
        <v>19</v>
      </c>
      <c r="FG42" t="s">
        <v>312</v>
      </c>
      <c r="FH42" t="s">
        <v>313</v>
      </c>
      <c r="FI42" t="s">
        <v>314</v>
      </c>
      <c r="FJ42" t="s">
        <v>314</v>
      </c>
      <c r="FK42" t="s">
        <v>314</v>
      </c>
      <c r="FL42" t="s">
        <v>314</v>
      </c>
      <c r="FM42">
        <v>0</v>
      </c>
      <c r="FN42">
        <v>100</v>
      </c>
      <c r="FO42">
        <v>100</v>
      </c>
      <c r="FP42">
        <v>-0.42399999999999999</v>
      </c>
      <c r="FQ42">
        <v>-3.1E-2</v>
      </c>
      <c r="FR42">
        <v>2</v>
      </c>
      <c r="FS42">
        <v>764.56899999999996</v>
      </c>
      <c r="FT42">
        <v>479.47699999999998</v>
      </c>
      <c r="FU42">
        <v>36.248600000000003</v>
      </c>
      <c r="FV42">
        <v>34.970999999999997</v>
      </c>
      <c r="FW42">
        <v>30.000299999999999</v>
      </c>
      <c r="FX42">
        <v>34.669499999999999</v>
      </c>
      <c r="FY42">
        <v>34.617800000000003</v>
      </c>
      <c r="FZ42">
        <v>25.997699999999998</v>
      </c>
      <c r="GA42">
        <v>36.965000000000003</v>
      </c>
      <c r="GB42">
        <v>0</v>
      </c>
      <c r="GC42">
        <v>-999.9</v>
      </c>
      <c r="GD42">
        <v>400</v>
      </c>
      <c r="GE42">
        <v>29.1158</v>
      </c>
      <c r="GF42">
        <v>100.09699999999999</v>
      </c>
      <c r="GG42">
        <v>99.497500000000002</v>
      </c>
    </row>
    <row r="43" spans="1:189" x14ac:dyDescent="0.2">
      <c r="A43">
        <v>25</v>
      </c>
      <c r="B43">
        <v>1626625133.5999999</v>
      </c>
      <c r="C43">
        <v>1684.0999999046301</v>
      </c>
      <c r="D43" t="s">
        <v>387</v>
      </c>
      <c r="E43" t="s">
        <v>388</v>
      </c>
      <c r="F43">
        <f t="shared" si="0"/>
        <v>5914</v>
      </c>
      <c r="G43">
        <f t="shared" si="1"/>
        <v>35.360942222722038</v>
      </c>
      <c r="H43">
        <f t="shared" si="2"/>
        <v>0</v>
      </c>
      <c r="I43" t="s">
        <v>301</v>
      </c>
      <c r="J43" t="s">
        <v>302</v>
      </c>
      <c r="K43" t="s">
        <v>303</v>
      </c>
      <c r="L43" t="s">
        <v>304</v>
      </c>
      <c r="M43" t="s">
        <v>19</v>
      </c>
      <c r="O43" t="s">
        <v>305</v>
      </c>
      <c r="U43">
        <v>1626625125.66452</v>
      </c>
      <c r="V43">
        <f t="shared" si="3"/>
        <v>1.5138263778580534E-2</v>
      </c>
      <c r="W43">
        <f t="shared" si="4"/>
        <v>27.431720257608493</v>
      </c>
      <c r="X43">
        <f t="shared" si="5"/>
        <v>366.12609677419402</v>
      </c>
      <c r="Y43">
        <f t="shared" si="6"/>
        <v>303.43956223390052</v>
      </c>
      <c r="Z43">
        <f t="shared" si="7"/>
        <v>27.673004379413825</v>
      </c>
      <c r="AA43">
        <f t="shared" si="8"/>
        <v>33.389875087019973</v>
      </c>
      <c r="AB43">
        <f t="shared" si="45"/>
        <v>1.0155881120067383</v>
      </c>
      <c r="AC43">
        <f t="shared" si="9"/>
        <v>2.120543904072095</v>
      </c>
      <c r="AD43">
        <f t="shared" si="10"/>
        <v>0.8051266918560549</v>
      </c>
      <c r="AE43">
        <f t="shared" si="11"/>
        <v>0.51844867925009064</v>
      </c>
      <c r="AF43">
        <f t="shared" si="12"/>
        <v>136.19177220759363</v>
      </c>
      <c r="AG43">
        <f t="shared" si="13"/>
        <v>32.655735625345216</v>
      </c>
      <c r="AH43">
        <f t="shared" si="14"/>
        <v>34.228858064516103</v>
      </c>
      <c r="AI43">
        <f t="shared" si="15"/>
        <v>5.4115973475595531</v>
      </c>
      <c r="AJ43">
        <f t="shared" si="16"/>
        <v>60.54782977905375</v>
      </c>
      <c r="AK43">
        <f t="shared" si="17"/>
        <v>3.7833094034297825</v>
      </c>
      <c r="AL43">
        <f t="shared" si="18"/>
        <v>6.2484640939824425</v>
      </c>
      <c r="AM43">
        <f t="shared" si="19"/>
        <v>1.6282879441297706</v>
      </c>
      <c r="AN43">
        <f t="shared" si="20"/>
        <v>-667.59743263540156</v>
      </c>
      <c r="AO43">
        <f t="shared" si="21"/>
        <v>297.99039487403223</v>
      </c>
      <c r="AP43">
        <f t="shared" si="22"/>
        <v>32.989459760516688</v>
      </c>
      <c r="AQ43">
        <f t="shared" si="23"/>
        <v>-200.42580579325903</v>
      </c>
      <c r="AR43">
        <v>-3.77848277467746E-2</v>
      </c>
      <c r="AS43">
        <v>4.2416779278466703E-2</v>
      </c>
      <c r="AT43">
        <v>3.2262970272851801</v>
      </c>
      <c r="AU43">
        <v>18</v>
      </c>
      <c r="AV43">
        <v>3</v>
      </c>
      <c r="AW43">
        <f t="shared" si="24"/>
        <v>1</v>
      </c>
      <c r="AX43">
        <f t="shared" si="25"/>
        <v>0</v>
      </c>
      <c r="AY43">
        <f t="shared" si="26"/>
        <v>46652.441917181321</v>
      </c>
      <c r="AZ43">
        <v>0</v>
      </c>
      <c r="BA43">
        <v>0</v>
      </c>
      <c r="BB43">
        <v>0</v>
      </c>
      <c r="BC43">
        <f t="shared" si="27"/>
        <v>0</v>
      </c>
      <c r="BD43" t="e">
        <f t="shared" si="28"/>
        <v>#DIV/0!</v>
      </c>
      <c r="BE43">
        <v>-1</v>
      </c>
      <c r="BF43" t="s">
        <v>389</v>
      </c>
      <c r="BG43">
        <v>1029.1368</v>
      </c>
      <c r="BH43">
        <v>2047.61</v>
      </c>
      <c r="BI43">
        <f t="shared" si="29"/>
        <v>0.49739608616875286</v>
      </c>
      <c r="BJ43">
        <v>0.5</v>
      </c>
      <c r="BK43">
        <f t="shared" si="30"/>
        <v>841.18170031055763</v>
      </c>
      <c r="BL43">
        <f t="shared" si="31"/>
        <v>27.431720257608493</v>
      </c>
      <c r="BM43">
        <f t="shared" si="32"/>
        <v>209.20024274562408</v>
      </c>
      <c r="BN43">
        <f t="shared" si="33"/>
        <v>1</v>
      </c>
      <c r="BO43">
        <f t="shared" si="34"/>
        <v>3.3799737021278191E-2</v>
      </c>
      <c r="BP43">
        <f t="shared" si="35"/>
        <v>-1</v>
      </c>
      <c r="BQ43" t="s">
        <v>307</v>
      </c>
      <c r="BR43">
        <v>0</v>
      </c>
      <c r="BS43">
        <f t="shared" si="36"/>
        <v>2047.61</v>
      </c>
      <c r="BT43">
        <f t="shared" si="37"/>
        <v>0.4973960861687528</v>
      </c>
      <c r="BU43" t="e">
        <f t="shared" si="38"/>
        <v>#DIV/0!</v>
      </c>
      <c r="BV43">
        <f t="shared" si="39"/>
        <v>0.4973960861687528</v>
      </c>
      <c r="BW43" t="e">
        <f t="shared" si="40"/>
        <v>#DIV/0!</v>
      </c>
      <c r="BX43" t="s">
        <v>307</v>
      </c>
      <c r="BY43" t="s">
        <v>307</v>
      </c>
      <c r="BZ43" t="s">
        <v>307</v>
      </c>
      <c r="CA43" t="s">
        <v>307</v>
      </c>
      <c r="CB43" t="s">
        <v>307</v>
      </c>
      <c r="CC43" t="s">
        <v>307</v>
      </c>
      <c r="CD43" t="s">
        <v>307</v>
      </c>
      <c r="CE43" t="s">
        <v>307</v>
      </c>
      <c r="CF43">
        <f t="shared" si="41"/>
        <v>999.98483870967698</v>
      </c>
      <c r="CG43">
        <f t="shared" si="42"/>
        <v>841.18170031055763</v>
      </c>
      <c r="CH43">
        <f t="shared" si="43"/>
        <v>0.84119445390389136</v>
      </c>
      <c r="CI43">
        <f t="shared" si="44"/>
        <v>0.16190529603451037</v>
      </c>
      <c r="CJ43">
        <v>6</v>
      </c>
      <c r="CK43">
        <v>0.5</v>
      </c>
      <c r="CL43" t="s">
        <v>308</v>
      </c>
      <c r="CM43">
        <v>1626625125.66452</v>
      </c>
      <c r="CN43">
        <v>366.12609677419402</v>
      </c>
      <c r="CO43">
        <v>394.39022580645201</v>
      </c>
      <c r="CP43">
        <v>41.484680645161298</v>
      </c>
      <c r="CQ43">
        <v>29.047096774193601</v>
      </c>
      <c r="CR43">
        <v>699.98761290322602</v>
      </c>
      <c r="CS43">
        <v>91.132887096774198</v>
      </c>
      <c r="CT43">
        <v>6.4859748387096794E-2</v>
      </c>
      <c r="CU43">
        <v>36.835429032258098</v>
      </c>
      <c r="CV43">
        <v>34.228858064516103</v>
      </c>
      <c r="CW43">
        <v>999.9</v>
      </c>
      <c r="CX43">
        <v>9998.5803225806394</v>
      </c>
      <c r="CY43">
        <v>0</v>
      </c>
      <c r="CZ43">
        <v>0.22045238709677401</v>
      </c>
      <c r="DA43">
        <v>999.98483870967698</v>
      </c>
      <c r="DB43">
        <v>0.95998396774193595</v>
      </c>
      <c r="DC43">
        <v>4.0015580645161301E-2</v>
      </c>
      <c r="DD43">
        <v>0</v>
      </c>
      <c r="DE43">
        <v>1032.0096774193501</v>
      </c>
      <c r="DF43">
        <v>4.9997400000000001</v>
      </c>
      <c r="DG43">
        <v>15195.7806451613</v>
      </c>
      <c r="DH43">
        <v>9011.4325806451598</v>
      </c>
      <c r="DI43">
        <v>46.245935483871001</v>
      </c>
      <c r="DJ43">
        <v>48.832322580645098</v>
      </c>
      <c r="DK43">
        <v>47.536000000000001</v>
      </c>
      <c r="DL43">
        <v>48.6148387096774</v>
      </c>
      <c r="DM43">
        <v>49.061999999999998</v>
      </c>
      <c r="DN43">
        <v>955.17032258064501</v>
      </c>
      <c r="DO43">
        <v>39.814516129032199</v>
      </c>
      <c r="DP43">
        <v>0</v>
      </c>
      <c r="DQ43">
        <v>104.09999990463299</v>
      </c>
      <c r="DR43">
        <v>1029.1368</v>
      </c>
      <c r="DS43">
        <v>-173.880768959188</v>
      </c>
      <c r="DT43">
        <v>-1148.2999989627699</v>
      </c>
      <c r="DU43">
        <v>15174.132</v>
      </c>
      <c r="DV43">
        <v>15</v>
      </c>
      <c r="DW43">
        <v>1626625062.2</v>
      </c>
      <c r="DX43" t="s">
        <v>386</v>
      </c>
      <c r="DY43">
        <v>11</v>
      </c>
      <c r="DZ43">
        <v>-0.42399999999999999</v>
      </c>
      <c r="EA43">
        <v>-3.1E-2</v>
      </c>
      <c r="EB43">
        <v>400</v>
      </c>
      <c r="EC43">
        <v>29</v>
      </c>
      <c r="ED43">
        <v>0.06</v>
      </c>
      <c r="EE43">
        <v>0.01</v>
      </c>
      <c r="EF43">
        <v>-30.9244174603175</v>
      </c>
      <c r="EG43">
        <v>4.4852595655547702</v>
      </c>
      <c r="EH43">
        <v>5.8216257114570897</v>
      </c>
      <c r="EI43">
        <v>0</v>
      </c>
      <c r="EJ43">
        <v>1011.95</v>
      </c>
      <c r="EK43">
        <v>0</v>
      </c>
      <c r="EL43">
        <v>0</v>
      </c>
      <c r="EM43">
        <v>0</v>
      </c>
      <c r="EN43">
        <v>12.3141933333333</v>
      </c>
      <c r="EO43">
        <v>3.0749733893500699</v>
      </c>
      <c r="EP43">
        <v>1.48113261608532</v>
      </c>
      <c r="EQ43">
        <v>0</v>
      </c>
      <c r="ER43">
        <v>0</v>
      </c>
      <c r="ES43">
        <v>3</v>
      </c>
      <c r="ET43" t="s">
        <v>310</v>
      </c>
      <c r="EU43">
        <v>1.8841600000000001</v>
      </c>
      <c r="EV43">
        <v>1.8810899999999999</v>
      </c>
      <c r="EW43">
        <v>1.8831</v>
      </c>
      <c r="EX43">
        <v>1.8813</v>
      </c>
      <c r="EY43">
        <v>1.88263</v>
      </c>
      <c r="EZ43">
        <v>1.8819999999999999</v>
      </c>
      <c r="FA43">
        <v>1.8838699999999999</v>
      </c>
      <c r="FB43">
        <v>1.8810800000000001</v>
      </c>
      <c r="FC43" t="s">
        <v>311</v>
      </c>
      <c r="FD43" t="s">
        <v>19</v>
      </c>
      <c r="FE43" t="s">
        <v>19</v>
      </c>
      <c r="FF43" t="s">
        <v>19</v>
      </c>
      <c r="FG43" t="s">
        <v>312</v>
      </c>
      <c r="FH43" t="s">
        <v>313</v>
      </c>
      <c r="FI43" t="s">
        <v>314</v>
      </c>
      <c r="FJ43" t="s">
        <v>314</v>
      </c>
      <c r="FK43" t="s">
        <v>314</v>
      </c>
      <c r="FL43" t="s">
        <v>314</v>
      </c>
      <c r="FM43">
        <v>0</v>
      </c>
      <c r="FN43">
        <v>100</v>
      </c>
      <c r="FO43">
        <v>100</v>
      </c>
      <c r="FP43">
        <v>-0.42399999999999999</v>
      </c>
      <c r="FQ43">
        <v>-3.1E-2</v>
      </c>
      <c r="FR43">
        <v>2</v>
      </c>
      <c r="FS43">
        <v>725.553</v>
      </c>
      <c r="FT43">
        <v>479.49299999999999</v>
      </c>
      <c r="FU43">
        <v>36.305799999999998</v>
      </c>
      <c r="FV43">
        <v>35.085099999999997</v>
      </c>
      <c r="FW43">
        <v>30.001200000000001</v>
      </c>
      <c r="FX43">
        <v>34.768799999999999</v>
      </c>
      <c r="FY43">
        <v>34.7273</v>
      </c>
      <c r="FZ43">
        <v>25.950900000000001</v>
      </c>
      <c r="GA43">
        <v>37.7744</v>
      </c>
      <c r="GB43">
        <v>0.85750199999999999</v>
      </c>
      <c r="GC43">
        <v>-999.9</v>
      </c>
      <c r="GD43">
        <v>400</v>
      </c>
      <c r="GE43">
        <v>29.3005</v>
      </c>
      <c r="GF43">
        <v>100.054</v>
      </c>
      <c r="GG43">
        <v>99.468199999999996</v>
      </c>
    </row>
    <row r="44" spans="1:189" x14ac:dyDescent="0.2">
      <c r="A44">
        <v>26</v>
      </c>
      <c r="B44">
        <v>1626625166.0999999</v>
      </c>
      <c r="C44">
        <v>1716.5999999046301</v>
      </c>
      <c r="D44" t="s">
        <v>390</v>
      </c>
      <c r="E44" t="s">
        <v>391</v>
      </c>
      <c r="F44">
        <f t="shared" si="0"/>
        <v>5914</v>
      </c>
      <c r="G44">
        <f t="shared" si="1"/>
        <v>35.36993974342375</v>
      </c>
      <c r="H44">
        <f t="shared" si="2"/>
        <v>0</v>
      </c>
      <c r="I44" t="s">
        <v>301</v>
      </c>
      <c r="J44" t="s">
        <v>302</v>
      </c>
      <c r="K44" t="s">
        <v>303</v>
      </c>
      <c r="L44" t="s">
        <v>304</v>
      </c>
      <c r="M44" t="s">
        <v>19</v>
      </c>
      <c r="O44" t="s">
        <v>305</v>
      </c>
      <c r="U44">
        <v>1626625158.1483901</v>
      </c>
      <c r="V44">
        <f t="shared" si="3"/>
        <v>1.3612249493649978E-2</v>
      </c>
      <c r="W44">
        <f t="shared" si="4"/>
        <v>34.059616100431569</v>
      </c>
      <c r="X44">
        <f t="shared" si="5"/>
        <v>366.53051612903198</v>
      </c>
      <c r="Y44">
        <f t="shared" si="6"/>
        <v>283.76531586509134</v>
      </c>
      <c r="Z44">
        <f t="shared" si="7"/>
        <v>25.880686429635105</v>
      </c>
      <c r="AA44">
        <f t="shared" si="8"/>
        <v>33.429248835110222</v>
      </c>
      <c r="AB44">
        <f t="shared" si="45"/>
        <v>0.89056839185384562</v>
      </c>
      <c r="AC44">
        <f t="shared" si="9"/>
        <v>2.1207431791477336</v>
      </c>
      <c r="AD44">
        <f t="shared" si="10"/>
        <v>0.72425935449301271</v>
      </c>
      <c r="AE44">
        <f t="shared" si="11"/>
        <v>0.4649974933014383</v>
      </c>
      <c r="AF44">
        <f t="shared" si="12"/>
        <v>136.18800565363196</v>
      </c>
      <c r="AG44">
        <f t="shared" si="13"/>
        <v>33.118700894923393</v>
      </c>
      <c r="AH44">
        <f t="shared" si="14"/>
        <v>33.838661290322598</v>
      </c>
      <c r="AI44">
        <f t="shared" si="15"/>
        <v>5.2951133612153845</v>
      </c>
      <c r="AJ44">
        <f t="shared" si="16"/>
        <v>58.870114522361696</v>
      </c>
      <c r="AK44">
        <f t="shared" si="17"/>
        <v>3.6651525993252059</v>
      </c>
      <c r="AL44">
        <f t="shared" si="18"/>
        <v>6.2258288930846319</v>
      </c>
      <c r="AM44">
        <f t="shared" si="19"/>
        <v>1.6299607618901786</v>
      </c>
      <c r="AN44">
        <f t="shared" si="20"/>
        <v>-600.30020266996405</v>
      </c>
      <c r="AO44">
        <f t="shared" si="21"/>
        <v>335.03995624385703</v>
      </c>
      <c r="AP44">
        <f t="shared" si="22"/>
        <v>37.005508668355198</v>
      </c>
      <c r="AQ44">
        <f t="shared" si="23"/>
        <v>-92.066732104119865</v>
      </c>
      <c r="AR44">
        <v>-3.7789933656116999E-2</v>
      </c>
      <c r="AS44">
        <v>4.2422511109005898E-2</v>
      </c>
      <c r="AT44">
        <v>3.2266457241139102</v>
      </c>
      <c r="AU44">
        <v>0</v>
      </c>
      <c r="AV44">
        <v>0</v>
      </c>
      <c r="AW44">
        <f t="shared" si="24"/>
        <v>1</v>
      </c>
      <c r="AX44">
        <f t="shared" si="25"/>
        <v>0</v>
      </c>
      <c r="AY44">
        <f t="shared" si="26"/>
        <v>46668.565658279025</v>
      </c>
      <c r="AZ44">
        <v>0</v>
      </c>
      <c r="BA44">
        <v>0</v>
      </c>
      <c r="BB44">
        <v>0</v>
      </c>
      <c r="BC44">
        <f t="shared" si="27"/>
        <v>0</v>
      </c>
      <c r="BD44" t="e">
        <f t="shared" si="28"/>
        <v>#DIV/0!</v>
      </c>
      <c r="BE44">
        <v>-1</v>
      </c>
      <c r="BF44" t="s">
        <v>392</v>
      </c>
      <c r="BG44">
        <v>1084.2344000000001</v>
      </c>
      <c r="BH44">
        <v>2241.85</v>
      </c>
      <c r="BI44">
        <f t="shared" si="29"/>
        <v>0.51636621540245775</v>
      </c>
      <c r="BJ44">
        <v>0.5</v>
      </c>
      <c r="BK44">
        <f t="shared" si="30"/>
        <v>841.1597769691374</v>
      </c>
      <c r="BL44">
        <f t="shared" si="31"/>
        <v>34.059616100431569</v>
      </c>
      <c r="BM44">
        <f t="shared" si="32"/>
        <v>217.17324529116445</v>
      </c>
      <c r="BN44">
        <f t="shared" si="33"/>
        <v>1</v>
      </c>
      <c r="BO44">
        <f t="shared" si="34"/>
        <v>4.1680091060414468E-2</v>
      </c>
      <c r="BP44">
        <f t="shared" si="35"/>
        <v>-1</v>
      </c>
      <c r="BQ44" t="s">
        <v>307</v>
      </c>
      <c r="BR44">
        <v>0</v>
      </c>
      <c r="BS44">
        <f t="shared" si="36"/>
        <v>2241.85</v>
      </c>
      <c r="BT44">
        <f t="shared" si="37"/>
        <v>0.51636621540245775</v>
      </c>
      <c r="BU44" t="e">
        <f t="shared" si="38"/>
        <v>#DIV/0!</v>
      </c>
      <c r="BV44">
        <f t="shared" si="39"/>
        <v>0.51636621540245775</v>
      </c>
      <c r="BW44" t="e">
        <f t="shared" si="40"/>
        <v>#DIV/0!</v>
      </c>
      <c r="BX44" t="s">
        <v>307</v>
      </c>
      <c r="BY44" t="s">
        <v>307</v>
      </c>
      <c r="BZ44" t="s">
        <v>307</v>
      </c>
      <c r="CA44" t="s">
        <v>307</v>
      </c>
      <c r="CB44" t="s">
        <v>307</v>
      </c>
      <c r="CC44" t="s">
        <v>307</v>
      </c>
      <c r="CD44" t="s">
        <v>307</v>
      </c>
      <c r="CE44" t="s">
        <v>307</v>
      </c>
      <c r="CF44">
        <f t="shared" si="41"/>
        <v>999.95893548387096</v>
      </c>
      <c r="CG44">
        <f t="shared" si="42"/>
        <v>841.1597769691374</v>
      </c>
      <c r="CH44">
        <f t="shared" si="43"/>
        <v>0.84119432020686724</v>
      </c>
      <c r="CI44">
        <f t="shared" si="44"/>
        <v>0.16190503799925371</v>
      </c>
      <c r="CJ44">
        <v>6</v>
      </c>
      <c r="CK44">
        <v>0.5</v>
      </c>
      <c r="CL44" t="s">
        <v>308</v>
      </c>
      <c r="CM44">
        <v>1626625158.1483901</v>
      </c>
      <c r="CN44">
        <v>366.53051612903198</v>
      </c>
      <c r="CO44">
        <v>400.00106451612902</v>
      </c>
      <c r="CP44">
        <v>40.1860741935484</v>
      </c>
      <c r="CQ44">
        <v>28.9872935483871</v>
      </c>
      <c r="CR44">
        <v>699.99906451612901</v>
      </c>
      <c r="CS44">
        <v>91.136551612903205</v>
      </c>
      <c r="CT44">
        <v>6.7993067741935503E-2</v>
      </c>
      <c r="CU44">
        <v>36.769035483871001</v>
      </c>
      <c r="CV44">
        <v>33.838661290322598</v>
      </c>
      <c r="CW44">
        <v>999.9</v>
      </c>
      <c r="CX44">
        <v>9999.5293548387108</v>
      </c>
      <c r="CY44">
        <v>0</v>
      </c>
      <c r="CZ44">
        <v>0.230172161290323</v>
      </c>
      <c r="DA44">
        <v>999.95893548387096</v>
      </c>
      <c r="DB44">
        <v>0.95998951612903205</v>
      </c>
      <c r="DC44">
        <v>4.0010151612903201E-2</v>
      </c>
      <c r="DD44">
        <v>0</v>
      </c>
      <c r="DE44">
        <v>1088.84064516129</v>
      </c>
      <c r="DF44">
        <v>4.9997400000000001</v>
      </c>
      <c r="DG44">
        <v>17338.7387096774</v>
      </c>
      <c r="DH44">
        <v>9011.2138709677401</v>
      </c>
      <c r="DI44">
        <v>46.389000000000003</v>
      </c>
      <c r="DJ44">
        <v>48.9431612903225</v>
      </c>
      <c r="DK44">
        <v>47.625</v>
      </c>
      <c r="DL44">
        <v>48.771999999999998</v>
      </c>
      <c r="DM44">
        <v>49.1991935483871</v>
      </c>
      <c r="DN44">
        <v>955.15</v>
      </c>
      <c r="DO44">
        <v>39.809032258064498</v>
      </c>
      <c r="DP44">
        <v>0</v>
      </c>
      <c r="DQ44">
        <v>31.899999856948899</v>
      </c>
      <c r="DR44">
        <v>1084.2344000000001</v>
      </c>
      <c r="DS44">
        <v>-309.09000047057901</v>
      </c>
      <c r="DT44">
        <v>688.238465163971</v>
      </c>
      <c r="DU44">
        <v>17354.047999999999</v>
      </c>
      <c r="DV44">
        <v>15</v>
      </c>
      <c r="DW44">
        <v>1626625062.2</v>
      </c>
      <c r="DX44" t="s">
        <v>386</v>
      </c>
      <c r="DY44">
        <v>11</v>
      </c>
      <c r="DZ44">
        <v>-0.42399999999999999</v>
      </c>
      <c r="EA44">
        <v>-3.1E-2</v>
      </c>
      <c r="EB44">
        <v>400</v>
      </c>
      <c r="EC44">
        <v>29</v>
      </c>
      <c r="ED44">
        <v>0.06</v>
      </c>
      <c r="EE44">
        <v>0.01</v>
      </c>
      <c r="EF44">
        <v>-28.402974761904801</v>
      </c>
      <c r="EG44">
        <v>-18.210907349549998</v>
      </c>
      <c r="EH44">
        <v>8.0591293299245592</v>
      </c>
      <c r="EI44">
        <v>0</v>
      </c>
      <c r="EJ44">
        <v>1058.6500000000001</v>
      </c>
      <c r="EK44">
        <v>0</v>
      </c>
      <c r="EL44">
        <v>0</v>
      </c>
      <c r="EM44">
        <v>0</v>
      </c>
      <c r="EN44">
        <v>9.6535525396825399</v>
      </c>
      <c r="EO44">
        <v>5.0205384818925003</v>
      </c>
      <c r="EP44">
        <v>2.76210384329229</v>
      </c>
      <c r="EQ44">
        <v>0</v>
      </c>
      <c r="ER44">
        <v>0</v>
      </c>
      <c r="ES44">
        <v>3</v>
      </c>
      <c r="ET44" t="s">
        <v>310</v>
      </c>
      <c r="EU44">
        <v>1.8841600000000001</v>
      </c>
      <c r="EV44">
        <v>1.8811</v>
      </c>
      <c r="EW44">
        <v>1.8831</v>
      </c>
      <c r="EX44">
        <v>1.8812899999999999</v>
      </c>
      <c r="EY44">
        <v>1.88263</v>
      </c>
      <c r="EZ44">
        <v>1.88201</v>
      </c>
      <c r="FA44">
        <v>1.8838600000000001</v>
      </c>
      <c r="FB44">
        <v>1.8810800000000001</v>
      </c>
      <c r="FC44" t="s">
        <v>311</v>
      </c>
      <c r="FD44" t="s">
        <v>19</v>
      </c>
      <c r="FE44" t="s">
        <v>19</v>
      </c>
      <c r="FF44" t="s">
        <v>19</v>
      </c>
      <c r="FG44" t="s">
        <v>312</v>
      </c>
      <c r="FH44" t="s">
        <v>313</v>
      </c>
      <c r="FI44" t="s">
        <v>314</v>
      </c>
      <c r="FJ44" t="s">
        <v>314</v>
      </c>
      <c r="FK44" t="s">
        <v>314</v>
      </c>
      <c r="FL44" t="s">
        <v>314</v>
      </c>
      <c r="FM44">
        <v>0</v>
      </c>
      <c r="FN44">
        <v>100</v>
      </c>
      <c r="FO44">
        <v>100</v>
      </c>
      <c r="FP44">
        <v>-0.42399999999999999</v>
      </c>
      <c r="FQ44">
        <v>-3.1E-2</v>
      </c>
      <c r="FR44">
        <v>2</v>
      </c>
      <c r="FS44">
        <v>761.26400000000001</v>
      </c>
      <c r="FT44">
        <v>478.58699999999999</v>
      </c>
      <c r="FU44">
        <v>36.3521</v>
      </c>
      <c r="FV44">
        <v>35.173699999999997</v>
      </c>
      <c r="FW44">
        <v>30.0015</v>
      </c>
      <c r="FX44">
        <v>34.849400000000003</v>
      </c>
      <c r="FY44">
        <v>34.802</v>
      </c>
      <c r="FZ44">
        <v>26.005800000000001</v>
      </c>
      <c r="GA44">
        <v>37.982999999999997</v>
      </c>
      <c r="GB44">
        <v>0</v>
      </c>
      <c r="GC44">
        <v>-999.9</v>
      </c>
      <c r="GD44">
        <v>400</v>
      </c>
      <c r="GE44">
        <v>29.026700000000002</v>
      </c>
      <c r="GF44">
        <v>100.038</v>
      </c>
      <c r="GG44">
        <v>99.446899999999999</v>
      </c>
    </row>
    <row r="45" spans="1:189" x14ac:dyDescent="0.2">
      <c r="A45">
        <v>27</v>
      </c>
      <c r="B45">
        <v>1626625208.7</v>
      </c>
      <c r="C45">
        <v>1759.2000000476801</v>
      </c>
      <c r="D45" t="s">
        <v>393</v>
      </c>
      <c r="E45" t="s">
        <v>394</v>
      </c>
      <c r="F45">
        <f t="shared" si="0"/>
        <v>5914</v>
      </c>
      <c r="G45">
        <f t="shared" si="1"/>
        <v>35.369964640943763</v>
      </c>
      <c r="H45">
        <f t="shared" si="2"/>
        <v>0</v>
      </c>
      <c r="I45" t="s">
        <v>301</v>
      </c>
      <c r="J45" t="s">
        <v>302</v>
      </c>
      <c r="K45" t="s">
        <v>303</v>
      </c>
      <c r="L45" t="s">
        <v>304</v>
      </c>
      <c r="M45" t="s">
        <v>19</v>
      </c>
      <c r="O45" t="s">
        <v>305</v>
      </c>
      <c r="U45">
        <v>1626625200.6580601</v>
      </c>
      <c r="V45">
        <f t="shared" si="3"/>
        <v>1.4017083855270993E-2</v>
      </c>
      <c r="W45">
        <f t="shared" si="4"/>
        <v>31.924665930919783</v>
      </c>
      <c r="X45">
        <f t="shared" si="5"/>
        <v>368.07141935483901</v>
      </c>
      <c r="Y45">
        <f t="shared" si="6"/>
        <v>293.12830151552095</v>
      </c>
      <c r="Z45">
        <f t="shared" si="7"/>
        <v>26.735727537703887</v>
      </c>
      <c r="AA45">
        <f t="shared" si="8"/>
        <v>33.571160244197259</v>
      </c>
      <c r="AB45">
        <f t="shared" si="45"/>
        <v>0.9432293540948623</v>
      </c>
      <c r="AC45">
        <f t="shared" si="9"/>
        <v>2.1210777410076909</v>
      </c>
      <c r="AD45">
        <f t="shared" si="10"/>
        <v>0.75884825844959503</v>
      </c>
      <c r="AE45">
        <f t="shared" si="11"/>
        <v>0.48781946830080314</v>
      </c>
      <c r="AF45">
        <f t="shared" si="12"/>
        <v>136.19063815627203</v>
      </c>
      <c r="AG45">
        <f t="shared" si="13"/>
        <v>32.99754799345736</v>
      </c>
      <c r="AH45">
        <f t="shared" si="14"/>
        <v>33.792248387096798</v>
      </c>
      <c r="AI45">
        <f t="shared" si="15"/>
        <v>5.2814040900778263</v>
      </c>
      <c r="AJ45">
        <f t="shared" si="16"/>
        <v>59.038898618242023</v>
      </c>
      <c r="AK45">
        <f t="shared" si="17"/>
        <v>3.679408123535973</v>
      </c>
      <c r="AL45">
        <f t="shared" si="18"/>
        <v>6.2321760900856269</v>
      </c>
      <c r="AM45">
        <f t="shared" si="19"/>
        <v>1.6019959665418533</v>
      </c>
      <c r="AN45">
        <f t="shared" si="20"/>
        <v>-618.15339801745074</v>
      </c>
      <c r="AO45">
        <f t="shared" si="21"/>
        <v>342.53156342858739</v>
      </c>
      <c r="AP45">
        <f t="shared" si="22"/>
        <v>37.821924008961844</v>
      </c>
      <c r="AQ45">
        <f t="shared" si="23"/>
        <v>-101.60927242362948</v>
      </c>
      <c r="AR45">
        <v>-3.7798506773081303E-2</v>
      </c>
      <c r="AS45">
        <v>4.2432135183844602E-2</v>
      </c>
      <c r="AT45">
        <v>3.2272311737355501</v>
      </c>
      <c r="AU45">
        <v>16</v>
      </c>
      <c r="AV45">
        <v>2</v>
      </c>
      <c r="AW45">
        <f t="shared" si="24"/>
        <v>1</v>
      </c>
      <c r="AX45">
        <f t="shared" si="25"/>
        <v>0</v>
      </c>
      <c r="AY45">
        <f t="shared" si="26"/>
        <v>46676.027754285322</v>
      </c>
      <c r="AZ45">
        <v>0</v>
      </c>
      <c r="BA45">
        <v>0</v>
      </c>
      <c r="BB45">
        <v>0</v>
      </c>
      <c r="BC45">
        <f t="shared" si="27"/>
        <v>0</v>
      </c>
      <c r="BD45" t="e">
        <f t="shared" si="28"/>
        <v>#DIV/0!</v>
      </c>
      <c r="BE45">
        <v>-1</v>
      </c>
      <c r="BF45" t="s">
        <v>395</v>
      </c>
      <c r="BG45">
        <v>960.16039999999998</v>
      </c>
      <c r="BH45">
        <v>1965.41</v>
      </c>
      <c r="BI45">
        <f t="shared" si="29"/>
        <v>0.51147068550582331</v>
      </c>
      <c r="BJ45">
        <v>0.5</v>
      </c>
      <c r="BK45">
        <f t="shared" si="30"/>
        <v>841.1756860686487</v>
      </c>
      <c r="BL45">
        <f t="shared" si="31"/>
        <v>31.924665930919783</v>
      </c>
      <c r="BM45">
        <f t="shared" si="32"/>
        <v>215.11835239218149</v>
      </c>
      <c r="BN45">
        <f t="shared" si="33"/>
        <v>1</v>
      </c>
      <c r="BO45">
        <f t="shared" si="34"/>
        <v>3.9141247751462931E-2</v>
      </c>
      <c r="BP45">
        <f t="shared" si="35"/>
        <v>-1</v>
      </c>
      <c r="BQ45" t="s">
        <v>307</v>
      </c>
      <c r="BR45">
        <v>0</v>
      </c>
      <c r="BS45">
        <f t="shared" si="36"/>
        <v>1965.41</v>
      </c>
      <c r="BT45">
        <f t="shared" si="37"/>
        <v>0.5114706855058232</v>
      </c>
      <c r="BU45" t="e">
        <f t="shared" si="38"/>
        <v>#DIV/0!</v>
      </c>
      <c r="BV45">
        <f t="shared" si="39"/>
        <v>0.5114706855058232</v>
      </c>
      <c r="BW45" t="e">
        <f t="shared" si="40"/>
        <v>#DIV/0!</v>
      </c>
      <c r="BX45" t="s">
        <v>307</v>
      </c>
      <c r="BY45" t="s">
        <v>307</v>
      </c>
      <c r="BZ45" t="s">
        <v>307</v>
      </c>
      <c r="CA45" t="s">
        <v>307</v>
      </c>
      <c r="CB45" t="s">
        <v>307</v>
      </c>
      <c r="CC45" t="s">
        <v>307</v>
      </c>
      <c r="CD45" t="s">
        <v>307</v>
      </c>
      <c r="CE45" t="s">
        <v>307</v>
      </c>
      <c r="CF45">
        <f t="shared" si="41"/>
        <v>999.97780645161299</v>
      </c>
      <c r="CG45">
        <f t="shared" si="42"/>
        <v>841.1756860686487</v>
      </c>
      <c r="CH45">
        <f t="shared" si="43"/>
        <v>0.84119435515627272</v>
      </c>
      <c r="CI45">
        <f t="shared" si="44"/>
        <v>0.16190510545160652</v>
      </c>
      <c r="CJ45">
        <v>6</v>
      </c>
      <c r="CK45">
        <v>0.5</v>
      </c>
      <c r="CL45" t="s">
        <v>308</v>
      </c>
      <c r="CM45">
        <v>1626625200.6580601</v>
      </c>
      <c r="CN45">
        <v>368.07141935483901</v>
      </c>
      <c r="CO45">
        <v>399.85751612903198</v>
      </c>
      <c r="CP45">
        <v>40.340725806451601</v>
      </c>
      <c r="CQ45">
        <v>28.8108161290323</v>
      </c>
      <c r="CR45">
        <v>700.00329032258105</v>
      </c>
      <c r="CS45">
        <v>91.142096774193604</v>
      </c>
      <c r="CT45">
        <v>6.6180964516128996E-2</v>
      </c>
      <c r="CU45">
        <v>36.787674193548398</v>
      </c>
      <c r="CV45">
        <v>33.792248387096798</v>
      </c>
      <c r="CW45">
        <v>999.9</v>
      </c>
      <c r="CX45">
        <v>10001.1893548387</v>
      </c>
      <c r="CY45">
        <v>0</v>
      </c>
      <c r="CZ45">
        <v>0.225533193548387</v>
      </c>
      <c r="DA45">
        <v>999.97780645161299</v>
      </c>
      <c r="DB45">
        <v>0.95999058064516096</v>
      </c>
      <c r="DC45">
        <v>4.0009248387096803E-2</v>
      </c>
      <c r="DD45">
        <v>0</v>
      </c>
      <c r="DE45">
        <v>961.620580645161</v>
      </c>
      <c r="DF45">
        <v>4.9997400000000001</v>
      </c>
      <c r="DG45">
        <v>16208.487096774201</v>
      </c>
      <c r="DH45">
        <v>9011.3967741935503</v>
      </c>
      <c r="DI45">
        <v>46.554000000000002</v>
      </c>
      <c r="DJ45">
        <v>49.078258064516099</v>
      </c>
      <c r="DK45">
        <v>47.777999999999999</v>
      </c>
      <c r="DL45">
        <v>48.953258064516099</v>
      </c>
      <c r="DM45">
        <v>49.348580645161299</v>
      </c>
      <c r="DN45">
        <v>955.16741935483901</v>
      </c>
      <c r="DO45">
        <v>39.810967741935499</v>
      </c>
      <c r="DP45">
        <v>0</v>
      </c>
      <c r="DQ45">
        <v>41.699999809265101</v>
      </c>
      <c r="DR45">
        <v>960.16039999999998</v>
      </c>
      <c r="DS45">
        <v>-118.538615578543</v>
      </c>
      <c r="DT45">
        <v>-1312.0153882412001</v>
      </c>
      <c r="DU45">
        <v>16187.74</v>
      </c>
      <c r="DV45">
        <v>15</v>
      </c>
      <c r="DW45">
        <v>1626625062.2</v>
      </c>
      <c r="DX45" t="s">
        <v>386</v>
      </c>
      <c r="DY45">
        <v>11</v>
      </c>
      <c r="DZ45">
        <v>-0.42399999999999999</v>
      </c>
      <c r="EA45">
        <v>-3.1E-2</v>
      </c>
      <c r="EB45">
        <v>400</v>
      </c>
      <c r="EC45">
        <v>29</v>
      </c>
      <c r="ED45">
        <v>0.06</v>
      </c>
      <c r="EE45">
        <v>0.01</v>
      </c>
      <c r="EF45">
        <v>-28.3402888888889</v>
      </c>
      <c r="EG45">
        <v>-24.404771775536499</v>
      </c>
      <c r="EH45">
        <v>4.4486787364022797</v>
      </c>
      <c r="EI45">
        <v>0</v>
      </c>
      <c r="EJ45">
        <v>948.08900000000006</v>
      </c>
      <c r="EK45">
        <v>0</v>
      </c>
      <c r="EL45">
        <v>0</v>
      </c>
      <c r="EM45">
        <v>0</v>
      </c>
      <c r="EN45">
        <v>9.0852461904761892</v>
      </c>
      <c r="EO45">
        <v>18.749641105985301</v>
      </c>
      <c r="EP45">
        <v>3.1654579430057002</v>
      </c>
      <c r="EQ45">
        <v>0</v>
      </c>
      <c r="ER45">
        <v>0</v>
      </c>
      <c r="ES45">
        <v>3</v>
      </c>
      <c r="ET45" t="s">
        <v>310</v>
      </c>
      <c r="EU45">
        <v>1.8841600000000001</v>
      </c>
      <c r="EV45">
        <v>1.8810800000000001</v>
      </c>
      <c r="EW45">
        <v>1.8830899999999999</v>
      </c>
      <c r="EX45">
        <v>1.88127</v>
      </c>
      <c r="EY45">
        <v>1.88263</v>
      </c>
      <c r="EZ45">
        <v>1.8819699999999999</v>
      </c>
      <c r="FA45">
        <v>1.8838600000000001</v>
      </c>
      <c r="FB45">
        <v>1.88107</v>
      </c>
      <c r="FC45" t="s">
        <v>311</v>
      </c>
      <c r="FD45" t="s">
        <v>19</v>
      </c>
      <c r="FE45" t="s">
        <v>19</v>
      </c>
      <c r="FF45" t="s">
        <v>19</v>
      </c>
      <c r="FG45" t="s">
        <v>312</v>
      </c>
      <c r="FH45" t="s">
        <v>313</v>
      </c>
      <c r="FI45" t="s">
        <v>314</v>
      </c>
      <c r="FJ45" t="s">
        <v>314</v>
      </c>
      <c r="FK45" t="s">
        <v>314</v>
      </c>
      <c r="FL45" t="s">
        <v>314</v>
      </c>
      <c r="FM45">
        <v>0</v>
      </c>
      <c r="FN45">
        <v>100</v>
      </c>
      <c r="FO45">
        <v>100</v>
      </c>
      <c r="FP45">
        <v>-0.42399999999999999</v>
      </c>
      <c r="FQ45">
        <v>-3.1E-2</v>
      </c>
      <c r="FR45">
        <v>2</v>
      </c>
      <c r="FS45">
        <v>727.86099999999999</v>
      </c>
      <c r="FT45">
        <v>477.86200000000002</v>
      </c>
      <c r="FU45">
        <v>36.407699999999998</v>
      </c>
      <c r="FV45">
        <v>35.307899999999997</v>
      </c>
      <c r="FW45">
        <v>30.0014</v>
      </c>
      <c r="FX45">
        <v>34.956499999999998</v>
      </c>
      <c r="FY45">
        <v>34.904800000000002</v>
      </c>
      <c r="FZ45">
        <v>25.997599999999998</v>
      </c>
      <c r="GA45">
        <v>37.164000000000001</v>
      </c>
      <c r="GB45">
        <v>0</v>
      </c>
      <c r="GC45">
        <v>-999.9</v>
      </c>
      <c r="GD45">
        <v>400</v>
      </c>
      <c r="GE45">
        <v>29.177800000000001</v>
      </c>
      <c r="GF45">
        <v>100.01300000000001</v>
      </c>
      <c r="GG45">
        <v>99.4191</v>
      </c>
    </row>
    <row r="46" spans="1:189" x14ac:dyDescent="0.2">
      <c r="A46">
        <v>28</v>
      </c>
      <c r="B46">
        <v>1626625243.0999999</v>
      </c>
      <c r="C46">
        <v>1793.5999999046301</v>
      </c>
      <c r="D46" t="s">
        <v>396</v>
      </c>
      <c r="E46" t="s">
        <v>397</v>
      </c>
      <c r="F46">
        <f t="shared" si="0"/>
        <v>5914</v>
      </c>
      <c r="G46">
        <f t="shared" si="1"/>
        <v>35.363345109335839</v>
      </c>
      <c r="H46">
        <f t="shared" si="2"/>
        <v>0</v>
      </c>
      <c r="I46" t="s">
        <v>301</v>
      </c>
      <c r="J46" t="s">
        <v>302</v>
      </c>
      <c r="K46" t="s">
        <v>303</v>
      </c>
      <c r="L46" t="s">
        <v>304</v>
      </c>
      <c r="M46" t="s">
        <v>19</v>
      </c>
      <c r="O46" t="s">
        <v>305</v>
      </c>
      <c r="U46">
        <v>1626625235.1612899</v>
      </c>
      <c r="V46">
        <f t="shared" si="3"/>
        <v>1.4143320061715977E-2</v>
      </c>
      <c r="W46">
        <f t="shared" si="4"/>
        <v>35.583005635092725</v>
      </c>
      <c r="X46">
        <f t="shared" si="5"/>
        <v>364.96367741935501</v>
      </c>
      <c r="Y46">
        <f t="shared" si="6"/>
        <v>274.82736287283012</v>
      </c>
      <c r="Z46">
        <f t="shared" si="7"/>
        <v>25.067902384843862</v>
      </c>
      <c r="AA46">
        <f t="shared" si="8"/>
        <v>33.28953035799227</v>
      </c>
      <c r="AB46">
        <f t="shared" si="45"/>
        <v>0.84506390542017606</v>
      </c>
      <c r="AC46">
        <f t="shared" si="9"/>
        <v>2.1215731056843419</v>
      </c>
      <c r="AD46">
        <f t="shared" si="10"/>
        <v>0.69383533422301957</v>
      </c>
      <c r="AE46">
        <f t="shared" si="11"/>
        <v>0.44496372593674349</v>
      </c>
      <c r="AF46">
        <f t="shared" si="12"/>
        <v>136.19428504416655</v>
      </c>
      <c r="AG46">
        <f t="shared" si="13"/>
        <v>33.023705595734612</v>
      </c>
      <c r="AH46">
        <f t="shared" si="14"/>
        <v>34.381112903225798</v>
      </c>
      <c r="AI46">
        <f t="shared" si="15"/>
        <v>5.4576500559893057</v>
      </c>
      <c r="AJ46">
        <f t="shared" si="16"/>
        <v>59.011835105666009</v>
      </c>
      <c r="AK46">
        <f t="shared" si="17"/>
        <v>3.6915852188054012</v>
      </c>
      <c r="AL46">
        <f t="shared" si="18"/>
        <v>6.2556692436276302</v>
      </c>
      <c r="AM46">
        <f t="shared" si="19"/>
        <v>1.7660648371839045</v>
      </c>
      <c r="AN46">
        <f t="shared" si="20"/>
        <v>-623.72041472167462</v>
      </c>
      <c r="AO46">
        <f t="shared" si="21"/>
        <v>283.13265617619277</v>
      </c>
      <c r="AP46">
        <f t="shared" si="22"/>
        <v>31.35576187345545</v>
      </c>
      <c r="AQ46">
        <f t="shared" si="23"/>
        <v>-173.03771162785984</v>
      </c>
      <c r="AR46">
        <v>-3.7811202365742098E-2</v>
      </c>
      <c r="AS46">
        <v>4.2446387098801303E-2</v>
      </c>
      <c r="AT46">
        <v>3.2280980682582499</v>
      </c>
      <c r="AU46">
        <v>5</v>
      </c>
      <c r="AV46">
        <v>1</v>
      </c>
      <c r="AW46">
        <f t="shared" si="24"/>
        <v>1</v>
      </c>
      <c r="AX46">
        <f t="shared" si="25"/>
        <v>0</v>
      </c>
      <c r="AY46">
        <f t="shared" si="26"/>
        <v>46680.755941877745</v>
      </c>
      <c r="AZ46">
        <v>0</v>
      </c>
      <c r="BA46">
        <v>0</v>
      </c>
      <c r="BB46">
        <v>0</v>
      </c>
      <c r="BC46">
        <f t="shared" si="27"/>
        <v>0</v>
      </c>
      <c r="BD46" t="e">
        <f t="shared" si="28"/>
        <v>#DIV/0!</v>
      </c>
      <c r="BE46">
        <v>-1</v>
      </c>
      <c r="BF46" t="s">
        <v>398</v>
      </c>
      <c r="BG46">
        <v>1058.1848</v>
      </c>
      <c r="BH46">
        <v>2225.0500000000002</v>
      </c>
      <c r="BI46">
        <f t="shared" si="29"/>
        <v>0.52442201298847224</v>
      </c>
      <c r="BJ46">
        <v>0.5</v>
      </c>
      <c r="BK46">
        <f t="shared" si="30"/>
        <v>841.19843067163242</v>
      </c>
      <c r="BL46">
        <f t="shared" si="31"/>
        <v>35.583005635092725</v>
      </c>
      <c r="BM46">
        <f t="shared" si="32"/>
        <v>220.57148716778065</v>
      </c>
      <c r="BN46">
        <f t="shared" si="33"/>
        <v>1</v>
      </c>
      <c r="BO46">
        <f t="shared" si="34"/>
        <v>4.3489151074478351E-2</v>
      </c>
      <c r="BP46">
        <f t="shared" si="35"/>
        <v>-1</v>
      </c>
      <c r="BQ46" t="s">
        <v>307</v>
      </c>
      <c r="BR46">
        <v>0</v>
      </c>
      <c r="BS46">
        <f t="shared" si="36"/>
        <v>2225.0500000000002</v>
      </c>
      <c r="BT46">
        <f t="shared" si="37"/>
        <v>0.52442201298847224</v>
      </c>
      <c r="BU46" t="e">
        <f t="shared" si="38"/>
        <v>#DIV/0!</v>
      </c>
      <c r="BV46">
        <f t="shared" si="39"/>
        <v>0.52442201298847224</v>
      </c>
      <c r="BW46" t="e">
        <f t="shared" si="40"/>
        <v>#DIV/0!</v>
      </c>
      <c r="BX46" t="s">
        <v>307</v>
      </c>
      <c r="BY46" t="s">
        <v>307</v>
      </c>
      <c r="BZ46" t="s">
        <v>307</v>
      </c>
      <c r="CA46" t="s">
        <v>307</v>
      </c>
      <c r="CB46" t="s">
        <v>307</v>
      </c>
      <c r="CC46" t="s">
        <v>307</v>
      </c>
      <c r="CD46" t="s">
        <v>307</v>
      </c>
      <c r="CE46" t="s">
        <v>307</v>
      </c>
      <c r="CF46">
        <f t="shared" si="41"/>
        <v>1000.00487096774</v>
      </c>
      <c r="CG46">
        <f t="shared" si="42"/>
        <v>841.19843067163242</v>
      </c>
      <c r="CH46">
        <f t="shared" si="43"/>
        <v>0.84119433324117221</v>
      </c>
      <c r="CI46">
        <f t="shared" si="44"/>
        <v>0.16190506315546244</v>
      </c>
      <c r="CJ46">
        <v>6</v>
      </c>
      <c r="CK46">
        <v>0.5</v>
      </c>
      <c r="CL46" t="s">
        <v>308</v>
      </c>
      <c r="CM46">
        <v>1626625235.1612899</v>
      </c>
      <c r="CN46">
        <v>364.96367741935501</v>
      </c>
      <c r="CO46">
        <v>399.88622580645199</v>
      </c>
      <c r="CP46">
        <v>40.4720193548387</v>
      </c>
      <c r="CQ46">
        <v>28.8403322580645</v>
      </c>
      <c r="CR46">
        <v>700.03145161290297</v>
      </c>
      <c r="CS46">
        <v>91.145280645161293</v>
      </c>
      <c r="CT46">
        <v>6.7989106451612893E-2</v>
      </c>
      <c r="CU46">
        <v>36.856519354838703</v>
      </c>
      <c r="CV46">
        <v>34.381112903225798</v>
      </c>
      <c r="CW46">
        <v>999.9</v>
      </c>
      <c r="CX46">
        <v>10004.1990322581</v>
      </c>
      <c r="CY46">
        <v>0</v>
      </c>
      <c r="CZ46">
        <v>0.22597500000000001</v>
      </c>
      <c r="DA46">
        <v>1000.00487096774</v>
      </c>
      <c r="DB46">
        <v>0.95998848387096802</v>
      </c>
      <c r="DC46">
        <v>4.0011290322580599E-2</v>
      </c>
      <c r="DD46">
        <v>0</v>
      </c>
      <c r="DE46">
        <v>1060.4196774193499</v>
      </c>
      <c r="DF46">
        <v>4.9997400000000001</v>
      </c>
      <c r="DG46">
        <v>17678.4806451613</v>
      </c>
      <c r="DH46">
        <v>9011.6225806451603</v>
      </c>
      <c r="DI46">
        <v>46.628999999999998</v>
      </c>
      <c r="DJ46">
        <v>49.185000000000002</v>
      </c>
      <c r="DK46">
        <v>47.868903225806399</v>
      </c>
      <c r="DL46">
        <v>49.061999999999998</v>
      </c>
      <c r="DM46">
        <v>49.4695161290323</v>
      </c>
      <c r="DN46">
        <v>955.19354838709705</v>
      </c>
      <c r="DO46">
        <v>39.811290322580597</v>
      </c>
      <c r="DP46">
        <v>0</v>
      </c>
      <c r="DQ46">
        <v>33.899999856948902</v>
      </c>
      <c r="DR46">
        <v>1058.1848</v>
      </c>
      <c r="DS46">
        <v>-139.60076942866201</v>
      </c>
      <c r="DT46">
        <v>-2178.4230789394401</v>
      </c>
      <c r="DU46">
        <v>17645.412</v>
      </c>
      <c r="DV46">
        <v>15</v>
      </c>
      <c r="DW46">
        <v>1626625062.2</v>
      </c>
      <c r="DX46" t="s">
        <v>386</v>
      </c>
      <c r="DY46">
        <v>11</v>
      </c>
      <c r="DZ46">
        <v>-0.42399999999999999</v>
      </c>
      <c r="EA46">
        <v>-3.1E-2</v>
      </c>
      <c r="EB46">
        <v>400</v>
      </c>
      <c r="EC46">
        <v>29</v>
      </c>
      <c r="ED46">
        <v>0.06</v>
      </c>
      <c r="EE46">
        <v>0.01</v>
      </c>
      <c r="EF46">
        <v>-34.522541269841298</v>
      </c>
      <c r="EG46">
        <v>-4.3232255768760304</v>
      </c>
      <c r="EH46">
        <v>1.5455639589847701</v>
      </c>
      <c r="EI46">
        <v>0</v>
      </c>
      <c r="EJ46">
        <v>1044.19</v>
      </c>
      <c r="EK46">
        <v>0</v>
      </c>
      <c r="EL46">
        <v>0</v>
      </c>
      <c r="EM46">
        <v>0</v>
      </c>
      <c r="EN46">
        <v>10.150150158730201</v>
      </c>
      <c r="EO46">
        <v>8.72195901980907</v>
      </c>
      <c r="EP46">
        <v>2.27034649038597</v>
      </c>
      <c r="EQ46">
        <v>0</v>
      </c>
      <c r="ER46">
        <v>0</v>
      </c>
      <c r="ES46">
        <v>3</v>
      </c>
      <c r="ET46" t="s">
        <v>310</v>
      </c>
      <c r="EU46">
        <v>1.8841600000000001</v>
      </c>
      <c r="EV46">
        <v>1.8811</v>
      </c>
      <c r="EW46">
        <v>1.8830899999999999</v>
      </c>
      <c r="EX46">
        <v>1.8812899999999999</v>
      </c>
      <c r="EY46">
        <v>1.88263</v>
      </c>
      <c r="EZ46">
        <v>1.8819900000000001</v>
      </c>
      <c r="FA46">
        <v>1.88385</v>
      </c>
      <c r="FB46">
        <v>1.8810100000000001</v>
      </c>
      <c r="FC46" t="s">
        <v>311</v>
      </c>
      <c r="FD46" t="s">
        <v>19</v>
      </c>
      <c r="FE46" t="s">
        <v>19</v>
      </c>
      <c r="FF46" t="s">
        <v>19</v>
      </c>
      <c r="FG46" t="s">
        <v>312</v>
      </c>
      <c r="FH46" t="s">
        <v>313</v>
      </c>
      <c r="FI46" t="s">
        <v>314</v>
      </c>
      <c r="FJ46" t="s">
        <v>314</v>
      </c>
      <c r="FK46" t="s">
        <v>314</v>
      </c>
      <c r="FL46" t="s">
        <v>314</v>
      </c>
      <c r="FM46">
        <v>0</v>
      </c>
      <c r="FN46">
        <v>100</v>
      </c>
      <c r="FO46">
        <v>100</v>
      </c>
      <c r="FP46">
        <v>-0.42399999999999999</v>
      </c>
      <c r="FQ46">
        <v>-3.1E-2</v>
      </c>
      <c r="FR46">
        <v>2</v>
      </c>
      <c r="FS46">
        <v>740.88800000000003</v>
      </c>
      <c r="FT46">
        <v>477.63799999999998</v>
      </c>
      <c r="FU46">
        <v>36.449100000000001</v>
      </c>
      <c r="FV46">
        <v>35.4101</v>
      </c>
      <c r="FW46">
        <v>30.001300000000001</v>
      </c>
      <c r="FX46">
        <v>35.040199999999999</v>
      </c>
      <c r="FY46">
        <v>34.985700000000001</v>
      </c>
      <c r="FZ46">
        <v>25.992799999999999</v>
      </c>
      <c r="GA46">
        <v>36.912199999999999</v>
      </c>
      <c r="GB46">
        <v>0</v>
      </c>
      <c r="GC46">
        <v>-999.9</v>
      </c>
      <c r="GD46">
        <v>400</v>
      </c>
      <c r="GE46">
        <v>29.264199999999999</v>
      </c>
      <c r="GF46">
        <v>99.994200000000006</v>
      </c>
      <c r="GG46">
        <v>99.403700000000001</v>
      </c>
    </row>
    <row r="47" spans="1:189" x14ac:dyDescent="0.2">
      <c r="A47">
        <v>29</v>
      </c>
      <c r="B47">
        <v>1626625560.2</v>
      </c>
      <c r="C47">
        <v>2110.7000000476801</v>
      </c>
      <c r="D47" t="s">
        <v>399</v>
      </c>
      <c r="E47" t="s">
        <v>400</v>
      </c>
      <c r="F47">
        <f t="shared" si="0"/>
        <v>5914</v>
      </c>
      <c r="G47">
        <f t="shared" si="1"/>
        <v>35.306998921109908</v>
      </c>
      <c r="H47">
        <f t="shared" si="2"/>
        <v>0</v>
      </c>
      <c r="I47" t="s">
        <v>301</v>
      </c>
      <c r="J47" t="s">
        <v>302</v>
      </c>
      <c r="K47" t="s">
        <v>303</v>
      </c>
      <c r="L47" t="s">
        <v>304</v>
      </c>
      <c r="M47" t="s">
        <v>19</v>
      </c>
      <c r="O47" t="s">
        <v>305</v>
      </c>
      <c r="U47">
        <v>1626625552.2</v>
      </c>
      <c r="V47">
        <f t="shared" si="3"/>
        <v>1.8003438982283029E-2</v>
      </c>
      <c r="W47">
        <f t="shared" si="4"/>
        <v>27.25710745465695</v>
      </c>
      <c r="X47">
        <f t="shared" si="5"/>
        <v>370.21035483870997</v>
      </c>
      <c r="Y47">
        <f t="shared" si="6"/>
        <v>307.22311779031725</v>
      </c>
      <c r="Z47">
        <f t="shared" si="7"/>
        <v>28.020857639281552</v>
      </c>
      <c r="AA47">
        <f t="shared" si="8"/>
        <v>33.76572610855245</v>
      </c>
      <c r="AB47">
        <f t="shared" si="45"/>
        <v>1.042190492271506</v>
      </c>
      <c r="AC47">
        <f t="shared" si="9"/>
        <v>2.1212464907422128</v>
      </c>
      <c r="AD47">
        <f t="shared" si="10"/>
        <v>0.82187901079722159</v>
      </c>
      <c r="AE47">
        <f t="shared" si="11"/>
        <v>0.52955447979956261</v>
      </c>
      <c r="AF47">
        <f t="shared" si="12"/>
        <v>136.17074872548247</v>
      </c>
      <c r="AG47">
        <f t="shared" si="13"/>
        <v>32.154984938467926</v>
      </c>
      <c r="AH47">
        <f t="shared" si="14"/>
        <v>33.527003225806503</v>
      </c>
      <c r="AI47">
        <f t="shared" si="15"/>
        <v>5.2036477015967657</v>
      </c>
      <c r="AJ47">
        <f t="shared" si="16"/>
        <v>51.404493112705211</v>
      </c>
      <c r="AK47">
        <f t="shared" si="17"/>
        <v>3.2988661265867609</v>
      </c>
      <c r="AL47">
        <f t="shared" si="18"/>
        <v>6.4174665030816316</v>
      </c>
      <c r="AM47">
        <f t="shared" si="19"/>
        <v>1.9047815750100048</v>
      </c>
      <c r="AN47">
        <f t="shared" si="20"/>
        <v>-793.95165911868162</v>
      </c>
      <c r="AO47">
        <f t="shared" si="21"/>
        <v>434.3015031152421</v>
      </c>
      <c r="AP47">
        <f t="shared" si="22"/>
        <v>48.015347845466444</v>
      </c>
      <c r="AQ47">
        <f t="shared" si="23"/>
        <v>-175.46405943249067</v>
      </c>
      <c r="AR47">
        <v>-3.7802831365799199E-2</v>
      </c>
      <c r="AS47">
        <v>4.2436989918025601E-2</v>
      </c>
      <c r="AT47">
        <v>3.2275264804028301</v>
      </c>
      <c r="AU47">
        <v>0</v>
      </c>
      <c r="AV47">
        <v>0</v>
      </c>
      <c r="AW47">
        <f t="shared" si="24"/>
        <v>1</v>
      </c>
      <c r="AX47">
        <f t="shared" si="25"/>
        <v>0</v>
      </c>
      <c r="AY47">
        <f t="shared" si="26"/>
        <v>46600.276905628642</v>
      </c>
      <c r="AZ47">
        <v>0</v>
      </c>
      <c r="BA47">
        <v>0</v>
      </c>
      <c r="BB47">
        <v>0</v>
      </c>
      <c r="BC47">
        <f t="shared" si="27"/>
        <v>0</v>
      </c>
      <c r="BD47" t="e">
        <f t="shared" si="28"/>
        <v>#DIV/0!</v>
      </c>
      <c r="BE47">
        <v>-1</v>
      </c>
      <c r="BF47" t="s">
        <v>401</v>
      </c>
      <c r="BG47">
        <v>981.04783999999995</v>
      </c>
      <c r="BH47">
        <v>1884.94</v>
      </c>
      <c r="BI47">
        <f t="shared" si="29"/>
        <v>0.47953365093849143</v>
      </c>
      <c r="BJ47">
        <v>0.5</v>
      </c>
      <c r="BK47">
        <f t="shared" si="30"/>
        <v>841.0556076864151</v>
      </c>
      <c r="BL47">
        <f t="shared" si="31"/>
        <v>27.25710745465695</v>
      </c>
      <c r="BM47">
        <f t="shared" si="32"/>
        <v>201.65723309807908</v>
      </c>
      <c r="BN47">
        <f t="shared" si="33"/>
        <v>1</v>
      </c>
      <c r="BO47">
        <f t="shared" si="34"/>
        <v>3.3597192856708855E-2</v>
      </c>
      <c r="BP47">
        <f t="shared" si="35"/>
        <v>-1</v>
      </c>
      <c r="BQ47" t="s">
        <v>307</v>
      </c>
      <c r="BR47">
        <v>0</v>
      </c>
      <c r="BS47">
        <f t="shared" si="36"/>
        <v>1884.94</v>
      </c>
      <c r="BT47">
        <f t="shared" si="37"/>
        <v>0.47953365093849143</v>
      </c>
      <c r="BU47" t="e">
        <f t="shared" si="38"/>
        <v>#DIV/0!</v>
      </c>
      <c r="BV47">
        <f t="shared" si="39"/>
        <v>0.47953365093849143</v>
      </c>
      <c r="BW47" t="e">
        <f t="shared" si="40"/>
        <v>#DIV/0!</v>
      </c>
      <c r="BX47" t="s">
        <v>307</v>
      </c>
      <c r="BY47" t="s">
        <v>307</v>
      </c>
      <c r="BZ47" t="s">
        <v>307</v>
      </c>
      <c r="CA47" t="s">
        <v>307</v>
      </c>
      <c r="CB47" t="s">
        <v>307</v>
      </c>
      <c r="CC47" t="s">
        <v>307</v>
      </c>
      <c r="CD47" t="s">
        <v>307</v>
      </c>
      <c r="CE47" t="s">
        <v>307</v>
      </c>
      <c r="CF47">
        <f t="shared" si="41"/>
        <v>999.83538709677396</v>
      </c>
      <c r="CG47">
        <f t="shared" si="42"/>
        <v>841.0556076864151</v>
      </c>
      <c r="CH47">
        <f t="shared" si="43"/>
        <v>0.84119407908595001</v>
      </c>
      <c r="CI47">
        <f t="shared" si="44"/>
        <v>0.16190457263588365</v>
      </c>
      <c r="CJ47">
        <v>6</v>
      </c>
      <c r="CK47">
        <v>0.5</v>
      </c>
      <c r="CL47" t="s">
        <v>308</v>
      </c>
      <c r="CM47">
        <v>1626625552.2</v>
      </c>
      <c r="CN47">
        <v>370.21035483870997</v>
      </c>
      <c r="CO47">
        <v>399.28138709677398</v>
      </c>
      <c r="CP47">
        <v>36.169054838709698</v>
      </c>
      <c r="CQ47">
        <v>21.2982935483871</v>
      </c>
      <c r="CR47">
        <v>700.12306451612903</v>
      </c>
      <c r="CS47">
        <v>91.137470967742004</v>
      </c>
      <c r="CT47">
        <v>6.9394716129032197E-2</v>
      </c>
      <c r="CU47">
        <v>37.324651612903203</v>
      </c>
      <c r="CV47">
        <v>33.527003225806503</v>
      </c>
      <c r="CW47">
        <v>999.9</v>
      </c>
      <c r="CX47">
        <v>10002.8412903226</v>
      </c>
      <c r="CY47">
        <v>0</v>
      </c>
      <c r="CZ47">
        <v>0.230172161290323</v>
      </c>
      <c r="DA47">
        <v>999.83538709677396</v>
      </c>
      <c r="DB47">
        <v>0.95999719354838697</v>
      </c>
      <c r="DC47">
        <v>4.0002958064516099E-2</v>
      </c>
      <c r="DD47">
        <v>0</v>
      </c>
      <c r="DE47">
        <v>984.80477419354804</v>
      </c>
      <c r="DF47">
        <v>4.9997400000000001</v>
      </c>
      <c r="DG47">
        <v>16058.4709677419</v>
      </c>
      <c r="DH47">
        <v>9010.1241935483904</v>
      </c>
      <c r="DI47">
        <v>47.058</v>
      </c>
      <c r="DJ47">
        <v>49.524000000000001</v>
      </c>
      <c r="DK47">
        <v>48.336387096774203</v>
      </c>
      <c r="DL47">
        <v>49.606709677419403</v>
      </c>
      <c r="DM47">
        <v>49.918999999999997</v>
      </c>
      <c r="DN47">
        <v>955.04064516128994</v>
      </c>
      <c r="DO47">
        <v>39.796129032258101</v>
      </c>
      <c r="DP47">
        <v>0</v>
      </c>
      <c r="DQ47">
        <v>316.69999980926502</v>
      </c>
      <c r="DR47">
        <v>981.04783999999995</v>
      </c>
      <c r="DS47">
        <v>-235.654384969907</v>
      </c>
      <c r="DT47">
        <v>-3109.2538515082902</v>
      </c>
      <c r="DU47">
        <v>15998.392</v>
      </c>
      <c r="DV47">
        <v>15</v>
      </c>
      <c r="DW47">
        <v>1626625062.2</v>
      </c>
      <c r="DX47" t="s">
        <v>386</v>
      </c>
      <c r="DY47">
        <v>11</v>
      </c>
      <c r="DZ47">
        <v>-0.42399999999999999</v>
      </c>
      <c r="EA47">
        <v>-3.1E-2</v>
      </c>
      <c r="EB47">
        <v>400</v>
      </c>
      <c r="EC47">
        <v>29</v>
      </c>
      <c r="ED47">
        <v>0.06</v>
      </c>
      <c r="EE47">
        <v>0.01</v>
      </c>
      <c r="EF47">
        <v>-19.717944730158699</v>
      </c>
      <c r="EG47">
        <v>-56.394439308755501</v>
      </c>
      <c r="EH47">
        <v>9.8158338267024501</v>
      </c>
      <c r="EI47">
        <v>0</v>
      </c>
      <c r="EJ47">
        <v>960.65099999999995</v>
      </c>
      <c r="EK47">
        <v>0</v>
      </c>
      <c r="EL47">
        <v>0</v>
      </c>
      <c r="EM47">
        <v>0</v>
      </c>
      <c r="EN47">
        <v>13.6164203174603</v>
      </c>
      <c r="EO47">
        <v>0.25417644009246398</v>
      </c>
      <c r="EP47">
        <v>4.3230616573119196</v>
      </c>
      <c r="EQ47">
        <v>0</v>
      </c>
      <c r="ER47">
        <v>0</v>
      </c>
      <c r="ES47">
        <v>3</v>
      </c>
      <c r="ET47" t="s">
        <v>310</v>
      </c>
      <c r="EU47">
        <v>1.88412</v>
      </c>
      <c r="EV47">
        <v>1.8810899999999999</v>
      </c>
      <c r="EW47">
        <v>1.8830899999999999</v>
      </c>
      <c r="EX47">
        <v>1.88127</v>
      </c>
      <c r="EY47">
        <v>1.88263</v>
      </c>
      <c r="EZ47">
        <v>1.88195</v>
      </c>
      <c r="FA47">
        <v>1.88385</v>
      </c>
      <c r="FB47">
        <v>1.881</v>
      </c>
      <c r="FC47" t="s">
        <v>311</v>
      </c>
      <c r="FD47" t="s">
        <v>19</v>
      </c>
      <c r="FE47" t="s">
        <v>19</v>
      </c>
      <c r="FF47" t="s">
        <v>19</v>
      </c>
      <c r="FG47" t="s">
        <v>312</v>
      </c>
      <c r="FH47" t="s">
        <v>313</v>
      </c>
      <c r="FI47" t="s">
        <v>314</v>
      </c>
      <c r="FJ47" t="s">
        <v>314</v>
      </c>
      <c r="FK47" t="s">
        <v>314</v>
      </c>
      <c r="FL47" t="s">
        <v>314</v>
      </c>
      <c r="FM47">
        <v>0</v>
      </c>
      <c r="FN47">
        <v>100</v>
      </c>
      <c r="FO47">
        <v>100</v>
      </c>
      <c r="FP47">
        <v>-0.42399999999999999</v>
      </c>
      <c r="FQ47">
        <v>-3.1E-2</v>
      </c>
      <c r="FR47">
        <v>2</v>
      </c>
      <c r="FS47">
        <v>761.76400000000001</v>
      </c>
      <c r="FT47">
        <v>472.92500000000001</v>
      </c>
      <c r="FU47">
        <v>36.945799999999998</v>
      </c>
      <c r="FV47">
        <v>36.018500000000003</v>
      </c>
      <c r="FW47">
        <v>30.000699999999998</v>
      </c>
      <c r="FX47">
        <v>35.619</v>
      </c>
      <c r="FY47">
        <v>35.555900000000001</v>
      </c>
      <c r="FZ47">
        <v>25.687100000000001</v>
      </c>
      <c r="GA47">
        <v>45.2667</v>
      </c>
      <c r="GB47">
        <v>13.76</v>
      </c>
      <c r="GC47">
        <v>-999.9</v>
      </c>
      <c r="GD47">
        <v>400</v>
      </c>
      <c r="GE47">
        <v>25.887799999999999</v>
      </c>
      <c r="GF47">
        <v>99.889300000000006</v>
      </c>
      <c r="GG47">
        <v>99.307699999999997</v>
      </c>
    </row>
    <row r="48" spans="1:189" x14ac:dyDescent="0.2">
      <c r="A48">
        <v>30</v>
      </c>
      <c r="B48">
        <v>1626625598.2</v>
      </c>
      <c r="C48">
        <v>2148.7000000476801</v>
      </c>
      <c r="D48" t="s">
        <v>402</v>
      </c>
      <c r="E48" t="s">
        <v>403</v>
      </c>
      <c r="F48">
        <f t="shared" si="0"/>
        <v>5914</v>
      </c>
      <c r="G48">
        <f t="shared" si="1"/>
        <v>35.287901832054317</v>
      </c>
      <c r="H48">
        <f t="shared" si="2"/>
        <v>0</v>
      </c>
      <c r="I48" t="s">
        <v>301</v>
      </c>
      <c r="J48" t="s">
        <v>302</v>
      </c>
      <c r="K48" t="s">
        <v>303</v>
      </c>
      <c r="L48" t="s">
        <v>304</v>
      </c>
      <c r="M48" t="s">
        <v>19</v>
      </c>
      <c r="O48" t="s">
        <v>305</v>
      </c>
      <c r="U48">
        <v>1626625590.2</v>
      </c>
      <c r="V48">
        <f t="shared" si="3"/>
        <v>1.6428410291306469E-2</v>
      </c>
      <c r="W48">
        <f t="shared" si="4"/>
        <v>25.91657714808029</v>
      </c>
      <c r="X48">
        <f t="shared" si="5"/>
        <v>372.10745161290299</v>
      </c>
      <c r="Y48">
        <f t="shared" si="6"/>
        <v>309.10563875401806</v>
      </c>
      <c r="Z48">
        <f t="shared" si="7"/>
        <v>28.192786418652432</v>
      </c>
      <c r="AA48">
        <f t="shared" si="8"/>
        <v>33.939031168758483</v>
      </c>
      <c r="AB48">
        <f t="shared" si="45"/>
        <v>0.97215497377562188</v>
      </c>
      <c r="AC48">
        <f t="shared" si="9"/>
        <v>2.121369532738866</v>
      </c>
      <c r="AD48">
        <f t="shared" si="10"/>
        <v>0.77754661244213674</v>
      </c>
      <c r="AE48">
        <f t="shared" si="11"/>
        <v>0.50017927723510791</v>
      </c>
      <c r="AF48">
        <f t="shared" si="12"/>
        <v>136.1983590169726</v>
      </c>
      <c r="AG48">
        <f t="shared" si="13"/>
        <v>32.874040775246101</v>
      </c>
      <c r="AH48">
        <f t="shared" si="14"/>
        <v>34.084445161290297</v>
      </c>
      <c r="AI48">
        <f t="shared" si="15"/>
        <v>5.3682292076673566</v>
      </c>
      <c r="AJ48">
        <f t="shared" si="16"/>
        <v>54.574224242884547</v>
      </c>
      <c r="AK48">
        <f t="shared" si="17"/>
        <v>3.5352054762553271</v>
      </c>
      <c r="AL48">
        <f t="shared" si="18"/>
        <v>6.4777933636248637</v>
      </c>
      <c r="AM48">
        <f t="shared" si="19"/>
        <v>1.8330237314120295</v>
      </c>
      <c r="AN48">
        <f t="shared" si="20"/>
        <v>-724.49289384661529</v>
      </c>
      <c r="AO48">
        <f t="shared" si="21"/>
        <v>390.23626573198322</v>
      </c>
      <c r="AP48">
        <f t="shared" si="22"/>
        <v>43.293989193133065</v>
      </c>
      <c r="AQ48">
        <f t="shared" si="23"/>
        <v>-154.7642799045264</v>
      </c>
      <c r="AR48">
        <v>-3.7805984762138901E-2</v>
      </c>
      <c r="AS48">
        <v>4.2440529881669499E-2</v>
      </c>
      <c r="AT48">
        <v>3.2277418048858499</v>
      </c>
      <c r="AU48">
        <v>0</v>
      </c>
      <c r="AV48">
        <v>0</v>
      </c>
      <c r="AW48">
        <f t="shared" si="24"/>
        <v>1</v>
      </c>
      <c r="AX48">
        <f t="shared" si="25"/>
        <v>0</v>
      </c>
      <c r="AY48">
        <f t="shared" si="26"/>
        <v>46578.223720528462</v>
      </c>
      <c r="AZ48">
        <v>0</v>
      </c>
      <c r="BA48">
        <v>0</v>
      </c>
      <c r="BB48">
        <v>0</v>
      </c>
      <c r="BC48">
        <f t="shared" si="27"/>
        <v>0</v>
      </c>
      <c r="BD48" t="e">
        <f t="shared" si="28"/>
        <v>#DIV/0!</v>
      </c>
      <c r="BE48">
        <v>-1</v>
      </c>
      <c r="BF48" t="s">
        <v>404</v>
      </c>
      <c r="BG48">
        <v>958.64196000000004</v>
      </c>
      <c r="BH48">
        <v>1613.73</v>
      </c>
      <c r="BI48">
        <f t="shared" si="29"/>
        <v>0.4059464966258296</v>
      </c>
      <c r="BJ48">
        <v>0.5</v>
      </c>
      <c r="BK48">
        <f t="shared" si="30"/>
        <v>841.2251403490061</v>
      </c>
      <c r="BL48">
        <f t="shared" si="31"/>
        <v>25.91657714808029</v>
      </c>
      <c r="BM48">
        <f t="shared" si="32"/>
        <v>170.74619929912541</v>
      </c>
      <c r="BN48">
        <f t="shared" si="33"/>
        <v>1</v>
      </c>
      <c r="BO48">
        <f t="shared" si="34"/>
        <v>3.1996876765847948E-2</v>
      </c>
      <c r="BP48">
        <f t="shared" si="35"/>
        <v>-1</v>
      </c>
      <c r="BQ48" t="s">
        <v>307</v>
      </c>
      <c r="BR48">
        <v>0</v>
      </c>
      <c r="BS48">
        <f t="shared" si="36"/>
        <v>1613.73</v>
      </c>
      <c r="BT48">
        <f t="shared" si="37"/>
        <v>0.4059464966258296</v>
      </c>
      <c r="BU48" t="e">
        <f t="shared" si="38"/>
        <v>#DIV/0!</v>
      </c>
      <c r="BV48">
        <f t="shared" si="39"/>
        <v>0.4059464966258296</v>
      </c>
      <c r="BW48" t="e">
        <f t="shared" si="40"/>
        <v>#DIV/0!</v>
      </c>
      <c r="BX48" t="s">
        <v>307</v>
      </c>
      <c r="BY48" t="s">
        <v>307</v>
      </c>
      <c r="BZ48" t="s">
        <v>307</v>
      </c>
      <c r="CA48" t="s">
        <v>307</v>
      </c>
      <c r="CB48" t="s">
        <v>307</v>
      </c>
      <c r="CC48" t="s">
        <v>307</v>
      </c>
      <c r="CD48" t="s">
        <v>307</v>
      </c>
      <c r="CE48" t="s">
        <v>307</v>
      </c>
      <c r="CF48">
        <f t="shared" si="41"/>
        <v>1000.03680645161</v>
      </c>
      <c r="CG48">
        <f t="shared" si="42"/>
        <v>841.2251403490061</v>
      </c>
      <c r="CH48">
        <f t="shared" si="43"/>
        <v>0.841194178976163</v>
      </c>
      <c r="CI48">
        <f t="shared" si="44"/>
        <v>0.1619047654239944</v>
      </c>
      <c r="CJ48">
        <v>6</v>
      </c>
      <c r="CK48">
        <v>0.5</v>
      </c>
      <c r="CL48" t="s">
        <v>308</v>
      </c>
      <c r="CM48">
        <v>1626625590.2</v>
      </c>
      <c r="CN48">
        <v>372.10745161290299</v>
      </c>
      <c r="CO48">
        <v>399.55958064516102</v>
      </c>
      <c r="CP48">
        <v>38.759983870967702</v>
      </c>
      <c r="CQ48">
        <v>25.225229032258099</v>
      </c>
      <c r="CR48">
        <v>700.04867741935504</v>
      </c>
      <c r="CS48">
        <v>91.1386161290323</v>
      </c>
      <c r="CT48">
        <v>6.8993451612903198E-2</v>
      </c>
      <c r="CU48">
        <v>37.4965774193548</v>
      </c>
      <c r="CV48">
        <v>34.084445161290297</v>
      </c>
      <c r="CW48">
        <v>999.9</v>
      </c>
      <c r="CX48">
        <v>10003.549999999999</v>
      </c>
      <c r="CY48">
        <v>0</v>
      </c>
      <c r="CZ48">
        <v>0.229730258064516</v>
      </c>
      <c r="DA48">
        <v>1000.03680645161</v>
      </c>
      <c r="DB48">
        <v>0.95999264516129001</v>
      </c>
      <c r="DC48">
        <v>4.0007254838709698E-2</v>
      </c>
      <c r="DD48">
        <v>0</v>
      </c>
      <c r="DE48">
        <v>961.24806451612903</v>
      </c>
      <c r="DF48">
        <v>4.9997400000000001</v>
      </c>
      <c r="DG48">
        <v>16221.874193548399</v>
      </c>
      <c r="DH48">
        <v>9011.9293548387104</v>
      </c>
      <c r="DI48">
        <v>47.223580645161299</v>
      </c>
      <c r="DJ48">
        <v>49.668999999999997</v>
      </c>
      <c r="DK48">
        <v>48.427</v>
      </c>
      <c r="DL48">
        <v>49.774000000000001</v>
      </c>
      <c r="DM48">
        <v>50.061999999999998</v>
      </c>
      <c r="DN48">
        <v>955.22935483871004</v>
      </c>
      <c r="DO48">
        <v>39.8074193548387</v>
      </c>
      <c r="DP48">
        <v>0</v>
      </c>
      <c r="DQ48">
        <v>37.299999952316298</v>
      </c>
      <c r="DR48">
        <v>958.64196000000004</v>
      </c>
      <c r="DS48">
        <v>-201.81153877759101</v>
      </c>
      <c r="DT48">
        <v>4295.2307704301302</v>
      </c>
      <c r="DU48">
        <v>16243.2</v>
      </c>
      <c r="DV48">
        <v>15</v>
      </c>
      <c r="DW48">
        <v>1626625062.2</v>
      </c>
      <c r="DX48" t="s">
        <v>386</v>
      </c>
      <c r="DY48">
        <v>11</v>
      </c>
      <c r="DZ48">
        <v>-0.42399999999999999</v>
      </c>
      <c r="EA48">
        <v>-3.1E-2</v>
      </c>
      <c r="EB48">
        <v>400</v>
      </c>
      <c r="EC48">
        <v>29</v>
      </c>
      <c r="ED48">
        <v>0.06</v>
      </c>
      <c r="EE48">
        <v>0.01</v>
      </c>
      <c r="EF48">
        <v>-22.7971701587302</v>
      </c>
      <c r="EG48">
        <v>-36.265559619813999</v>
      </c>
      <c r="EH48">
        <v>7.1812263643410104</v>
      </c>
      <c r="EI48">
        <v>0</v>
      </c>
      <c r="EJ48">
        <v>938.20299999999997</v>
      </c>
      <c r="EK48">
        <v>0</v>
      </c>
      <c r="EL48">
        <v>0</v>
      </c>
      <c r="EM48">
        <v>0</v>
      </c>
      <c r="EN48">
        <v>11.9917242857143</v>
      </c>
      <c r="EO48">
        <v>11.493023905529601</v>
      </c>
      <c r="EP48">
        <v>2.0552510068538301</v>
      </c>
      <c r="EQ48">
        <v>0</v>
      </c>
      <c r="ER48">
        <v>0</v>
      </c>
      <c r="ES48">
        <v>3</v>
      </c>
      <c r="ET48" t="s">
        <v>310</v>
      </c>
      <c r="EU48">
        <v>1.88411</v>
      </c>
      <c r="EV48">
        <v>1.8810800000000001</v>
      </c>
      <c r="EW48">
        <v>1.8830899999999999</v>
      </c>
      <c r="EX48">
        <v>1.8812599999999999</v>
      </c>
      <c r="EY48">
        <v>1.88263</v>
      </c>
      <c r="EZ48">
        <v>1.88195</v>
      </c>
      <c r="FA48">
        <v>1.88385</v>
      </c>
      <c r="FB48">
        <v>1.881</v>
      </c>
      <c r="FC48" t="s">
        <v>311</v>
      </c>
      <c r="FD48" t="s">
        <v>19</v>
      </c>
      <c r="FE48" t="s">
        <v>19</v>
      </c>
      <c r="FF48" t="s">
        <v>19</v>
      </c>
      <c r="FG48" t="s">
        <v>312</v>
      </c>
      <c r="FH48" t="s">
        <v>313</v>
      </c>
      <c r="FI48" t="s">
        <v>314</v>
      </c>
      <c r="FJ48" t="s">
        <v>314</v>
      </c>
      <c r="FK48" t="s">
        <v>314</v>
      </c>
      <c r="FL48" t="s">
        <v>314</v>
      </c>
      <c r="FM48">
        <v>0</v>
      </c>
      <c r="FN48">
        <v>100</v>
      </c>
      <c r="FO48">
        <v>100</v>
      </c>
      <c r="FP48">
        <v>-0.42399999999999999</v>
      </c>
      <c r="FQ48">
        <v>-3.1E-2</v>
      </c>
      <c r="FR48">
        <v>2</v>
      </c>
      <c r="FS48">
        <v>749.9</v>
      </c>
      <c r="FT48">
        <v>473.84300000000002</v>
      </c>
      <c r="FU48">
        <v>37.024099999999997</v>
      </c>
      <c r="FV48">
        <v>36.096499999999999</v>
      </c>
      <c r="FW48">
        <v>30.000800000000002</v>
      </c>
      <c r="FX48">
        <v>35.692999999999998</v>
      </c>
      <c r="FY48">
        <v>35.6325</v>
      </c>
      <c r="FZ48">
        <v>25.775500000000001</v>
      </c>
      <c r="GA48">
        <v>44.012</v>
      </c>
      <c r="GB48">
        <v>8.9918700000000005</v>
      </c>
      <c r="GC48">
        <v>-999.9</v>
      </c>
      <c r="GD48">
        <v>400</v>
      </c>
      <c r="GE48">
        <v>25.258099999999999</v>
      </c>
      <c r="GF48">
        <v>99.877200000000002</v>
      </c>
      <c r="GG48">
        <v>99.298699999999997</v>
      </c>
    </row>
    <row r="49" spans="1:189" x14ac:dyDescent="0.2">
      <c r="A49">
        <v>31</v>
      </c>
      <c r="B49">
        <v>1626625636.2</v>
      </c>
      <c r="C49">
        <v>2186.7000000476801</v>
      </c>
      <c r="D49" t="s">
        <v>405</v>
      </c>
      <c r="E49" t="s">
        <v>406</v>
      </c>
      <c r="F49">
        <f t="shared" si="0"/>
        <v>5914</v>
      </c>
      <c r="G49">
        <f t="shared" si="1"/>
        <v>35.325087917054816</v>
      </c>
      <c r="H49">
        <f t="shared" si="2"/>
        <v>0</v>
      </c>
      <c r="I49" t="s">
        <v>301</v>
      </c>
      <c r="J49" t="s">
        <v>302</v>
      </c>
      <c r="K49" t="s">
        <v>303</v>
      </c>
      <c r="L49" t="s">
        <v>304</v>
      </c>
      <c r="M49" t="s">
        <v>19</v>
      </c>
      <c r="O49" t="s">
        <v>305</v>
      </c>
      <c r="U49">
        <v>1626625628.2</v>
      </c>
      <c r="V49">
        <f t="shared" si="3"/>
        <v>1.9867208911231587E-2</v>
      </c>
      <c r="W49">
        <f t="shared" si="4"/>
        <v>27.650588438404188</v>
      </c>
      <c r="X49">
        <f t="shared" si="5"/>
        <v>369.73306451612899</v>
      </c>
      <c r="Y49">
        <f t="shared" si="6"/>
        <v>301.08315867051476</v>
      </c>
      <c r="Z49">
        <f t="shared" si="7"/>
        <v>27.460368582061303</v>
      </c>
      <c r="AA49">
        <f t="shared" si="8"/>
        <v>33.721601279262266</v>
      </c>
      <c r="AB49">
        <f t="shared" si="45"/>
        <v>0.9713640583951858</v>
      </c>
      <c r="AC49">
        <f t="shared" si="9"/>
        <v>2.1213747612424605</v>
      </c>
      <c r="AD49">
        <f t="shared" si="10"/>
        <v>0.77703914397969898</v>
      </c>
      <c r="AE49">
        <f t="shared" si="11"/>
        <v>0.49984353276636828</v>
      </c>
      <c r="AF49">
        <f t="shared" si="12"/>
        <v>136.19563727809987</v>
      </c>
      <c r="AG49">
        <f t="shared" si="13"/>
        <v>31.352078389197441</v>
      </c>
      <c r="AH49">
        <f t="shared" si="14"/>
        <v>35.757083870967698</v>
      </c>
      <c r="AI49">
        <f t="shared" si="15"/>
        <v>5.8895367135724079</v>
      </c>
      <c r="AJ49">
        <f t="shared" si="16"/>
        <v>57.833978766036317</v>
      </c>
      <c r="AK49">
        <f t="shared" si="17"/>
        <v>3.6799511163918517</v>
      </c>
      <c r="AL49">
        <f t="shared" si="18"/>
        <v>6.3629568549638611</v>
      </c>
      <c r="AM49">
        <f t="shared" si="19"/>
        <v>2.2095855971805562</v>
      </c>
      <c r="AN49">
        <f t="shared" si="20"/>
        <v>-876.14391298531302</v>
      </c>
      <c r="AO49">
        <f t="shared" si="21"/>
        <v>161.37372847956055</v>
      </c>
      <c r="AP49">
        <f t="shared" si="22"/>
        <v>18.019940939211086</v>
      </c>
      <c r="AQ49">
        <f t="shared" si="23"/>
        <v>-560.55460628844151</v>
      </c>
      <c r="AR49">
        <v>-3.7806118764590703E-2</v>
      </c>
      <c r="AS49">
        <v>4.2440680311160897E-2</v>
      </c>
      <c r="AT49">
        <v>3.2277509549007601</v>
      </c>
      <c r="AU49">
        <v>0</v>
      </c>
      <c r="AV49">
        <v>0</v>
      </c>
      <c r="AW49">
        <f t="shared" si="24"/>
        <v>1</v>
      </c>
      <c r="AX49">
        <f t="shared" si="25"/>
        <v>0</v>
      </c>
      <c r="AY49">
        <f t="shared" si="26"/>
        <v>46627.701883998394</v>
      </c>
      <c r="AZ49">
        <v>0</v>
      </c>
      <c r="BA49">
        <v>0</v>
      </c>
      <c r="BB49">
        <v>0</v>
      </c>
      <c r="BC49">
        <f t="shared" si="27"/>
        <v>0</v>
      </c>
      <c r="BD49" t="e">
        <f t="shared" si="28"/>
        <v>#DIV/0!</v>
      </c>
      <c r="BE49">
        <v>-1</v>
      </c>
      <c r="BF49" t="s">
        <v>407</v>
      </c>
      <c r="BG49">
        <v>1142.6116</v>
      </c>
      <c r="BH49">
        <v>1889.39</v>
      </c>
      <c r="BI49">
        <f t="shared" si="29"/>
        <v>0.3952484135091221</v>
      </c>
      <c r="BJ49">
        <v>0.5</v>
      </c>
      <c r="BK49">
        <f t="shared" si="30"/>
        <v>841.21006955456244</v>
      </c>
      <c r="BL49">
        <f t="shared" si="31"/>
        <v>27.650588438404188</v>
      </c>
      <c r="BM49">
        <f t="shared" si="32"/>
        <v>166.24347270966953</v>
      </c>
      <c r="BN49">
        <f t="shared" si="33"/>
        <v>1</v>
      </c>
      <c r="BO49">
        <f t="shared" si="34"/>
        <v>3.4058779697650608E-2</v>
      </c>
      <c r="BP49">
        <f t="shared" si="35"/>
        <v>-1</v>
      </c>
      <c r="BQ49" t="s">
        <v>307</v>
      </c>
      <c r="BR49">
        <v>0</v>
      </c>
      <c r="BS49">
        <f t="shared" si="36"/>
        <v>1889.39</v>
      </c>
      <c r="BT49">
        <f t="shared" si="37"/>
        <v>0.39524841350912204</v>
      </c>
      <c r="BU49" t="e">
        <f t="shared" si="38"/>
        <v>#DIV/0!</v>
      </c>
      <c r="BV49">
        <f t="shared" si="39"/>
        <v>0.39524841350912204</v>
      </c>
      <c r="BW49" t="e">
        <f t="shared" si="40"/>
        <v>#DIV/0!</v>
      </c>
      <c r="BX49" t="s">
        <v>307</v>
      </c>
      <c r="BY49" t="s">
        <v>307</v>
      </c>
      <c r="BZ49" t="s">
        <v>307</v>
      </c>
      <c r="CA49" t="s">
        <v>307</v>
      </c>
      <c r="CB49" t="s">
        <v>307</v>
      </c>
      <c r="CC49" t="s">
        <v>307</v>
      </c>
      <c r="CD49" t="s">
        <v>307</v>
      </c>
      <c r="CE49" t="s">
        <v>307</v>
      </c>
      <c r="CF49">
        <f t="shared" si="41"/>
        <v>1000.01909677419</v>
      </c>
      <c r="CG49">
        <f t="shared" si="42"/>
        <v>841.21006955456244</v>
      </c>
      <c r="CH49">
        <f t="shared" si="43"/>
        <v>0.84119400546259016</v>
      </c>
      <c r="CI49">
        <f t="shared" si="44"/>
        <v>0.16190443054279913</v>
      </c>
      <c r="CJ49">
        <v>6</v>
      </c>
      <c r="CK49">
        <v>0.5</v>
      </c>
      <c r="CL49" t="s">
        <v>308</v>
      </c>
      <c r="CM49">
        <v>1626625628.2</v>
      </c>
      <c r="CN49">
        <v>369.73306451612899</v>
      </c>
      <c r="CO49">
        <v>399.73429032258099</v>
      </c>
      <c r="CP49">
        <v>40.348012903225801</v>
      </c>
      <c r="CQ49">
        <v>24.003599999999999</v>
      </c>
      <c r="CR49">
        <v>699.89445161290303</v>
      </c>
      <c r="CS49">
        <v>91.138183870967694</v>
      </c>
      <c r="CT49">
        <v>6.7078832258064505E-2</v>
      </c>
      <c r="CU49">
        <v>37.168093548387098</v>
      </c>
      <c r="CV49">
        <v>35.757083870967698</v>
      </c>
      <c r="CW49">
        <v>999.9</v>
      </c>
      <c r="CX49">
        <v>10003.6329032258</v>
      </c>
      <c r="CY49">
        <v>0</v>
      </c>
      <c r="CZ49">
        <v>0.230172161290323</v>
      </c>
      <c r="DA49">
        <v>1000.01909677419</v>
      </c>
      <c r="DB49">
        <v>0.96000029032258005</v>
      </c>
      <c r="DC49">
        <v>3.9999674193548398E-2</v>
      </c>
      <c r="DD49">
        <v>0</v>
      </c>
      <c r="DE49">
        <v>1156.56193548387</v>
      </c>
      <c r="DF49">
        <v>4.9997400000000001</v>
      </c>
      <c r="DG49">
        <v>18786.9967741935</v>
      </c>
      <c r="DH49">
        <v>9011.8041935483907</v>
      </c>
      <c r="DI49">
        <v>47.358741935483899</v>
      </c>
      <c r="DJ49">
        <v>49.820129032258002</v>
      </c>
      <c r="DK49">
        <v>48.561999999999998</v>
      </c>
      <c r="DL49">
        <v>49.941064516129003</v>
      </c>
      <c r="DM49">
        <v>50.191064516129003</v>
      </c>
      <c r="DN49">
        <v>955.21903225806398</v>
      </c>
      <c r="DO49">
        <v>39.800967741935501</v>
      </c>
      <c r="DP49">
        <v>0</v>
      </c>
      <c r="DQ49">
        <v>37.5</v>
      </c>
      <c r="DR49">
        <v>1142.6116</v>
      </c>
      <c r="DS49">
        <v>-844.87692178565999</v>
      </c>
      <c r="DT49">
        <v>-13963.938440521901</v>
      </c>
      <c r="DU49">
        <v>18547.484</v>
      </c>
      <c r="DV49">
        <v>15</v>
      </c>
      <c r="DW49">
        <v>1626625062.2</v>
      </c>
      <c r="DX49" t="s">
        <v>386</v>
      </c>
      <c r="DY49">
        <v>11</v>
      </c>
      <c r="DZ49">
        <v>-0.42399999999999999</v>
      </c>
      <c r="EA49">
        <v>-3.1E-2</v>
      </c>
      <c r="EB49">
        <v>400</v>
      </c>
      <c r="EC49">
        <v>29</v>
      </c>
      <c r="ED49">
        <v>0.06</v>
      </c>
      <c r="EE49">
        <v>0.01</v>
      </c>
      <c r="EF49">
        <v>-10.2778346031746</v>
      </c>
      <c r="EG49">
        <v>-130.74575040323401</v>
      </c>
      <c r="EH49">
        <v>26.853867015039601</v>
      </c>
      <c r="EI49">
        <v>0</v>
      </c>
      <c r="EJ49">
        <v>1063.53</v>
      </c>
      <c r="EK49">
        <v>0</v>
      </c>
      <c r="EL49">
        <v>0</v>
      </c>
      <c r="EM49">
        <v>0</v>
      </c>
      <c r="EN49">
        <v>11.917323174603199</v>
      </c>
      <c r="EO49">
        <v>29.371036002305601</v>
      </c>
      <c r="EP49">
        <v>5.06868398762309</v>
      </c>
      <c r="EQ49">
        <v>0</v>
      </c>
      <c r="ER49">
        <v>0</v>
      </c>
      <c r="ES49">
        <v>3</v>
      </c>
      <c r="ET49" t="s">
        <v>310</v>
      </c>
      <c r="EU49">
        <v>1.88415</v>
      </c>
      <c r="EV49">
        <v>1.8811</v>
      </c>
      <c r="EW49">
        <v>1.8830899999999999</v>
      </c>
      <c r="EX49">
        <v>1.88127</v>
      </c>
      <c r="EY49">
        <v>1.88263</v>
      </c>
      <c r="EZ49">
        <v>1.8819999999999999</v>
      </c>
      <c r="FA49">
        <v>1.8838600000000001</v>
      </c>
      <c r="FB49">
        <v>1.88103</v>
      </c>
      <c r="FC49" t="s">
        <v>311</v>
      </c>
      <c r="FD49" t="s">
        <v>19</v>
      </c>
      <c r="FE49" t="s">
        <v>19</v>
      </c>
      <c r="FF49" t="s">
        <v>19</v>
      </c>
      <c r="FG49" t="s">
        <v>312</v>
      </c>
      <c r="FH49" t="s">
        <v>313</v>
      </c>
      <c r="FI49" t="s">
        <v>314</v>
      </c>
      <c r="FJ49" t="s">
        <v>314</v>
      </c>
      <c r="FK49" t="s">
        <v>314</v>
      </c>
      <c r="FL49" t="s">
        <v>314</v>
      </c>
      <c r="FM49">
        <v>0</v>
      </c>
      <c r="FN49">
        <v>100</v>
      </c>
      <c r="FO49">
        <v>100</v>
      </c>
      <c r="FP49">
        <v>-0.42399999999999999</v>
      </c>
      <c r="FQ49">
        <v>-3.1E-2</v>
      </c>
      <c r="FR49">
        <v>2</v>
      </c>
      <c r="FS49">
        <v>757.26099999999997</v>
      </c>
      <c r="FT49">
        <v>469.416</v>
      </c>
      <c r="FU49">
        <v>37.112400000000001</v>
      </c>
      <c r="FV49">
        <v>36.177</v>
      </c>
      <c r="FW49">
        <v>30.000900000000001</v>
      </c>
      <c r="FX49">
        <v>35.776600000000002</v>
      </c>
      <c r="FY49">
        <v>35.707999999999998</v>
      </c>
      <c r="FZ49">
        <v>25.874099999999999</v>
      </c>
      <c r="GA49">
        <v>52.408799999999999</v>
      </c>
      <c r="GB49">
        <v>3.11415</v>
      </c>
      <c r="GC49">
        <v>-999.9</v>
      </c>
      <c r="GD49">
        <v>400</v>
      </c>
      <c r="GE49">
        <v>21.037600000000001</v>
      </c>
      <c r="GF49">
        <v>99.860299999999995</v>
      </c>
      <c r="GG49">
        <v>99.2881</v>
      </c>
    </row>
    <row r="50" spans="1:189" x14ac:dyDescent="0.2">
      <c r="A50">
        <v>32</v>
      </c>
      <c r="B50">
        <v>1626625685.7</v>
      </c>
      <c r="C50">
        <v>2236.2000000476801</v>
      </c>
      <c r="D50" t="s">
        <v>408</v>
      </c>
      <c r="E50" t="s">
        <v>409</v>
      </c>
      <c r="F50">
        <f t="shared" si="0"/>
        <v>5914</v>
      </c>
      <c r="G50">
        <f t="shared" si="1"/>
        <v>35.273611488306038</v>
      </c>
      <c r="H50">
        <f t="shared" si="2"/>
        <v>0</v>
      </c>
      <c r="I50" t="s">
        <v>301</v>
      </c>
      <c r="J50" t="s">
        <v>302</v>
      </c>
      <c r="K50" t="s">
        <v>303</v>
      </c>
      <c r="L50" t="s">
        <v>304</v>
      </c>
      <c r="M50" t="s">
        <v>19</v>
      </c>
      <c r="O50" t="s">
        <v>305</v>
      </c>
      <c r="U50">
        <v>1626625677.7</v>
      </c>
      <c r="V50">
        <f t="shared" si="3"/>
        <v>1.5809670109691559E-2</v>
      </c>
      <c r="W50">
        <f t="shared" si="4"/>
        <v>26.205281721172213</v>
      </c>
      <c r="X50">
        <f t="shared" si="5"/>
        <v>371.56799999999998</v>
      </c>
      <c r="Y50">
        <f t="shared" si="6"/>
        <v>298.39517574899168</v>
      </c>
      <c r="Z50">
        <f t="shared" si="7"/>
        <v>27.216095810016252</v>
      </c>
      <c r="AA50">
        <f t="shared" si="8"/>
        <v>33.890059591455348</v>
      </c>
      <c r="AB50">
        <f t="shared" si="45"/>
        <v>0.81280089773721154</v>
      </c>
      <c r="AC50">
        <f t="shared" si="9"/>
        <v>2.1205393972429869</v>
      </c>
      <c r="AD50">
        <f t="shared" si="10"/>
        <v>0.67182268431877534</v>
      </c>
      <c r="AE50">
        <f t="shared" si="11"/>
        <v>0.43050450000711266</v>
      </c>
      <c r="AF50">
        <f t="shared" si="12"/>
        <v>136.19694352600908</v>
      </c>
      <c r="AG50">
        <f t="shared" si="13"/>
        <v>33.217023329893642</v>
      </c>
      <c r="AH50">
        <f t="shared" si="14"/>
        <v>34.009783870967702</v>
      </c>
      <c r="AI50">
        <f t="shared" si="15"/>
        <v>5.3459266817745847</v>
      </c>
      <c r="AJ50">
        <f t="shared" si="16"/>
        <v>50.605817140653045</v>
      </c>
      <c r="AK50">
        <f t="shared" si="17"/>
        <v>3.3013142477762978</v>
      </c>
      <c r="AL50">
        <f t="shared" si="18"/>
        <v>6.5235864853257386</v>
      </c>
      <c r="AM50">
        <f t="shared" si="19"/>
        <v>2.044612433998287</v>
      </c>
      <c r="AN50">
        <f t="shared" si="20"/>
        <v>-697.20645183739771</v>
      </c>
      <c r="AO50">
        <f t="shared" si="21"/>
        <v>413.4330110121511</v>
      </c>
      <c r="AP50">
        <f t="shared" si="22"/>
        <v>45.897876914272004</v>
      </c>
      <c r="AQ50">
        <f t="shared" si="23"/>
        <v>-101.67862038496554</v>
      </c>
      <c r="AR50">
        <v>-3.7784712275196697E-2</v>
      </c>
      <c r="AS50">
        <v>4.2416649651504698E-2</v>
      </c>
      <c r="AT50">
        <v>3.2262891412410402</v>
      </c>
      <c r="AU50">
        <v>0</v>
      </c>
      <c r="AV50">
        <v>0</v>
      </c>
      <c r="AW50">
        <f t="shared" si="24"/>
        <v>1</v>
      </c>
      <c r="AX50">
        <f t="shared" si="25"/>
        <v>0</v>
      </c>
      <c r="AY50">
        <f t="shared" si="26"/>
        <v>46533.689427527279</v>
      </c>
      <c r="AZ50">
        <v>0</v>
      </c>
      <c r="BA50">
        <v>0</v>
      </c>
      <c r="BB50">
        <v>0</v>
      </c>
      <c r="BC50">
        <f t="shared" si="27"/>
        <v>0</v>
      </c>
      <c r="BD50" t="e">
        <f t="shared" si="28"/>
        <v>#DIV/0!</v>
      </c>
      <c r="BE50">
        <v>-1</v>
      </c>
      <c r="BF50" t="s">
        <v>410</v>
      </c>
      <c r="BG50">
        <v>1024.0430799999999</v>
      </c>
      <c r="BH50">
        <v>1748.33</v>
      </c>
      <c r="BI50">
        <f t="shared" si="29"/>
        <v>0.41427357535476717</v>
      </c>
      <c r="BJ50">
        <v>0.5</v>
      </c>
      <c r="BK50">
        <f t="shared" si="30"/>
        <v>841.21736462433432</v>
      </c>
      <c r="BL50">
        <f t="shared" si="31"/>
        <v>26.205281721172213</v>
      </c>
      <c r="BM50">
        <f t="shared" si="32"/>
        <v>174.24706264671892</v>
      </c>
      <c r="BN50">
        <f t="shared" si="33"/>
        <v>1</v>
      </c>
      <c r="BO50">
        <f t="shared" si="34"/>
        <v>3.2340371068447192E-2</v>
      </c>
      <c r="BP50">
        <f t="shared" si="35"/>
        <v>-1</v>
      </c>
      <c r="BQ50" t="s">
        <v>307</v>
      </c>
      <c r="BR50">
        <v>0</v>
      </c>
      <c r="BS50">
        <f t="shared" si="36"/>
        <v>1748.33</v>
      </c>
      <c r="BT50">
        <f t="shared" si="37"/>
        <v>0.41427357535476717</v>
      </c>
      <c r="BU50" t="e">
        <f t="shared" si="38"/>
        <v>#DIV/0!</v>
      </c>
      <c r="BV50">
        <f t="shared" si="39"/>
        <v>0.41427357535476717</v>
      </c>
      <c r="BW50" t="e">
        <f t="shared" si="40"/>
        <v>#DIV/0!</v>
      </c>
      <c r="BX50" t="s">
        <v>307</v>
      </c>
      <c r="BY50" t="s">
        <v>307</v>
      </c>
      <c r="BZ50" t="s">
        <v>307</v>
      </c>
      <c r="CA50" t="s">
        <v>307</v>
      </c>
      <c r="CB50" t="s">
        <v>307</v>
      </c>
      <c r="CC50" t="s">
        <v>307</v>
      </c>
      <c r="CD50" t="s">
        <v>307</v>
      </c>
      <c r="CE50" t="s">
        <v>307</v>
      </c>
      <c r="CF50">
        <f t="shared" si="41"/>
        <v>1000.02767741935</v>
      </c>
      <c r="CG50">
        <f t="shared" si="42"/>
        <v>841.21736462433432</v>
      </c>
      <c r="CH50">
        <f t="shared" si="43"/>
        <v>0.84119408254295702</v>
      </c>
      <c r="CI50">
        <f t="shared" si="44"/>
        <v>0.16190457930790703</v>
      </c>
      <c r="CJ50">
        <v>6</v>
      </c>
      <c r="CK50">
        <v>0.5</v>
      </c>
      <c r="CL50" t="s">
        <v>308</v>
      </c>
      <c r="CM50">
        <v>1626625677.7</v>
      </c>
      <c r="CN50">
        <v>371.56799999999998</v>
      </c>
      <c r="CO50">
        <v>399.06306451612897</v>
      </c>
      <c r="CP50">
        <v>36.195354838709697</v>
      </c>
      <c r="CQ50">
        <v>23.1355419354839</v>
      </c>
      <c r="CR50">
        <v>700.04525806451602</v>
      </c>
      <c r="CS50">
        <v>91.139709677419404</v>
      </c>
      <c r="CT50">
        <v>6.8520287096774199E-2</v>
      </c>
      <c r="CU50">
        <v>37.626158064516098</v>
      </c>
      <c r="CV50">
        <v>34.009783870967702</v>
      </c>
      <c r="CW50">
        <v>999.9</v>
      </c>
      <c r="CX50">
        <v>9997.8012903225808</v>
      </c>
      <c r="CY50">
        <v>0</v>
      </c>
      <c r="CZ50">
        <v>0.227300419354839</v>
      </c>
      <c r="DA50">
        <v>1000.02767741935</v>
      </c>
      <c r="DB50">
        <v>0.95999858064516097</v>
      </c>
      <c r="DC50">
        <v>4.00012806451613E-2</v>
      </c>
      <c r="DD50">
        <v>0</v>
      </c>
      <c r="DE50">
        <v>1027.2438709677399</v>
      </c>
      <c r="DF50">
        <v>4.9997400000000001</v>
      </c>
      <c r="DG50">
        <v>16843.174193548399</v>
      </c>
      <c r="DH50">
        <v>9011.8732258064501</v>
      </c>
      <c r="DI50">
        <v>47.497967741935497</v>
      </c>
      <c r="DJ50">
        <v>49.961387096774203</v>
      </c>
      <c r="DK50">
        <v>48.711387096774203</v>
      </c>
      <c r="DL50">
        <v>50.110774193548401</v>
      </c>
      <c r="DM50">
        <v>50.3445161290323</v>
      </c>
      <c r="DN50">
        <v>955.22451612903296</v>
      </c>
      <c r="DO50">
        <v>39.803870967741901</v>
      </c>
      <c r="DP50">
        <v>0</v>
      </c>
      <c r="DQ50">
        <v>49.099999904632597</v>
      </c>
      <c r="DR50">
        <v>1024.0430799999999</v>
      </c>
      <c r="DS50">
        <v>-200.11584584657399</v>
      </c>
      <c r="DT50">
        <v>-3932.7769088907198</v>
      </c>
      <c r="DU50">
        <v>16804.099999999999</v>
      </c>
      <c r="DV50">
        <v>15</v>
      </c>
      <c r="DW50">
        <v>1626625716.2</v>
      </c>
      <c r="DX50" t="s">
        <v>411</v>
      </c>
      <c r="DY50">
        <v>12</v>
      </c>
      <c r="DZ50">
        <v>-0.45100000000000001</v>
      </c>
      <c r="EA50">
        <v>-0.09</v>
      </c>
      <c r="EB50">
        <v>401</v>
      </c>
      <c r="EC50">
        <v>26</v>
      </c>
      <c r="ED50">
        <v>0.16</v>
      </c>
      <c r="EE50">
        <v>0.01</v>
      </c>
      <c r="EF50">
        <v>-23.193436984127</v>
      </c>
      <c r="EG50">
        <v>-37.276225806450199</v>
      </c>
      <c r="EH50">
        <v>7.02116586647234</v>
      </c>
      <c r="EI50">
        <v>0</v>
      </c>
      <c r="EJ50">
        <v>1000.45</v>
      </c>
      <c r="EK50">
        <v>0</v>
      </c>
      <c r="EL50">
        <v>0</v>
      </c>
      <c r="EM50">
        <v>0</v>
      </c>
      <c r="EN50">
        <v>12.126800952381</v>
      </c>
      <c r="EO50">
        <v>8.5804349654371297</v>
      </c>
      <c r="EP50">
        <v>2.11660841482627</v>
      </c>
      <c r="EQ50">
        <v>0</v>
      </c>
      <c r="ER50">
        <v>0</v>
      </c>
      <c r="ES50">
        <v>3</v>
      </c>
      <c r="ET50" t="s">
        <v>310</v>
      </c>
      <c r="EU50">
        <v>1.8841399999999999</v>
      </c>
      <c r="EV50">
        <v>1.8810899999999999</v>
      </c>
      <c r="EW50">
        <v>1.8830899999999999</v>
      </c>
      <c r="EX50">
        <v>1.8812800000000001</v>
      </c>
      <c r="EY50">
        <v>1.88263</v>
      </c>
      <c r="EZ50">
        <v>1.8819900000000001</v>
      </c>
      <c r="FA50">
        <v>1.8838600000000001</v>
      </c>
      <c r="FB50">
        <v>1.8810199999999999</v>
      </c>
      <c r="FC50" t="s">
        <v>311</v>
      </c>
      <c r="FD50" t="s">
        <v>19</v>
      </c>
      <c r="FE50" t="s">
        <v>19</v>
      </c>
      <c r="FF50" t="s">
        <v>19</v>
      </c>
      <c r="FG50" t="s">
        <v>312</v>
      </c>
      <c r="FH50" t="s">
        <v>313</v>
      </c>
      <c r="FI50" t="s">
        <v>314</v>
      </c>
      <c r="FJ50" t="s">
        <v>314</v>
      </c>
      <c r="FK50" t="s">
        <v>314</v>
      </c>
      <c r="FL50" t="s">
        <v>314</v>
      </c>
      <c r="FM50">
        <v>0</v>
      </c>
      <c r="FN50">
        <v>100</v>
      </c>
      <c r="FO50">
        <v>100</v>
      </c>
      <c r="FP50">
        <v>-0.45100000000000001</v>
      </c>
      <c r="FQ50">
        <v>-0.09</v>
      </c>
      <c r="FR50">
        <v>2</v>
      </c>
      <c r="FS50">
        <v>755.43899999999996</v>
      </c>
      <c r="FT50">
        <v>472.05599999999998</v>
      </c>
      <c r="FU50">
        <v>37.250100000000003</v>
      </c>
      <c r="FV50">
        <v>36.291800000000002</v>
      </c>
      <c r="FW50">
        <v>30.000800000000002</v>
      </c>
      <c r="FX50">
        <v>35.887500000000003</v>
      </c>
      <c r="FY50">
        <v>35.826799999999999</v>
      </c>
      <c r="FZ50">
        <v>26.0534</v>
      </c>
      <c r="GA50">
        <v>41.656799999999997</v>
      </c>
      <c r="GB50">
        <v>0</v>
      </c>
      <c r="GC50">
        <v>-999.9</v>
      </c>
      <c r="GD50">
        <v>400</v>
      </c>
      <c r="GE50">
        <v>25.884599999999999</v>
      </c>
      <c r="GF50">
        <v>99.839699999999993</v>
      </c>
      <c r="GG50">
        <v>99.266000000000005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2021-07-18T11:37:02Z</dcterms:created>
  <dcterms:modified xsi:type="dcterms:W3CDTF">2021-09-30T17:55:17Z</dcterms:modified>
</cp:coreProperties>
</file>