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NTI/photosynthesis data/8-25/"/>
    </mc:Choice>
  </mc:AlternateContent>
  <xr:revisionPtr revIDLastSave="0" documentId="13_ncr:1_{E9D7346C-5DFA-5E4B-91D3-94E597607E6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82" i="1" l="1"/>
  <c r="CH82" i="1"/>
  <c r="CF82" i="1"/>
  <c r="BK82" i="1"/>
  <c r="BJ82" i="1"/>
  <c r="BF82" i="1"/>
  <c r="BB82" i="1"/>
  <c r="AV82" i="1"/>
  <c r="AP82" i="1"/>
  <c r="BC82" i="1" s="1"/>
  <c r="AK82" i="1"/>
  <c r="AI82" i="1" s="1"/>
  <c r="AA82" i="1"/>
  <c r="Z82" i="1"/>
  <c r="Y82" i="1" s="1"/>
  <c r="R82" i="1"/>
  <c r="P82" i="1"/>
  <c r="CI81" i="1"/>
  <c r="U81" i="1" s="1"/>
  <c r="CH81" i="1"/>
  <c r="CG81" i="1" s="1"/>
  <c r="AX81" i="1" s="1"/>
  <c r="AZ81" i="1" s="1"/>
  <c r="CF81" i="1"/>
  <c r="BK81" i="1"/>
  <c r="BJ81" i="1"/>
  <c r="BB81" i="1"/>
  <c r="AV81" i="1"/>
  <c r="AP81" i="1"/>
  <c r="BC81" i="1" s="1"/>
  <c r="BF81" i="1" s="1"/>
  <c r="AK81" i="1"/>
  <c r="AI81" i="1" s="1"/>
  <c r="P81" i="1" s="1"/>
  <c r="AA81" i="1"/>
  <c r="Z81" i="1"/>
  <c r="R81" i="1"/>
  <c r="CI80" i="1"/>
  <c r="CH80" i="1"/>
  <c r="CF80" i="1"/>
  <c r="BK80" i="1"/>
  <c r="BJ80" i="1"/>
  <c r="BF80" i="1"/>
  <c r="BB80" i="1"/>
  <c r="AV80" i="1"/>
  <c r="AP80" i="1"/>
  <c r="BC80" i="1" s="1"/>
  <c r="AK80" i="1"/>
  <c r="AI80" i="1" s="1"/>
  <c r="AA80" i="1"/>
  <c r="Y80" i="1" s="1"/>
  <c r="Z80" i="1"/>
  <c r="R80" i="1"/>
  <c r="CI79" i="1"/>
  <c r="CH79" i="1"/>
  <c r="CF79" i="1"/>
  <c r="BK79" i="1"/>
  <c r="BJ79" i="1"/>
  <c r="BB79" i="1"/>
  <c r="AV79" i="1"/>
  <c r="AP79" i="1"/>
  <c r="BC79" i="1" s="1"/>
  <c r="BF79" i="1" s="1"/>
  <c r="BH79" i="1" s="1"/>
  <c r="BL79" i="1" s="1"/>
  <c r="BM79" i="1" s="1"/>
  <c r="AK79" i="1"/>
  <c r="AI79" i="1" s="1"/>
  <c r="AJ79" i="1" s="1"/>
  <c r="AA79" i="1"/>
  <c r="Z79" i="1"/>
  <c r="R79" i="1"/>
  <c r="L79" i="1"/>
  <c r="AY79" i="1" s="1"/>
  <c r="CI78" i="1"/>
  <c r="CH78" i="1"/>
  <c r="CF78" i="1"/>
  <c r="BK78" i="1"/>
  <c r="BJ78" i="1"/>
  <c r="BB78" i="1"/>
  <c r="AV78" i="1"/>
  <c r="AP78" i="1"/>
  <c r="BC78" i="1" s="1"/>
  <c r="BF78" i="1" s="1"/>
  <c r="AK78" i="1"/>
  <c r="AI78" i="1" s="1"/>
  <c r="M78" i="1" s="1"/>
  <c r="AA78" i="1"/>
  <c r="Z78" i="1"/>
  <c r="R78" i="1"/>
  <c r="CI77" i="1"/>
  <c r="CH77" i="1"/>
  <c r="CF77" i="1"/>
  <c r="BK77" i="1"/>
  <c r="BJ77" i="1"/>
  <c r="BB77" i="1"/>
  <c r="AV77" i="1"/>
  <c r="AP77" i="1"/>
  <c r="BC77" i="1" s="1"/>
  <c r="BF77" i="1" s="1"/>
  <c r="AK77" i="1"/>
  <c r="AI77" i="1" s="1"/>
  <c r="AA77" i="1"/>
  <c r="Z77" i="1"/>
  <c r="Y77" i="1" s="1"/>
  <c r="R77" i="1"/>
  <c r="CI76" i="1"/>
  <c r="CH76" i="1"/>
  <c r="CF76" i="1"/>
  <c r="BK76" i="1"/>
  <c r="BJ76" i="1"/>
  <c r="BB76" i="1"/>
  <c r="AV76" i="1"/>
  <c r="AP76" i="1"/>
  <c r="BC76" i="1" s="1"/>
  <c r="BF76" i="1" s="1"/>
  <c r="AK76" i="1"/>
  <c r="AI76" i="1" s="1"/>
  <c r="AA76" i="1"/>
  <c r="Z76" i="1"/>
  <c r="R76" i="1"/>
  <c r="CI75" i="1"/>
  <c r="CH75" i="1"/>
  <c r="CF75" i="1"/>
  <c r="BK75" i="1"/>
  <c r="BJ75" i="1"/>
  <c r="BB75" i="1"/>
  <c r="AV75" i="1"/>
  <c r="AP75" i="1"/>
  <c r="BC75" i="1" s="1"/>
  <c r="BF75" i="1" s="1"/>
  <c r="AK75" i="1"/>
  <c r="AI75" i="1" s="1"/>
  <c r="M75" i="1" s="1"/>
  <c r="AA75" i="1"/>
  <c r="Z75" i="1"/>
  <c r="R75" i="1"/>
  <c r="CI74" i="1"/>
  <c r="CH74" i="1"/>
  <c r="CF74" i="1"/>
  <c r="BK74" i="1"/>
  <c r="BJ74" i="1"/>
  <c r="BB74" i="1"/>
  <c r="AV74" i="1"/>
  <c r="AP74" i="1"/>
  <c r="BC74" i="1" s="1"/>
  <c r="BF74" i="1" s="1"/>
  <c r="AK74" i="1"/>
  <c r="AI74" i="1" s="1"/>
  <c r="M74" i="1" s="1"/>
  <c r="AA74" i="1"/>
  <c r="Z74" i="1"/>
  <c r="R74" i="1"/>
  <c r="CI73" i="1"/>
  <c r="CH73" i="1"/>
  <c r="CF73" i="1"/>
  <c r="BK73" i="1"/>
  <c r="BJ73" i="1"/>
  <c r="BB73" i="1"/>
  <c r="AV73" i="1"/>
  <c r="AP73" i="1"/>
  <c r="BC73" i="1" s="1"/>
  <c r="BF73" i="1" s="1"/>
  <c r="BH73" i="1" s="1"/>
  <c r="BL73" i="1" s="1"/>
  <c r="BM73" i="1" s="1"/>
  <c r="AK73" i="1"/>
  <c r="AI73" i="1" s="1"/>
  <c r="P73" i="1" s="1"/>
  <c r="AA73" i="1"/>
  <c r="Z73" i="1"/>
  <c r="Y73" i="1" s="1"/>
  <c r="R73" i="1"/>
  <c r="CI72" i="1"/>
  <c r="CH72" i="1"/>
  <c r="CF72" i="1"/>
  <c r="BK72" i="1"/>
  <c r="BJ72" i="1"/>
  <c r="BB72" i="1"/>
  <c r="AV72" i="1"/>
  <c r="AP72" i="1"/>
  <c r="BC72" i="1" s="1"/>
  <c r="BF72" i="1" s="1"/>
  <c r="AK72" i="1"/>
  <c r="AI72" i="1" s="1"/>
  <c r="AA72" i="1"/>
  <c r="Z72" i="1"/>
  <c r="R72" i="1"/>
  <c r="CI71" i="1"/>
  <c r="CH71" i="1"/>
  <c r="CF71" i="1"/>
  <c r="BK71" i="1"/>
  <c r="BJ71" i="1"/>
  <c r="BB71" i="1"/>
  <c r="AV71" i="1"/>
  <c r="AP71" i="1"/>
  <c r="BC71" i="1" s="1"/>
  <c r="BF71" i="1" s="1"/>
  <c r="AK71" i="1"/>
  <c r="AI71" i="1" s="1"/>
  <c r="AJ71" i="1" s="1"/>
  <c r="AA71" i="1"/>
  <c r="Z71" i="1"/>
  <c r="R71" i="1"/>
  <c r="CI70" i="1"/>
  <c r="CH70" i="1"/>
  <c r="CF70" i="1"/>
  <c r="BK70" i="1"/>
  <c r="BJ70" i="1"/>
  <c r="BB70" i="1"/>
  <c r="AV70" i="1"/>
  <c r="AP70" i="1"/>
  <c r="BC70" i="1" s="1"/>
  <c r="BF70" i="1" s="1"/>
  <c r="AK70" i="1"/>
  <c r="AI70" i="1" s="1"/>
  <c r="M70" i="1" s="1"/>
  <c r="AA70" i="1"/>
  <c r="Z70" i="1"/>
  <c r="R70" i="1"/>
  <c r="CI69" i="1"/>
  <c r="CH69" i="1"/>
  <c r="CF69" i="1"/>
  <c r="BK69" i="1"/>
  <c r="BJ69" i="1"/>
  <c r="BB69" i="1"/>
  <c r="AV69" i="1"/>
  <c r="AP69" i="1"/>
  <c r="BC69" i="1" s="1"/>
  <c r="BF69" i="1" s="1"/>
  <c r="AK69" i="1"/>
  <c r="AI69" i="1" s="1"/>
  <c r="AA69" i="1"/>
  <c r="Z69" i="1"/>
  <c r="R69" i="1"/>
  <c r="CI68" i="1"/>
  <c r="CH68" i="1"/>
  <c r="CF68" i="1"/>
  <c r="BK68" i="1"/>
  <c r="BJ68" i="1"/>
  <c r="BB68" i="1"/>
  <c r="AV68" i="1"/>
  <c r="AP68" i="1"/>
  <c r="BC68" i="1" s="1"/>
  <c r="BF68" i="1" s="1"/>
  <c r="AK68" i="1"/>
  <c r="AI68" i="1"/>
  <c r="K68" i="1" s="1"/>
  <c r="J68" i="1" s="1"/>
  <c r="AA68" i="1"/>
  <c r="Z68" i="1"/>
  <c r="R68" i="1"/>
  <c r="CI67" i="1"/>
  <c r="CH67" i="1"/>
  <c r="CF67" i="1"/>
  <c r="BK67" i="1"/>
  <c r="BJ67" i="1"/>
  <c r="BB67" i="1"/>
  <c r="AV67" i="1"/>
  <c r="AP67" i="1"/>
  <c r="BC67" i="1" s="1"/>
  <c r="BF67" i="1" s="1"/>
  <c r="BI67" i="1" s="1"/>
  <c r="AK67" i="1"/>
  <c r="AI67" i="1" s="1"/>
  <c r="M67" i="1" s="1"/>
  <c r="AJ67" i="1"/>
  <c r="AA67" i="1"/>
  <c r="Z67" i="1"/>
  <c r="Y67" i="1" s="1"/>
  <c r="R67" i="1"/>
  <c r="CI66" i="1"/>
  <c r="CH66" i="1"/>
  <c r="CF66" i="1"/>
  <c r="BK66" i="1"/>
  <c r="BJ66" i="1"/>
  <c r="BB66" i="1"/>
  <c r="AV66" i="1"/>
  <c r="AP66" i="1"/>
  <c r="BC66" i="1" s="1"/>
  <c r="BF66" i="1" s="1"/>
  <c r="AK66" i="1"/>
  <c r="AI66" i="1" s="1"/>
  <c r="M66" i="1" s="1"/>
  <c r="AA66" i="1"/>
  <c r="Z66" i="1"/>
  <c r="R66" i="1"/>
  <c r="CI65" i="1"/>
  <c r="CH65" i="1"/>
  <c r="CF65" i="1"/>
  <c r="BK65" i="1"/>
  <c r="BJ65" i="1"/>
  <c r="BB65" i="1"/>
  <c r="AV65" i="1"/>
  <c r="AP65" i="1"/>
  <c r="BC65" i="1" s="1"/>
  <c r="BF65" i="1" s="1"/>
  <c r="BH65" i="1" s="1"/>
  <c r="BL65" i="1" s="1"/>
  <c r="BM65" i="1" s="1"/>
  <c r="AK65" i="1"/>
  <c r="AI65" i="1" s="1"/>
  <c r="L65" i="1" s="1"/>
  <c r="AY65" i="1" s="1"/>
  <c r="AA65" i="1"/>
  <c r="Y65" i="1" s="1"/>
  <c r="Z65" i="1"/>
  <c r="R65" i="1"/>
  <c r="CI64" i="1"/>
  <c r="CH64" i="1"/>
  <c r="CF64" i="1"/>
  <c r="BK64" i="1"/>
  <c r="BJ64" i="1"/>
  <c r="BB64" i="1"/>
  <c r="AV64" i="1"/>
  <c r="AP64" i="1"/>
  <c r="BC64" i="1" s="1"/>
  <c r="BF64" i="1" s="1"/>
  <c r="AK64" i="1"/>
  <c r="AI64" i="1" s="1"/>
  <c r="K64" i="1" s="1"/>
  <c r="J64" i="1" s="1"/>
  <c r="AA64" i="1"/>
  <c r="Z64" i="1"/>
  <c r="Y64" i="1" s="1"/>
  <c r="R64" i="1"/>
  <c r="CI63" i="1"/>
  <c r="CH63" i="1"/>
  <c r="CF63" i="1"/>
  <c r="BK63" i="1"/>
  <c r="BJ63" i="1"/>
  <c r="BB63" i="1"/>
  <c r="AV63" i="1"/>
  <c r="AP63" i="1"/>
  <c r="BC63" i="1" s="1"/>
  <c r="BF63" i="1" s="1"/>
  <c r="BI63" i="1" s="1"/>
  <c r="AK63" i="1"/>
  <c r="AI63" i="1" s="1"/>
  <c r="AJ63" i="1" s="1"/>
  <c r="AA63" i="1"/>
  <c r="Z63" i="1"/>
  <c r="Y63" i="1" s="1"/>
  <c r="R63" i="1"/>
  <c r="CI62" i="1"/>
  <c r="CH62" i="1"/>
  <c r="CF62" i="1"/>
  <c r="BK62" i="1"/>
  <c r="BJ62" i="1"/>
  <c r="BB62" i="1"/>
  <c r="AV62" i="1"/>
  <c r="AP62" i="1"/>
  <c r="BC62" i="1" s="1"/>
  <c r="BF62" i="1" s="1"/>
  <c r="AK62" i="1"/>
  <c r="AI62" i="1" s="1"/>
  <c r="M62" i="1" s="1"/>
  <c r="AJ62" i="1"/>
  <c r="AA62" i="1"/>
  <c r="Z62" i="1"/>
  <c r="Y62" i="1" s="1"/>
  <c r="R62" i="1"/>
  <c r="CI61" i="1"/>
  <c r="CH61" i="1"/>
  <c r="CF61" i="1"/>
  <c r="BK61" i="1"/>
  <c r="BJ61" i="1"/>
  <c r="BB61" i="1"/>
  <c r="AV61" i="1"/>
  <c r="AP61" i="1"/>
  <c r="BC61" i="1" s="1"/>
  <c r="BF61" i="1" s="1"/>
  <c r="AK61" i="1"/>
  <c r="AI61" i="1" s="1"/>
  <c r="AA61" i="1"/>
  <c r="Z61" i="1"/>
  <c r="R61" i="1"/>
  <c r="CI60" i="1"/>
  <c r="CH60" i="1"/>
  <c r="CF60" i="1"/>
  <c r="CG60" i="1" s="1"/>
  <c r="AX60" i="1" s="1"/>
  <c r="AZ60" i="1" s="1"/>
  <c r="BK60" i="1"/>
  <c r="BJ60" i="1"/>
  <c r="BB60" i="1"/>
  <c r="AV60" i="1"/>
  <c r="AP60" i="1"/>
  <c r="BC60" i="1" s="1"/>
  <c r="BF60" i="1" s="1"/>
  <c r="AK60" i="1"/>
  <c r="AI60" i="1"/>
  <c r="K60" i="1" s="1"/>
  <c r="J60" i="1" s="1"/>
  <c r="AC60" i="1" s="1"/>
  <c r="AA60" i="1"/>
  <c r="Z60" i="1"/>
  <c r="R60" i="1"/>
  <c r="CI59" i="1"/>
  <c r="CH59" i="1"/>
  <c r="CF59" i="1"/>
  <c r="BK59" i="1"/>
  <c r="BJ59" i="1"/>
  <c r="BB59" i="1"/>
  <c r="AV59" i="1"/>
  <c r="AP59" i="1"/>
  <c r="BC59" i="1" s="1"/>
  <c r="BF59" i="1" s="1"/>
  <c r="AK59" i="1"/>
  <c r="AI59" i="1" s="1"/>
  <c r="P59" i="1" s="1"/>
  <c r="AJ59" i="1"/>
  <c r="AA59" i="1"/>
  <c r="Z59" i="1"/>
  <c r="Y59" i="1" s="1"/>
  <c r="R59" i="1"/>
  <c r="CI58" i="1"/>
  <c r="CH58" i="1"/>
  <c r="CF58" i="1"/>
  <c r="BK58" i="1"/>
  <c r="BJ58" i="1"/>
  <c r="BB58" i="1"/>
  <c r="AV58" i="1"/>
  <c r="AP58" i="1"/>
  <c r="BC58" i="1" s="1"/>
  <c r="BF58" i="1" s="1"/>
  <c r="AK58" i="1"/>
  <c r="AI58" i="1" s="1"/>
  <c r="M58" i="1" s="1"/>
  <c r="AA58" i="1"/>
  <c r="Z58" i="1"/>
  <c r="Y58" i="1"/>
  <c r="R58" i="1"/>
  <c r="CI57" i="1"/>
  <c r="CH57" i="1"/>
  <c r="CF57" i="1"/>
  <c r="BK57" i="1"/>
  <c r="BJ57" i="1"/>
  <c r="BC57" i="1"/>
  <c r="BF57" i="1" s="1"/>
  <c r="BG57" i="1" s="1"/>
  <c r="BB57" i="1"/>
  <c r="AV57" i="1"/>
  <c r="AP57" i="1"/>
  <c r="AK57" i="1"/>
  <c r="AI57" i="1"/>
  <c r="K57" i="1" s="1"/>
  <c r="J57" i="1" s="1"/>
  <c r="AA57" i="1"/>
  <c r="Z57" i="1"/>
  <c r="R57" i="1"/>
  <c r="CI56" i="1"/>
  <c r="CH56" i="1"/>
  <c r="CF56" i="1"/>
  <c r="U56" i="1" s="1"/>
  <c r="BK56" i="1"/>
  <c r="BJ56" i="1"/>
  <c r="BI56" i="1"/>
  <c r="BH56" i="1"/>
  <c r="BL56" i="1" s="1"/>
  <c r="BM56" i="1" s="1"/>
  <c r="BB56" i="1"/>
  <c r="AV56" i="1"/>
  <c r="AP56" i="1"/>
  <c r="BC56" i="1" s="1"/>
  <c r="BF56" i="1" s="1"/>
  <c r="BG56" i="1" s="1"/>
  <c r="AK56" i="1"/>
  <c r="AI56" i="1"/>
  <c r="P56" i="1" s="1"/>
  <c r="AA56" i="1"/>
  <c r="Z56" i="1"/>
  <c r="R56" i="1"/>
  <c r="CI55" i="1"/>
  <c r="CH55" i="1"/>
  <c r="CF55" i="1"/>
  <c r="BK55" i="1"/>
  <c r="BJ55" i="1"/>
  <c r="BB55" i="1"/>
  <c r="AV55" i="1"/>
  <c r="AP55" i="1"/>
  <c r="BC55" i="1" s="1"/>
  <c r="BF55" i="1" s="1"/>
  <c r="BG55" i="1" s="1"/>
  <c r="AK55" i="1"/>
  <c r="AI55" i="1" s="1"/>
  <c r="P55" i="1" s="1"/>
  <c r="AA55" i="1"/>
  <c r="Z55" i="1"/>
  <c r="Y55" i="1" s="1"/>
  <c r="R55" i="1"/>
  <c r="CI54" i="1"/>
  <c r="CH54" i="1"/>
  <c r="CF54" i="1"/>
  <c r="BK54" i="1"/>
  <c r="BJ54" i="1"/>
  <c r="BB54" i="1"/>
  <c r="AV54" i="1"/>
  <c r="AP54" i="1"/>
  <c r="BC54" i="1" s="1"/>
  <c r="BF54" i="1" s="1"/>
  <c r="AK54" i="1"/>
  <c r="AI54" i="1" s="1"/>
  <c r="AJ54" i="1" s="1"/>
  <c r="AA54" i="1"/>
  <c r="Z54" i="1"/>
  <c r="R54" i="1"/>
  <c r="CI53" i="1"/>
  <c r="CH53" i="1"/>
  <c r="CF53" i="1"/>
  <c r="BK53" i="1"/>
  <c r="BJ53" i="1"/>
  <c r="BB53" i="1"/>
  <c r="AV53" i="1"/>
  <c r="AP53" i="1"/>
  <c r="BC53" i="1" s="1"/>
  <c r="BF53" i="1" s="1"/>
  <c r="AK53" i="1"/>
  <c r="AI53" i="1" s="1"/>
  <c r="AA53" i="1"/>
  <c r="Z53" i="1"/>
  <c r="R53" i="1"/>
  <c r="CI52" i="1"/>
  <c r="CH52" i="1"/>
  <c r="CF52" i="1"/>
  <c r="U52" i="1" s="1"/>
  <c r="BK52" i="1"/>
  <c r="BJ52" i="1"/>
  <c r="BB52" i="1"/>
  <c r="AV52" i="1"/>
  <c r="AP52" i="1"/>
  <c r="BC52" i="1" s="1"/>
  <c r="BF52" i="1" s="1"/>
  <c r="BG52" i="1" s="1"/>
  <c r="AK52" i="1"/>
  <c r="AI52" i="1"/>
  <c r="L52" i="1" s="1"/>
  <c r="AY52" i="1" s="1"/>
  <c r="AA52" i="1"/>
  <c r="Y52" i="1" s="1"/>
  <c r="Z52" i="1"/>
  <c r="R52" i="1"/>
  <c r="CI51" i="1"/>
  <c r="CH51" i="1"/>
  <c r="CF51" i="1"/>
  <c r="BK51" i="1"/>
  <c r="BJ51" i="1"/>
  <c r="BB51" i="1"/>
  <c r="AV51" i="1"/>
  <c r="AP51" i="1"/>
  <c r="BC51" i="1" s="1"/>
  <c r="BF51" i="1" s="1"/>
  <c r="AK51" i="1"/>
  <c r="AI51" i="1" s="1"/>
  <c r="AA51" i="1"/>
  <c r="Z51" i="1"/>
  <c r="R51" i="1"/>
  <c r="CI50" i="1"/>
  <c r="CH50" i="1"/>
  <c r="CF50" i="1"/>
  <c r="BK50" i="1"/>
  <c r="BJ50" i="1"/>
  <c r="BH50" i="1"/>
  <c r="BL50" i="1" s="1"/>
  <c r="BM50" i="1" s="1"/>
  <c r="BB50" i="1"/>
  <c r="AV50" i="1"/>
  <c r="AP50" i="1"/>
  <c r="BC50" i="1" s="1"/>
  <c r="BF50" i="1" s="1"/>
  <c r="AK50" i="1"/>
  <c r="AI50" i="1"/>
  <c r="P50" i="1" s="1"/>
  <c r="AA50" i="1"/>
  <c r="Z50" i="1"/>
  <c r="Y50" i="1" s="1"/>
  <c r="R50" i="1"/>
  <c r="CI49" i="1"/>
  <c r="CH49" i="1"/>
  <c r="CF49" i="1"/>
  <c r="U49" i="1" s="1"/>
  <c r="BK49" i="1"/>
  <c r="BJ49" i="1"/>
  <c r="BB49" i="1"/>
  <c r="AV49" i="1"/>
  <c r="AP49" i="1"/>
  <c r="BC49" i="1" s="1"/>
  <c r="BF49" i="1" s="1"/>
  <c r="AK49" i="1"/>
  <c r="AI49" i="1" s="1"/>
  <c r="L49" i="1" s="1"/>
  <c r="AY49" i="1" s="1"/>
  <c r="AA49" i="1"/>
  <c r="Z49" i="1"/>
  <c r="Y49" i="1" s="1"/>
  <c r="R49" i="1"/>
  <c r="CI48" i="1"/>
  <c r="CH48" i="1"/>
  <c r="CF48" i="1"/>
  <c r="BK48" i="1"/>
  <c r="BJ48" i="1"/>
  <c r="BB48" i="1"/>
  <c r="AV48" i="1"/>
  <c r="AP48" i="1"/>
  <c r="BC48" i="1" s="1"/>
  <c r="BF48" i="1" s="1"/>
  <c r="BH48" i="1" s="1"/>
  <c r="BL48" i="1" s="1"/>
  <c r="BM48" i="1" s="1"/>
  <c r="AK48" i="1"/>
  <c r="AI48" i="1"/>
  <c r="M48" i="1" s="1"/>
  <c r="AA48" i="1"/>
  <c r="Z48" i="1"/>
  <c r="R48" i="1"/>
  <c r="CI47" i="1"/>
  <c r="CH47" i="1"/>
  <c r="CF47" i="1"/>
  <c r="BK47" i="1"/>
  <c r="BJ47" i="1"/>
  <c r="BB47" i="1"/>
  <c r="AV47" i="1"/>
  <c r="AP47" i="1"/>
  <c r="BC47" i="1" s="1"/>
  <c r="BF47" i="1" s="1"/>
  <c r="AK47" i="1"/>
  <c r="AI47" i="1" s="1"/>
  <c r="AA47" i="1"/>
  <c r="Z47" i="1"/>
  <c r="R47" i="1"/>
  <c r="CI46" i="1"/>
  <c r="CH46" i="1"/>
  <c r="CF46" i="1"/>
  <c r="BK46" i="1"/>
  <c r="BJ46" i="1"/>
  <c r="BF46" i="1"/>
  <c r="BB46" i="1"/>
  <c r="AV46" i="1"/>
  <c r="AP46" i="1"/>
  <c r="BC46" i="1" s="1"/>
  <c r="AK46" i="1"/>
  <c r="AI46" i="1"/>
  <c r="AJ46" i="1" s="1"/>
  <c r="AA46" i="1"/>
  <c r="Z46" i="1"/>
  <c r="R46" i="1"/>
  <c r="CI45" i="1"/>
  <c r="CH45" i="1"/>
  <c r="CF45" i="1"/>
  <c r="U45" i="1" s="1"/>
  <c r="BK45" i="1"/>
  <c r="BJ45" i="1"/>
  <c r="BB45" i="1"/>
  <c r="AV45" i="1"/>
  <c r="AP45" i="1"/>
  <c r="BC45" i="1" s="1"/>
  <c r="BF45" i="1" s="1"/>
  <c r="BI45" i="1" s="1"/>
  <c r="AK45" i="1"/>
  <c r="AI45" i="1" s="1"/>
  <c r="P45" i="1" s="1"/>
  <c r="AA45" i="1"/>
  <c r="Z45" i="1"/>
  <c r="R45" i="1"/>
  <c r="CI44" i="1"/>
  <c r="CH44" i="1"/>
  <c r="CF44" i="1"/>
  <c r="BK44" i="1"/>
  <c r="BJ44" i="1"/>
  <c r="BB44" i="1"/>
  <c r="AV44" i="1"/>
  <c r="AP44" i="1"/>
  <c r="BC44" i="1" s="1"/>
  <c r="BF44" i="1" s="1"/>
  <c r="AK44" i="1"/>
  <c r="AI44" i="1" s="1"/>
  <c r="AA44" i="1"/>
  <c r="Z44" i="1"/>
  <c r="Y44" i="1"/>
  <c r="R44" i="1"/>
  <c r="CI43" i="1"/>
  <c r="CH43" i="1"/>
  <c r="CF43" i="1"/>
  <c r="BK43" i="1"/>
  <c r="BJ43" i="1"/>
  <c r="BB43" i="1"/>
  <c r="AY43" i="1"/>
  <c r="AV43" i="1"/>
  <c r="AP43" i="1"/>
  <c r="BC43" i="1" s="1"/>
  <c r="BF43" i="1" s="1"/>
  <c r="BG43" i="1" s="1"/>
  <c r="AK43" i="1"/>
  <c r="AI43" i="1" s="1"/>
  <c r="AA43" i="1"/>
  <c r="Z43" i="1"/>
  <c r="Y43" i="1" s="1"/>
  <c r="R43" i="1"/>
  <c r="L43" i="1"/>
  <c r="K43" i="1"/>
  <c r="J43" i="1" s="1"/>
  <c r="CI42" i="1"/>
  <c r="CH42" i="1"/>
  <c r="CF42" i="1"/>
  <c r="BK42" i="1"/>
  <c r="BJ42" i="1"/>
  <c r="BI42" i="1"/>
  <c r="BG42" i="1"/>
  <c r="BB42" i="1"/>
  <c r="AV42" i="1"/>
  <c r="AP42" i="1"/>
  <c r="BC42" i="1" s="1"/>
  <c r="BF42" i="1" s="1"/>
  <c r="BH42" i="1" s="1"/>
  <c r="BL42" i="1" s="1"/>
  <c r="BM42" i="1" s="1"/>
  <c r="AK42" i="1"/>
  <c r="AI42" i="1"/>
  <c r="K42" i="1" s="1"/>
  <c r="J42" i="1" s="1"/>
  <c r="AA42" i="1"/>
  <c r="Z42" i="1"/>
  <c r="U42" i="1"/>
  <c r="R42" i="1"/>
  <c r="CI41" i="1"/>
  <c r="CH41" i="1"/>
  <c r="CF41" i="1"/>
  <c r="BK41" i="1"/>
  <c r="BJ41" i="1"/>
  <c r="BB41" i="1"/>
  <c r="AV41" i="1"/>
  <c r="AP41" i="1"/>
  <c r="BC41" i="1" s="1"/>
  <c r="BF41" i="1" s="1"/>
  <c r="AK41" i="1"/>
  <c r="AI41" i="1" s="1"/>
  <c r="L41" i="1" s="1"/>
  <c r="AY41" i="1" s="1"/>
  <c r="AA41" i="1"/>
  <c r="Z41" i="1"/>
  <c r="R41" i="1"/>
  <c r="CI40" i="1"/>
  <c r="CH40" i="1"/>
  <c r="CF40" i="1"/>
  <c r="CG40" i="1" s="1"/>
  <c r="AX40" i="1" s="1"/>
  <c r="BK40" i="1"/>
  <c r="BJ40" i="1"/>
  <c r="BB40" i="1"/>
  <c r="AV40" i="1"/>
  <c r="AP40" i="1"/>
  <c r="BC40" i="1" s="1"/>
  <c r="BF40" i="1" s="1"/>
  <c r="AK40" i="1"/>
  <c r="AI40" i="1" s="1"/>
  <c r="P40" i="1" s="1"/>
  <c r="AA40" i="1"/>
  <c r="Z40" i="1"/>
  <c r="R40" i="1"/>
  <c r="CI39" i="1"/>
  <c r="CH39" i="1"/>
  <c r="CF39" i="1"/>
  <c r="BK39" i="1"/>
  <c r="BJ39" i="1"/>
  <c r="BB39" i="1"/>
  <c r="AV39" i="1"/>
  <c r="AP39" i="1"/>
  <c r="BC39" i="1" s="1"/>
  <c r="BF39" i="1" s="1"/>
  <c r="AK39" i="1"/>
  <c r="AI39" i="1" s="1"/>
  <c r="AA39" i="1"/>
  <c r="Z39" i="1"/>
  <c r="R39" i="1"/>
  <c r="CI38" i="1"/>
  <c r="CH38" i="1"/>
  <c r="CF38" i="1"/>
  <c r="BK38" i="1"/>
  <c r="BJ38" i="1"/>
  <c r="BB38" i="1"/>
  <c r="AV38" i="1"/>
  <c r="AP38" i="1"/>
  <c r="BC38" i="1" s="1"/>
  <c r="BF38" i="1" s="1"/>
  <c r="BG38" i="1" s="1"/>
  <c r="AK38" i="1"/>
  <c r="AI38" i="1"/>
  <c r="K38" i="1" s="1"/>
  <c r="J38" i="1" s="1"/>
  <c r="AC38" i="1" s="1"/>
  <c r="AA38" i="1"/>
  <c r="Z38" i="1"/>
  <c r="R38" i="1"/>
  <c r="CI37" i="1"/>
  <c r="CH37" i="1"/>
  <c r="CF37" i="1"/>
  <c r="CG37" i="1" s="1"/>
  <c r="AX37" i="1" s="1"/>
  <c r="BK37" i="1"/>
  <c r="BJ37" i="1"/>
  <c r="BC37" i="1"/>
  <c r="BF37" i="1" s="1"/>
  <c r="BH37" i="1" s="1"/>
  <c r="BL37" i="1" s="1"/>
  <c r="BM37" i="1" s="1"/>
  <c r="BB37" i="1"/>
  <c r="AV37" i="1"/>
  <c r="AP37" i="1"/>
  <c r="AK37" i="1"/>
  <c r="AI37" i="1" s="1"/>
  <c r="P37" i="1" s="1"/>
  <c r="AA37" i="1"/>
  <c r="Z37" i="1"/>
  <c r="R37" i="1"/>
  <c r="M37" i="1"/>
  <c r="CI36" i="1"/>
  <c r="CH36" i="1"/>
  <c r="CF36" i="1"/>
  <c r="BK36" i="1"/>
  <c r="BJ36" i="1"/>
  <c r="BB36" i="1"/>
  <c r="AV36" i="1"/>
  <c r="AP36" i="1"/>
  <c r="BC36" i="1" s="1"/>
  <c r="BF36" i="1" s="1"/>
  <c r="AK36" i="1"/>
  <c r="AI36" i="1" s="1"/>
  <c r="AA36" i="1"/>
  <c r="Z36" i="1"/>
  <c r="Y36" i="1" s="1"/>
  <c r="R36" i="1"/>
  <c r="CI35" i="1"/>
  <c r="CH35" i="1"/>
  <c r="CF35" i="1"/>
  <c r="BK35" i="1"/>
  <c r="BJ35" i="1"/>
  <c r="BB35" i="1"/>
  <c r="AV35" i="1"/>
  <c r="AP35" i="1"/>
  <c r="BC35" i="1" s="1"/>
  <c r="BF35" i="1" s="1"/>
  <c r="AK35" i="1"/>
  <c r="AI35" i="1" s="1"/>
  <c r="P35" i="1" s="1"/>
  <c r="AA35" i="1"/>
  <c r="Z35" i="1"/>
  <c r="Y35" i="1"/>
  <c r="R35" i="1"/>
  <c r="CI34" i="1"/>
  <c r="CH34" i="1"/>
  <c r="CF34" i="1"/>
  <c r="BK34" i="1"/>
  <c r="BJ34" i="1"/>
  <c r="BB34" i="1"/>
  <c r="AV34" i="1"/>
  <c r="AP34" i="1"/>
  <c r="BC34" i="1" s="1"/>
  <c r="BF34" i="1" s="1"/>
  <c r="AK34" i="1"/>
  <c r="AI34" i="1" s="1"/>
  <c r="AA34" i="1"/>
  <c r="Z34" i="1"/>
  <c r="Y34" i="1" s="1"/>
  <c r="R34" i="1"/>
  <c r="CI33" i="1"/>
  <c r="CH33" i="1"/>
  <c r="CF33" i="1"/>
  <c r="BK33" i="1"/>
  <c r="BJ33" i="1"/>
  <c r="BF33" i="1"/>
  <c r="BG33" i="1" s="1"/>
  <c r="BB33" i="1"/>
  <c r="AV33" i="1"/>
  <c r="AP33" i="1"/>
  <c r="BC33" i="1" s="1"/>
  <c r="AK33" i="1"/>
  <c r="AI33" i="1" s="1"/>
  <c r="K33" i="1" s="1"/>
  <c r="J33" i="1" s="1"/>
  <c r="AA33" i="1"/>
  <c r="Z33" i="1"/>
  <c r="Y33" i="1" s="1"/>
  <c r="R33" i="1"/>
  <c r="P33" i="1"/>
  <c r="L33" i="1"/>
  <c r="AY33" i="1" s="1"/>
  <c r="CI32" i="1"/>
  <c r="CH32" i="1"/>
  <c r="CF32" i="1"/>
  <c r="CG32" i="1" s="1"/>
  <c r="AX32" i="1" s="1"/>
  <c r="BK32" i="1"/>
  <c r="BJ32" i="1"/>
  <c r="BB32" i="1"/>
  <c r="AV32" i="1"/>
  <c r="AP32" i="1"/>
  <c r="BC32" i="1" s="1"/>
  <c r="BF32" i="1" s="1"/>
  <c r="BG32" i="1" s="1"/>
  <c r="AK32" i="1"/>
  <c r="AI32" i="1"/>
  <c r="AJ32" i="1" s="1"/>
  <c r="AA32" i="1"/>
  <c r="Z32" i="1"/>
  <c r="U32" i="1"/>
  <c r="R32" i="1"/>
  <c r="CI31" i="1"/>
  <c r="CH31" i="1"/>
  <c r="CF31" i="1"/>
  <c r="BK31" i="1"/>
  <c r="BJ31" i="1"/>
  <c r="BB31" i="1"/>
  <c r="AV31" i="1"/>
  <c r="AP31" i="1"/>
  <c r="BC31" i="1" s="1"/>
  <c r="BF31" i="1" s="1"/>
  <c r="BG31" i="1" s="1"/>
  <c r="AK31" i="1"/>
  <c r="AI31" i="1" s="1"/>
  <c r="M31" i="1" s="1"/>
  <c r="AA31" i="1"/>
  <c r="Z31" i="1"/>
  <c r="R31" i="1"/>
  <c r="CI30" i="1"/>
  <c r="CH30" i="1"/>
  <c r="CF30" i="1"/>
  <c r="CG30" i="1" s="1"/>
  <c r="AX30" i="1" s="1"/>
  <c r="AZ30" i="1" s="1"/>
  <c r="BK30" i="1"/>
  <c r="BJ30" i="1"/>
  <c r="BB30" i="1"/>
  <c r="AV30" i="1"/>
  <c r="AP30" i="1"/>
  <c r="BC30" i="1" s="1"/>
  <c r="BF30" i="1" s="1"/>
  <c r="AK30" i="1"/>
  <c r="AI30" i="1" s="1"/>
  <c r="K30" i="1" s="1"/>
  <c r="J30" i="1" s="1"/>
  <c r="AC30" i="1" s="1"/>
  <c r="AA30" i="1"/>
  <c r="Z30" i="1"/>
  <c r="Y30" i="1" s="1"/>
  <c r="R30" i="1"/>
  <c r="CI29" i="1"/>
  <c r="CH29" i="1"/>
  <c r="CF29" i="1"/>
  <c r="CG29" i="1" s="1"/>
  <c r="AX29" i="1" s="1"/>
  <c r="BK29" i="1"/>
  <c r="BJ29" i="1"/>
  <c r="BC29" i="1"/>
  <c r="BF29" i="1" s="1"/>
  <c r="BH29" i="1" s="1"/>
  <c r="BL29" i="1" s="1"/>
  <c r="BM29" i="1" s="1"/>
  <c r="BB29" i="1"/>
  <c r="AV29" i="1"/>
  <c r="AP29" i="1"/>
  <c r="AK29" i="1"/>
  <c r="AI29" i="1" s="1"/>
  <c r="M29" i="1" s="1"/>
  <c r="AA29" i="1"/>
  <c r="Y29" i="1" s="1"/>
  <c r="Z29" i="1"/>
  <c r="R29" i="1"/>
  <c r="CI28" i="1"/>
  <c r="CH28" i="1"/>
  <c r="CF28" i="1"/>
  <c r="BK28" i="1"/>
  <c r="BJ28" i="1"/>
  <c r="BB28" i="1"/>
  <c r="AV28" i="1"/>
  <c r="AP28" i="1"/>
  <c r="BC28" i="1" s="1"/>
  <c r="BF28" i="1" s="1"/>
  <c r="AK28" i="1"/>
  <c r="AI28" i="1" s="1"/>
  <c r="AA28" i="1"/>
  <c r="Z28" i="1"/>
  <c r="R28" i="1"/>
  <c r="CI27" i="1"/>
  <c r="CH27" i="1"/>
  <c r="CF27" i="1"/>
  <c r="BK27" i="1"/>
  <c r="BJ27" i="1"/>
  <c r="BB27" i="1"/>
  <c r="AV27" i="1"/>
  <c r="AP27" i="1"/>
  <c r="BC27" i="1" s="1"/>
  <c r="BF27" i="1" s="1"/>
  <c r="AK27" i="1"/>
  <c r="AI27" i="1"/>
  <c r="M27" i="1" s="1"/>
  <c r="AA27" i="1"/>
  <c r="Y27" i="1" s="1"/>
  <c r="Z27" i="1"/>
  <c r="R27" i="1"/>
  <c r="CI26" i="1"/>
  <c r="CH26" i="1"/>
  <c r="CF26" i="1"/>
  <c r="CG26" i="1" s="1"/>
  <c r="AX26" i="1" s="1"/>
  <c r="AZ26" i="1" s="1"/>
  <c r="BK26" i="1"/>
  <c r="BJ26" i="1"/>
  <c r="BC26" i="1"/>
  <c r="BF26" i="1" s="1"/>
  <c r="BB26" i="1"/>
  <c r="AV26" i="1"/>
  <c r="AP26" i="1"/>
  <c r="AK26" i="1"/>
  <c r="AI26" i="1" s="1"/>
  <c r="AA26" i="1"/>
  <c r="Y26" i="1" s="1"/>
  <c r="Z26" i="1"/>
  <c r="R26" i="1"/>
  <c r="CI25" i="1"/>
  <c r="CH25" i="1"/>
  <c r="CF25" i="1"/>
  <c r="CG25" i="1" s="1"/>
  <c r="AX25" i="1" s="1"/>
  <c r="BK25" i="1"/>
  <c r="BJ25" i="1"/>
  <c r="BC25" i="1"/>
  <c r="BF25" i="1" s="1"/>
  <c r="BH25" i="1" s="1"/>
  <c r="BL25" i="1" s="1"/>
  <c r="BM25" i="1" s="1"/>
  <c r="BB25" i="1"/>
  <c r="AV25" i="1"/>
  <c r="AP25" i="1"/>
  <c r="AK25" i="1"/>
  <c r="AI25" i="1" s="1"/>
  <c r="AA25" i="1"/>
  <c r="Z25" i="1"/>
  <c r="Y25" i="1" s="1"/>
  <c r="R25" i="1"/>
  <c r="CI24" i="1"/>
  <c r="U24" i="1" s="1"/>
  <c r="CH24" i="1"/>
  <c r="CF24" i="1"/>
  <c r="BK24" i="1"/>
  <c r="BJ24" i="1"/>
  <c r="BB24" i="1"/>
  <c r="AV24" i="1"/>
  <c r="AP24" i="1"/>
  <c r="BC24" i="1" s="1"/>
  <c r="BF24" i="1" s="1"/>
  <c r="AK24" i="1"/>
  <c r="AI24" i="1" s="1"/>
  <c r="AA24" i="1"/>
  <c r="Z24" i="1"/>
  <c r="R24" i="1"/>
  <c r="CI23" i="1"/>
  <c r="CH23" i="1"/>
  <c r="CG23" i="1"/>
  <c r="AX23" i="1" s="1"/>
  <c r="CF23" i="1"/>
  <c r="BK23" i="1"/>
  <c r="BJ23" i="1"/>
  <c r="BB23" i="1"/>
  <c r="AV23" i="1"/>
  <c r="AP23" i="1"/>
  <c r="BC23" i="1" s="1"/>
  <c r="BF23" i="1" s="1"/>
  <c r="AK23" i="1"/>
  <c r="AI23" i="1" s="1"/>
  <c r="AA23" i="1"/>
  <c r="Z23" i="1"/>
  <c r="R23" i="1"/>
  <c r="CI22" i="1"/>
  <c r="CH22" i="1"/>
  <c r="CF22" i="1"/>
  <c r="BK22" i="1"/>
  <c r="BJ22" i="1"/>
  <c r="BB22" i="1"/>
  <c r="AV22" i="1"/>
  <c r="AP22" i="1"/>
  <c r="BC22" i="1" s="1"/>
  <c r="BF22" i="1" s="1"/>
  <c r="BI22" i="1" s="1"/>
  <c r="AK22" i="1"/>
  <c r="AI22" i="1" s="1"/>
  <c r="AA22" i="1"/>
  <c r="Z22" i="1"/>
  <c r="Y22" i="1" s="1"/>
  <c r="R22" i="1"/>
  <c r="CI21" i="1"/>
  <c r="CH21" i="1"/>
  <c r="CF21" i="1"/>
  <c r="BK21" i="1"/>
  <c r="BJ21" i="1"/>
  <c r="BC21" i="1"/>
  <c r="BF21" i="1" s="1"/>
  <c r="BG21" i="1" s="1"/>
  <c r="BB21" i="1"/>
  <c r="AV21" i="1"/>
  <c r="AP21" i="1"/>
  <c r="AK21" i="1"/>
  <c r="AI21" i="1"/>
  <c r="P21" i="1" s="1"/>
  <c r="AA21" i="1"/>
  <c r="Z21" i="1"/>
  <c r="U21" i="1"/>
  <c r="R21" i="1"/>
  <c r="CI20" i="1"/>
  <c r="CH20" i="1"/>
  <c r="CF20" i="1"/>
  <c r="BK20" i="1"/>
  <c r="BJ20" i="1"/>
  <c r="BB20" i="1"/>
  <c r="AV20" i="1"/>
  <c r="AP20" i="1"/>
  <c r="BC20" i="1" s="1"/>
  <c r="BF20" i="1" s="1"/>
  <c r="AK20" i="1"/>
  <c r="AI20" i="1" s="1"/>
  <c r="AJ20" i="1" s="1"/>
  <c r="AA20" i="1"/>
  <c r="Z20" i="1"/>
  <c r="R20" i="1"/>
  <c r="P20" i="1"/>
  <c r="CI19" i="1"/>
  <c r="CH19" i="1"/>
  <c r="CF19" i="1"/>
  <c r="CG19" i="1" s="1"/>
  <c r="AX19" i="1" s="1"/>
  <c r="BK19" i="1"/>
  <c r="BJ19" i="1"/>
  <c r="BB19" i="1"/>
  <c r="AV19" i="1"/>
  <c r="AP19" i="1"/>
  <c r="BC19" i="1" s="1"/>
  <c r="BF19" i="1" s="1"/>
  <c r="AK19" i="1"/>
  <c r="AI19" i="1" s="1"/>
  <c r="AA19" i="1"/>
  <c r="Z19" i="1"/>
  <c r="Y19" i="1" s="1"/>
  <c r="R19" i="1"/>
  <c r="BI75" i="1" l="1"/>
  <c r="BG75" i="1"/>
  <c r="AJ61" i="1"/>
  <c r="P61" i="1"/>
  <c r="BG61" i="1"/>
  <c r="BH61" i="1"/>
  <c r="BL61" i="1" s="1"/>
  <c r="BM61" i="1" s="1"/>
  <c r="BI24" i="1"/>
  <c r="BH24" i="1"/>
  <c r="BL24" i="1" s="1"/>
  <c r="BM24" i="1" s="1"/>
  <c r="U27" i="1"/>
  <c r="CG52" i="1"/>
  <c r="AX52" i="1" s="1"/>
  <c r="BA52" i="1" s="1"/>
  <c r="Y60" i="1"/>
  <c r="BI21" i="1"/>
  <c r="CG22" i="1"/>
  <c r="AX22" i="1" s="1"/>
  <c r="AZ22" i="1" s="1"/>
  <c r="Y37" i="1"/>
  <c r="Y42" i="1"/>
  <c r="Y46" i="1"/>
  <c r="Y56" i="1"/>
  <c r="CG59" i="1"/>
  <c r="AX59" i="1" s="1"/>
  <c r="Y74" i="1"/>
  <c r="AJ75" i="1"/>
  <c r="K48" i="1"/>
  <c r="J48" i="1" s="1"/>
  <c r="AC48" i="1" s="1"/>
  <c r="U28" i="1"/>
  <c r="AZ32" i="1"/>
  <c r="K59" i="1"/>
  <c r="J59" i="1" s="1"/>
  <c r="AC59" i="1" s="1"/>
  <c r="L60" i="1"/>
  <c r="AY60" i="1" s="1"/>
  <c r="BA60" i="1" s="1"/>
  <c r="L75" i="1"/>
  <c r="AY75" i="1" s="1"/>
  <c r="Y79" i="1"/>
  <c r="Y32" i="1"/>
  <c r="U20" i="1"/>
  <c r="U19" i="1"/>
  <c r="CG21" i="1"/>
  <c r="AX21" i="1" s="1"/>
  <c r="AZ21" i="1" s="1"/>
  <c r="AZ29" i="1"/>
  <c r="U29" i="1"/>
  <c r="Y31" i="1"/>
  <c r="U31" i="1"/>
  <c r="Y48" i="1"/>
  <c r="L50" i="1"/>
  <c r="AY50" i="1" s="1"/>
  <c r="Y53" i="1"/>
  <c r="L59" i="1"/>
  <c r="AY59" i="1" s="1"/>
  <c r="BA59" i="1" s="1"/>
  <c r="M60" i="1"/>
  <c r="K62" i="1"/>
  <c r="J62" i="1" s="1"/>
  <c r="AC62" i="1" s="1"/>
  <c r="L67" i="1"/>
  <c r="AY67" i="1" s="1"/>
  <c r="Y68" i="1"/>
  <c r="K70" i="1"/>
  <c r="J70" i="1" s="1"/>
  <c r="L71" i="1"/>
  <c r="AY71" i="1" s="1"/>
  <c r="AZ25" i="1"/>
  <c r="U25" i="1"/>
  <c r="K37" i="1"/>
  <c r="J37" i="1" s="1"/>
  <c r="AC37" i="1" s="1"/>
  <c r="Y38" i="1"/>
  <c r="Y47" i="1"/>
  <c r="Y51" i="1"/>
  <c r="CG51" i="1"/>
  <c r="AX51" i="1" s="1"/>
  <c r="AZ51" i="1" s="1"/>
  <c r="M59" i="1"/>
  <c r="L62" i="1"/>
  <c r="AY62" i="1" s="1"/>
  <c r="Y76" i="1"/>
  <c r="Y81" i="1"/>
  <c r="K76" i="1"/>
  <c r="J76" i="1" s="1"/>
  <c r="AJ76" i="1"/>
  <c r="P76" i="1"/>
  <c r="L76" i="1"/>
  <c r="AY76" i="1" s="1"/>
  <c r="L36" i="1"/>
  <c r="AY36" i="1" s="1"/>
  <c r="P36" i="1"/>
  <c r="M36" i="1"/>
  <c r="AJ36" i="1"/>
  <c r="K36" i="1"/>
  <c r="J36" i="1" s="1"/>
  <c r="K72" i="1"/>
  <c r="J72" i="1" s="1"/>
  <c r="P72" i="1"/>
  <c r="L72" i="1"/>
  <c r="AY72" i="1" s="1"/>
  <c r="AJ72" i="1"/>
  <c r="K80" i="1"/>
  <c r="J80" i="1" s="1"/>
  <c r="P80" i="1"/>
  <c r="L80" i="1"/>
  <c r="AY80" i="1" s="1"/>
  <c r="AJ47" i="1"/>
  <c r="P47" i="1"/>
  <c r="L47" i="1"/>
  <c r="AY47" i="1" s="1"/>
  <c r="K34" i="1"/>
  <c r="J34" i="1" s="1"/>
  <c r="AJ34" i="1"/>
  <c r="P34" i="1"/>
  <c r="L34" i="1"/>
  <c r="AY34" i="1" s="1"/>
  <c r="K23" i="1"/>
  <c r="J23" i="1" s="1"/>
  <c r="AC23" i="1" s="1"/>
  <c r="M23" i="1"/>
  <c r="L23" i="1"/>
  <c r="AY23" i="1" s="1"/>
  <c r="BA23" i="1" s="1"/>
  <c r="BG28" i="1"/>
  <c r="BH28" i="1"/>
  <c r="BL28" i="1" s="1"/>
  <c r="BM28" i="1" s="1"/>
  <c r="BI28" i="1"/>
  <c r="M53" i="1"/>
  <c r="L53" i="1"/>
  <c r="AY53" i="1" s="1"/>
  <c r="BA53" i="1" s="1"/>
  <c r="P53" i="1"/>
  <c r="K53" i="1"/>
  <c r="J53" i="1" s="1"/>
  <c r="AJ53" i="1"/>
  <c r="AZ37" i="1"/>
  <c r="Y21" i="1"/>
  <c r="BH21" i="1"/>
  <c r="BL21" i="1" s="1"/>
  <c r="BM21" i="1" s="1"/>
  <c r="BG24" i="1"/>
  <c r="Y28" i="1"/>
  <c r="CG31" i="1"/>
  <c r="AX31" i="1" s="1"/>
  <c r="U37" i="1"/>
  <c r="V37" i="1" s="1"/>
  <c r="W37" i="1" s="1"/>
  <c r="AD37" i="1" s="1"/>
  <c r="AJ40" i="1"/>
  <c r="U40" i="1"/>
  <c r="CG41" i="1"/>
  <c r="AX41" i="1" s="1"/>
  <c r="AZ41" i="1" s="1"/>
  <c r="Y45" i="1"/>
  <c r="AZ52" i="1"/>
  <c r="AJ66" i="1"/>
  <c r="AJ68" i="1"/>
  <c r="AJ70" i="1"/>
  <c r="K78" i="1"/>
  <c r="J78" i="1" s="1"/>
  <c r="CG54" i="1"/>
  <c r="AX54" i="1" s="1"/>
  <c r="AZ54" i="1" s="1"/>
  <c r="AJ55" i="1"/>
  <c r="Y61" i="1"/>
  <c r="L63" i="1"/>
  <c r="AY63" i="1" s="1"/>
  <c r="AJ64" i="1"/>
  <c r="Y75" i="1"/>
  <c r="L78" i="1"/>
  <c r="AY78" i="1" s="1"/>
  <c r="BG29" i="1"/>
  <c r="M63" i="1"/>
  <c r="L68" i="1"/>
  <c r="AY68" i="1" s="1"/>
  <c r="P78" i="1"/>
  <c r="M40" i="1"/>
  <c r="L64" i="1"/>
  <c r="AY64" i="1" s="1"/>
  <c r="K66" i="1"/>
  <c r="J66" i="1" s="1"/>
  <c r="P68" i="1"/>
  <c r="L70" i="1"/>
  <c r="AY70" i="1" s="1"/>
  <c r="Y20" i="1"/>
  <c r="Y23" i="1"/>
  <c r="K32" i="1"/>
  <c r="J32" i="1" s="1"/>
  <c r="AC32" i="1" s="1"/>
  <c r="M21" i="1"/>
  <c r="U23" i="1"/>
  <c r="V23" i="1" s="1"/>
  <c r="W23" i="1" s="1"/>
  <c r="M32" i="1"/>
  <c r="L37" i="1"/>
  <c r="AY37" i="1" s="1"/>
  <c r="BA37" i="1" s="1"/>
  <c r="AJ37" i="1"/>
  <c r="M38" i="1"/>
  <c r="M42" i="1"/>
  <c r="U46" i="1"/>
  <c r="L55" i="1"/>
  <c r="AY55" i="1" s="1"/>
  <c r="Y57" i="1"/>
  <c r="P60" i="1"/>
  <c r="BG63" i="1"/>
  <c r="M64" i="1"/>
  <c r="L66" i="1"/>
  <c r="AY66" i="1" s="1"/>
  <c r="Y69" i="1"/>
  <c r="P70" i="1"/>
  <c r="Y72" i="1"/>
  <c r="AJ74" i="1"/>
  <c r="CG77" i="1"/>
  <c r="AX77" i="1" s="1"/>
  <c r="AZ77" i="1" s="1"/>
  <c r="Y78" i="1"/>
  <c r="CG45" i="1"/>
  <c r="AX45" i="1" s="1"/>
  <c r="BI29" i="1"/>
  <c r="L38" i="1"/>
  <c r="AY38" i="1" s="1"/>
  <c r="P32" i="1"/>
  <c r="U34" i="1"/>
  <c r="P38" i="1"/>
  <c r="U41" i="1"/>
  <c r="P42" i="1"/>
  <c r="M46" i="1"/>
  <c r="CG46" i="1"/>
  <c r="AX46" i="1" s="1"/>
  <c r="AZ46" i="1" s="1"/>
  <c r="U54" i="1"/>
  <c r="M55" i="1"/>
  <c r="CG56" i="1"/>
  <c r="AX56" i="1" s="1"/>
  <c r="AZ56" i="1" s="1"/>
  <c r="BH63" i="1"/>
  <c r="BL63" i="1" s="1"/>
  <c r="BM63" i="1" s="1"/>
  <c r="P64" i="1"/>
  <c r="Y71" i="1"/>
  <c r="Y24" i="1"/>
  <c r="CG28" i="1"/>
  <c r="AX28" i="1" s="1"/>
  <c r="AZ28" i="1" s="1"/>
  <c r="AJ38" i="1"/>
  <c r="P48" i="1"/>
  <c r="BH52" i="1"/>
  <c r="BL52" i="1" s="1"/>
  <c r="BM52" i="1" s="1"/>
  <c r="BI57" i="1"/>
  <c r="BI61" i="1"/>
  <c r="CG24" i="1"/>
  <c r="AX24" i="1" s="1"/>
  <c r="L27" i="1"/>
  <c r="AY27" i="1" s="1"/>
  <c r="U33" i="1"/>
  <c r="V33" i="1" s="1"/>
  <c r="W33" i="1" s="1"/>
  <c r="S33" i="1" s="1"/>
  <c r="Q33" i="1" s="1"/>
  <c r="T33" i="1" s="1"/>
  <c r="N33" i="1" s="1"/>
  <c r="O33" i="1" s="1"/>
  <c r="Y39" i="1"/>
  <c r="Y40" i="1"/>
  <c r="Y41" i="1"/>
  <c r="CG42" i="1"/>
  <c r="AX42" i="1" s="1"/>
  <c r="AZ42" i="1" s="1"/>
  <c r="CG49" i="1"/>
  <c r="AX49" i="1" s="1"/>
  <c r="Y54" i="1"/>
  <c r="BH55" i="1"/>
  <c r="BL55" i="1" s="1"/>
  <c r="BM55" i="1" s="1"/>
  <c r="U60" i="1"/>
  <c r="Y66" i="1"/>
  <c r="CG69" i="1"/>
  <c r="AX69" i="1" s="1"/>
  <c r="AZ69" i="1" s="1"/>
  <c r="Y70" i="1"/>
  <c r="AJ78" i="1"/>
  <c r="M22" i="1"/>
  <c r="L22" i="1"/>
  <c r="AY22" i="1" s="1"/>
  <c r="BA22" i="1" s="1"/>
  <c r="K22" i="1"/>
  <c r="J22" i="1" s="1"/>
  <c r="P22" i="1"/>
  <c r="AJ22" i="1"/>
  <c r="BI40" i="1"/>
  <c r="BH40" i="1"/>
  <c r="BL40" i="1" s="1"/>
  <c r="BM40" i="1" s="1"/>
  <c r="BG40" i="1"/>
  <c r="BI27" i="1"/>
  <c r="BH27" i="1"/>
  <c r="BL27" i="1" s="1"/>
  <c r="BM27" i="1" s="1"/>
  <c r="BG27" i="1"/>
  <c r="BA49" i="1"/>
  <c r="BG39" i="1"/>
  <c r="BI39" i="1"/>
  <c r="BH39" i="1"/>
  <c r="BL39" i="1" s="1"/>
  <c r="BM39" i="1" s="1"/>
  <c r="BI19" i="1"/>
  <c r="BH19" i="1"/>
  <c r="BL19" i="1" s="1"/>
  <c r="BM19" i="1" s="1"/>
  <c r="BG19" i="1"/>
  <c r="BI34" i="1"/>
  <c r="BH34" i="1"/>
  <c r="BL34" i="1" s="1"/>
  <c r="BM34" i="1" s="1"/>
  <c r="BG34" i="1"/>
  <c r="BI49" i="1"/>
  <c r="BG49" i="1"/>
  <c r="BH49" i="1"/>
  <c r="BL49" i="1" s="1"/>
  <c r="BM49" i="1" s="1"/>
  <c r="M26" i="1"/>
  <c r="L26" i="1"/>
  <c r="AY26" i="1" s="1"/>
  <c r="BA26" i="1" s="1"/>
  <c r="P26" i="1"/>
  <c r="AJ26" i="1"/>
  <c r="K26" i="1"/>
  <c r="J26" i="1" s="1"/>
  <c r="BI20" i="1"/>
  <c r="BH20" i="1"/>
  <c r="BL20" i="1" s="1"/>
  <c r="BM20" i="1" s="1"/>
  <c r="BG20" i="1"/>
  <c r="P19" i="1"/>
  <c r="L19" i="1"/>
  <c r="AY19" i="1" s="1"/>
  <c r="BA19" i="1" s="1"/>
  <c r="M19" i="1"/>
  <c r="AJ19" i="1"/>
  <c r="K19" i="1"/>
  <c r="J19" i="1" s="1"/>
  <c r="AC33" i="1"/>
  <c r="BI44" i="1"/>
  <c r="BH44" i="1"/>
  <c r="BL44" i="1" s="1"/>
  <c r="BM44" i="1" s="1"/>
  <c r="BG44" i="1"/>
  <c r="BI23" i="1"/>
  <c r="BH23" i="1"/>
  <c r="BL23" i="1" s="1"/>
  <c r="BM23" i="1" s="1"/>
  <c r="BG23" i="1"/>
  <c r="X37" i="1"/>
  <c r="AB37" i="1" s="1"/>
  <c r="AE37" i="1"/>
  <c r="S37" i="1"/>
  <c r="Q37" i="1" s="1"/>
  <c r="T37" i="1" s="1"/>
  <c r="N37" i="1" s="1"/>
  <c r="O37" i="1" s="1"/>
  <c r="AC43" i="1"/>
  <c r="BH51" i="1"/>
  <c r="BL51" i="1" s="1"/>
  <c r="BM51" i="1" s="1"/>
  <c r="BG51" i="1"/>
  <c r="BI51" i="1"/>
  <c r="L25" i="1"/>
  <c r="AY25" i="1" s="1"/>
  <c r="BA25" i="1" s="1"/>
  <c r="K25" i="1"/>
  <c r="J25" i="1" s="1"/>
  <c r="AJ25" i="1"/>
  <c r="AJ35" i="1"/>
  <c r="AZ23" i="1"/>
  <c r="AZ40" i="1"/>
  <c r="P41" i="1"/>
  <c r="BI41" i="1"/>
  <c r="BH41" i="1"/>
  <c r="BL41" i="1" s="1"/>
  <c r="BM41" i="1" s="1"/>
  <c r="BG41" i="1"/>
  <c r="AC42" i="1"/>
  <c r="V42" i="1"/>
  <c r="W42" i="1" s="1"/>
  <c r="M44" i="1"/>
  <c r="L44" i="1"/>
  <c r="AY44" i="1" s="1"/>
  <c r="AC57" i="1"/>
  <c r="K58" i="1"/>
  <c r="J58" i="1" s="1"/>
  <c r="L58" i="1"/>
  <c r="AY58" i="1" s="1"/>
  <c r="AJ58" i="1"/>
  <c r="P58" i="1"/>
  <c r="M65" i="1"/>
  <c r="K65" i="1"/>
  <c r="J65" i="1" s="1"/>
  <c r="AJ65" i="1"/>
  <c r="P65" i="1"/>
  <c r="CG20" i="1"/>
  <c r="AX20" i="1" s="1"/>
  <c r="AZ20" i="1" s="1"/>
  <c r="CG27" i="1"/>
  <c r="AX27" i="1" s="1"/>
  <c r="AZ27" i="1" s="1"/>
  <c r="L29" i="1"/>
  <c r="AY29" i="1" s="1"/>
  <c r="BA29" i="1" s="1"/>
  <c r="K29" i="1"/>
  <c r="J29" i="1" s="1"/>
  <c r="V29" i="1" s="1"/>
  <c r="W29" i="1" s="1"/>
  <c r="AD29" i="1" s="1"/>
  <c r="AJ29" i="1"/>
  <c r="CG33" i="1"/>
  <c r="AX33" i="1" s="1"/>
  <c r="AZ33" i="1" s="1"/>
  <c r="CG38" i="1"/>
  <c r="AX38" i="1" s="1"/>
  <c r="AZ38" i="1" s="1"/>
  <c r="CG39" i="1"/>
  <c r="AX39" i="1" s="1"/>
  <c r="AZ39" i="1" s="1"/>
  <c r="U39" i="1"/>
  <c r="AJ41" i="1"/>
  <c r="CG43" i="1"/>
  <c r="AX43" i="1" s="1"/>
  <c r="AZ43" i="1" s="1"/>
  <c r="U43" i="1"/>
  <c r="AZ45" i="1"/>
  <c r="K46" i="1"/>
  <c r="J46" i="1" s="1"/>
  <c r="L46" i="1"/>
  <c r="AY46" i="1" s="1"/>
  <c r="BA46" i="1" s="1"/>
  <c r="BI46" i="1"/>
  <c r="BH46" i="1"/>
  <c r="BL46" i="1" s="1"/>
  <c r="BM46" i="1" s="1"/>
  <c r="BG46" i="1"/>
  <c r="AJ49" i="1"/>
  <c r="BI54" i="1"/>
  <c r="BH54" i="1"/>
  <c r="BL54" i="1" s="1"/>
  <c r="BM54" i="1" s="1"/>
  <c r="BG54" i="1"/>
  <c r="BI58" i="1"/>
  <c r="BH58" i="1"/>
  <c r="BL58" i="1" s="1"/>
  <c r="BM58" i="1" s="1"/>
  <c r="BG58" i="1"/>
  <c r="BG68" i="1"/>
  <c r="BI68" i="1"/>
  <c r="BH68" i="1"/>
  <c r="BL68" i="1" s="1"/>
  <c r="BM68" i="1" s="1"/>
  <c r="BG72" i="1"/>
  <c r="BH72" i="1"/>
  <c r="BL72" i="1" s="1"/>
  <c r="BM72" i="1" s="1"/>
  <c r="BI72" i="1"/>
  <c r="BI74" i="1"/>
  <c r="BH74" i="1"/>
  <c r="BL74" i="1" s="1"/>
  <c r="BM74" i="1" s="1"/>
  <c r="BG74" i="1"/>
  <c r="BI78" i="1"/>
  <c r="BH78" i="1"/>
  <c r="BL78" i="1" s="1"/>
  <c r="BM78" i="1" s="1"/>
  <c r="BG78" i="1"/>
  <c r="AJ28" i="1"/>
  <c r="P28" i="1"/>
  <c r="L28" i="1"/>
  <c r="AY28" i="1" s="1"/>
  <c r="BA28" i="1" s="1"/>
  <c r="L51" i="1"/>
  <c r="AY51" i="1" s="1"/>
  <c r="BA51" i="1" s="1"/>
  <c r="M51" i="1"/>
  <c r="K51" i="1"/>
  <c r="J51" i="1" s="1"/>
  <c r="AJ51" i="1"/>
  <c r="K56" i="1"/>
  <c r="J56" i="1" s="1"/>
  <c r="V56" i="1" s="1"/>
  <c r="W56" i="1" s="1"/>
  <c r="AJ56" i="1"/>
  <c r="M56" i="1"/>
  <c r="L56" i="1"/>
  <c r="AY56" i="1" s="1"/>
  <c r="BA56" i="1" s="1"/>
  <c r="BG64" i="1"/>
  <c r="BH64" i="1"/>
  <c r="BL64" i="1" s="1"/>
  <c r="BM64" i="1" s="1"/>
  <c r="BI64" i="1"/>
  <c r="BI82" i="1"/>
  <c r="BH82" i="1"/>
  <c r="BL82" i="1" s="1"/>
  <c r="BM82" i="1" s="1"/>
  <c r="BG82" i="1"/>
  <c r="BG80" i="1"/>
  <c r="BH80" i="1"/>
  <c r="BL80" i="1" s="1"/>
  <c r="BM80" i="1" s="1"/>
  <c r="BI80" i="1"/>
  <c r="AJ24" i="1"/>
  <c r="P24" i="1"/>
  <c r="L24" i="1"/>
  <c r="AY24" i="1" s="1"/>
  <c r="BA24" i="1" s="1"/>
  <c r="M35" i="1"/>
  <c r="K35" i="1"/>
  <c r="J35" i="1" s="1"/>
  <c r="U44" i="1"/>
  <c r="CG44" i="1"/>
  <c r="AX44" i="1" s="1"/>
  <c r="AZ44" i="1" s="1"/>
  <c r="BG47" i="1"/>
  <c r="BI47" i="1"/>
  <c r="P51" i="1"/>
  <c r="AC68" i="1"/>
  <c r="K28" i="1"/>
  <c r="J28" i="1" s="1"/>
  <c r="AC34" i="1"/>
  <c r="AZ49" i="1"/>
  <c r="P23" i="1"/>
  <c r="AJ23" i="1"/>
  <c r="K24" i="1"/>
  <c r="J24" i="1" s="1"/>
  <c r="V24" i="1" s="1"/>
  <c r="W24" i="1" s="1"/>
  <c r="AZ24" i="1"/>
  <c r="M28" i="1"/>
  <c r="P29" i="1"/>
  <c r="M30" i="1"/>
  <c r="L30" i="1"/>
  <c r="AY30" i="1" s="1"/>
  <c r="BA30" i="1" s="1"/>
  <c r="P30" i="1"/>
  <c r="BH30" i="1"/>
  <c r="BL30" i="1" s="1"/>
  <c r="BM30" i="1" s="1"/>
  <c r="BG30" i="1"/>
  <c r="BH33" i="1"/>
  <c r="BL33" i="1" s="1"/>
  <c r="BM33" i="1" s="1"/>
  <c r="AC36" i="1"/>
  <c r="BH38" i="1"/>
  <c r="BL38" i="1" s="1"/>
  <c r="BM38" i="1" s="1"/>
  <c r="M39" i="1"/>
  <c r="L39" i="1"/>
  <c r="AY39" i="1" s="1"/>
  <c r="K39" i="1"/>
  <c r="J39" i="1" s="1"/>
  <c r="AJ39" i="1"/>
  <c r="P39" i="1"/>
  <c r="BH43" i="1"/>
  <c r="BL43" i="1" s="1"/>
  <c r="BM43" i="1" s="1"/>
  <c r="K44" i="1"/>
  <c r="J44" i="1" s="1"/>
  <c r="BH45" i="1"/>
  <c r="BL45" i="1" s="1"/>
  <c r="BM45" i="1" s="1"/>
  <c r="AC53" i="1"/>
  <c r="BG53" i="1"/>
  <c r="BH53" i="1"/>
  <c r="BL53" i="1" s="1"/>
  <c r="BM53" i="1" s="1"/>
  <c r="BI53" i="1"/>
  <c r="BG59" i="1"/>
  <c r="BI59" i="1"/>
  <c r="BH59" i="1"/>
  <c r="BL59" i="1" s="1"/>
  <c r="BM59" i="1" s="1"/>
  <c r="BG69" i="1"/>
  <c r="BI69" i="1"/>
  <c r="BH69" i="1"/>
  <c r="BL69" i="1" s="1"/>
  <c r="BM69" i="1" s="1"/>
  <c r="CG71" i="1"/>
  <c r="AX71" i="1" s="1"/>
  <c r="BA71" i="1" s="1"/>
  <c r="U71" i="1"/>
  <c r="BI31" i="1"/>
  <c r="BH31" i="1"/>
  <c r="BL31" i="1" s="1"/>
  <c r="BM31" i="1" s="1"/>
  <c r="P31" i="1"/>
  <c r="AJ31" i="1"/>
  <c r="K54" i="1"/>
  <c r="J54" i="1" s="1"/>
  <c r="M25" i="1"/>
  <c r="BI25" i="1"/>
  <c r="BI32" i="1"/>
  <c r="BH32" i="1"/>
  <c r="BL32" i="1" s="1"/>
  <c r="BM32" i="1" s="1"/>
  <c r="CG34" i="1"/>
  <c r="AX34" i="1" s="1"/>
  <c r="AZ34" i="1" s="1"/>
  <c r="CG36" i="1"/>
  <c r="AX36" i="1" s="1"/>
  <c r="U36" i="1"/>
  <c r="L21" i="1"/>
  <c r="AY21" i="1" s="1"/>
  <c r="K21" i="1"/>
  <c r="J21" i="1" s="1"/>
  <c r="BH26" i="1"/>
  <c r="BL26" i="1" s="1"/>
  <c r="BM26" i="1" s="1"/>
  <c r="BG26" i="1"/>
  <c r="AJ30" i="1"/>
  <c r="K31" i="1"/>
  <c r="J31" i="1" s="1"/>
  <c r="V31" i="1" s="1"/>
  <c r="W31" i="1" s="1"/>
  <c r="AZ31" i="1"/>
  <c r="BI33" i="1"/>
  <c r="U38" i="1"/>
  <c r="BI38" i="1"/>
  <c r="BI43" i="1"/>
  <c r="P44" i="1"/>
  <c r="BG50" i="1"/>
  <c r="BI50" i="1"/>
  <c r="CG58" i="1"/>
  <c r="AX58" i="1" s="1"/>
  <c r="AZ58" i="1" s="1"/>
  <c r="U58" i="1"/>
  <c r="AC70" i="1"/>
  <c r="CG74" i="1"/>
  <c r="AX74" i="1" s="1"/>
  <c r="AZ74" i="1" s="1"/>
  <c r="U74" i="1"/>
  <c r="BG35" i="1"/>
  <c r="BI35" i="1"/>
  <c r="BH35" i="1"/>
  <c r="BL35" i="1" s="1"/>
  <c r="BM35" i="1" s="1"/>
  <c r="K41" i="1"/>
  <c r="J41" i="1" s="1"/>
  <c r="V41" i="1" s="1"/>
  <c r="W41" i="1" s="1"/>
  <c r="M41" i="1"/>
  <c r="BA43" i="1"/>
  <c r="P49" i="1"/>
  <c r="K49" i="1"/>
  <c r="J49" i="1" s="1"/>
  <c r="P54" i="1"/>
  <c r="M54" i="1"/>
  <c r="L54" i="1"/>
  <c r="AY54" i="1" s="1"/>
  <c r="BA54" i="1" s="1"/>
  <c r="BG25" i="1"/>
  <c r="BH47" i="1"/>
  <c r="BL47" i="1" s="1"/>
  <c r="BM47" i="1" s="1"/>
  <c r="BI70" i="1"/>
  <c r="BH70" i="1"/>
  <c r="BL70" i="1" s="1"/>
  <c r="BM70" i="1" s="1"/>
  <c r="BG70" i="1"/>
  <c r="P27" i="1"/>
  <c r="AJ27" i="1"/>
  <c r="BG45" i="1"/>
  <c r="BI55" i="1"/>
  <c r="BG60" i="1"/>
  <c r="BI60" i="1"/>
  <c r="BH60" i="1"/>
  <c r="BL60" i="1" s="1"/>
  <c r="BM60" i="1" s="1"/>
  <c r="CG78" i="1"/>
  <c r="AX78" i="1" s="1"/>
  <c r="AZ78" i="1" s="1"/>
  <c r="U78" i="1"/>
  <c r="AZ19" i="1"/>
  <c r="K20" i="1"/>
  <c r="J20" i="1" s="1"/>
  <c r="V20" i="1" s="1"/>
  <c r="W20" i="1" s="1"/>
  <c r="L20" i="1"/>
  <c r="AY20" i="1" s="1"/>
  <c r="M24" i="1"/>
  <c r="P25" i="1"/>
  <c r="BI30" i="1"/>
  <c r="AJ33" i="1"/>
  <c r="M33" i="1"/>
  <c r="L40" i="1"/>
  <c r="AY40" i="1" s="1"/>
  <c r="BA40" i="1" s="1"/>
  <c r="K40" i="1"/>
  <c r="J40" i="1" s="1"/>
  <c r="M43" i="1"/>
  <c r="AJ43" i="1"/>
  <c r="P43" i="1"/>
  <c r="M20" i="1"/>
  <c r="AJ21" i="1"/>
  <c r="BH22" i="1"/>
  <c r="BL22" i="1" s="1"/>
  <c r="BM22" i="1" s="1"/>
  <c r="BG22" i="1"/>
  <c r="BI26" i="1"/>
  <c r="K27" i="1"/>
  <c r="J27" i="1" s="1"/>
  <c r="L31" i="1"/>
  <c r="AY31" i="1" s="1"/>
  <c r="BA31" i="1" s="1"/>
  <c r="L35" i="1"/>
  <c r="AY35" i="1" s="1"/>
  <c r="CG35" i="1"/>
  <c r="AX35" i="1" s="1"/>
  <c r="AZ35" i="1" s="1"/>
  <c r="U35" i="1"/>
  <c r="BI36" i="1"/>
  <c r="BH36" i="1"/>
  <c r="BL36" i="1" s="1"/>
  <c r="BM36" i="1" s="1"/>
  <c r="BG36" i="1"/>
  <c r="BG37" i="1"/>
  <c r="BI37" i="1"/>
  <c r="AJ44" i="1"/>
  <c r="M45" i="1"/>
  <c r="L45" i="1"/>
  <c r="AY45" i="1" s="1"/>
  <c r="BA45" i="1" s="1"/>
  <c r="K45" i="1"/>
  <c r="J45" i="1" s="1"/>
  <c r="AJ45" i="1"/>
  <c r="P46" i="1"/>
  <c r="BI48" i="1"/>
  <c r="BG48" i="1"/>
  <c r="M49" i="1"/>
  <c r="CG50" i="1"/>
  <c r="AX50" i="1" s="1"/>
  <c r="AZ50" i="1" s="1"/>
  <c r="U50" i="1"/>
  <c r="U75" i="1"/>
  <c r="CG75" i="1"/>
  <c r="AX75" i="1" s="1"/>
  <c r="BA75" i="1" s="1"/>
  <c r="L32" i="1"/>
  <c r="AY32" i="1" s="1"/>
  <c r="BA32" i="1" s="1"/>
  <c r="L42" i="1"/>
  <c r="AY42" i="1" s="1"/>
  <c r="BA42" i="1" s="1"/>
  <c r="M47" i="1"/>
  <c r="K47" i="1"/>
  <c r="J47" i="1" s="1"/>
  <c r="CG47" i="1"/>
  <c r="AX47" i="1" s="1"/>
  <c r="AZ47" i="1" s="1"/>
  <c r="U47" i="1"/>
  <c r="K52" i="1"/>
  <c r="J52" i="1" s="1"/>
  <c r="V52" i="1" s="1"/>
  <c r="W52" i="1" s="1"/>
  <c r="AJ52" i="1"/>
  <c r="M52" i="1"/>
  <c r="CG48" i="1"/>
  <c r="AX48" i="1" s="1"/>
  <c r="AZ48" i="1" s="1"/>
  <c r="U48" i="1"/>
  <c r="M57" i="1"/>
  <c r="L57" i="1"/>
  <c r="AY57" i="1" s="1"/>
  <c r="P57" i="1"/>
  <c r="AJ57" i="1"/>
  <c r="CG66" i="1"/>
  <c r="AX66" i="1" s="1"/>
  <c r="AZ66" i="1" s="1"/>
  <c r="U66" i="1"/>
  <c r="U22" i="1"/>
  <c r="U26" i="1"/>
  <c r="U30" i="1"/>
  <c r="M34" i="1"/>
  <c r="AJ42" i="1"/>
  <c r="L48" i="1"/>
  <c r="AY48" i="1" s="1"/>
  <c r="AJ48" i="1"/>
  <c r="M50" i="1"/>
  <c r="K50" i="1"/>
  <c r="J50" i="1" s="1"/>
  <c r="P52" i="1"/>
  <c r="U55" i="1"/>
  <c r="CG55" i="1"/>
  <c r="AX55" i="1" s="1"/>
  <c r="AZ55" i="1" s="1"/>
  <c r="V60" i="1"/>
  <c r="W60" i="1" s="1"/>
  <c r="S60" i="1" s="1"/>
  <c r="Q60" i="1" s="1"/>
  <c r="T60" i="1" s="1"/>
  <c r="N60" i="1" s="1"/>
  <c r="O60" i="1" s="1"/>
  <c r="U63" i="1"/>
  <c r="CG63" i="1"/>
  <c r="AX63" i="1" s="1"/>
  <c r="BG67" i="1"/>
  <c r="M69" i="1"/>
  <c r="L69" i="1"/>
  <c r="AY69" i="1" s="1"/>
  <c r="K69" i="1"/>
  <c r="J69" i="1" s="1"/>
  <c r="P69" i="1"/>
  <c r="AJ69" i="1"/>
  <c r="BI71" i="1"/>
  <c r="BG71" i="1"/>
  <c r="BH71" i="1"/>
  <c r="BL71" i="1" s="1"/>
  <c r="BM71" i="1" s="1"/>
  <c r="AC80" i="1"/>
  <c r="AJ50" i="1"/>
  <c r="U51" i="1"/>
  <c r="BI62" i="1"/>
  <c r="BH62" i="1"/>
  <c r="BL62" i="1" s="1"/>
  <c r="BM62" i="1" s="1"/>
  <c r="BG62" i="1"/>
  <c r="CG62" i="1"/>
  <c r="AX62" i="1" s="1"/>
  <c r="AZ62" i="1" s="1"/>
  <c r="U62" i="1"/>
  <c r="BI66" i="1"/>
  <c r="BH66" i="1"/>
  <c r="BL66" i="1" s="1"/>
  <c r="BM66" i="1" s="1"/>
  <c r="BG66" i="1"/>
  <c r="BH67" i="1"/>
  <c r="BL67" i="1" s="1"/>
  <c r="BM67" i="1" s="1"/>
  <c r="M77" i="1"/>
  <c r="L77" i="1"/>
  <c r="AY77" i="1" s="1"/>
  <c r="BA77" i="1" s="1"/>
  <c r="K77" i="1"/>
  <c r="J77" i="1" s="1"/>
  <c r="P77" i="1"/>
  <c r="AJ77" i="1"/>
  <c r="BI52" i="1"/>
  <c r="AZ59" i="1"/>
  <c r="BA78" i="1"/>
  <c r="M82" i="1"/>
  <c r="L82" i="1"/>
  <c r="AY82" i="1" s="1"/>
  <c r="K82" i="1"/>
  <c r="J82" i="1" s="1"/>
  <c r="AJ82" i="1"/>
  <c r="CG57" i="1"/>
  <c r="AX57" i="1" s="1"/>
  <c r="AZ57" i="1" s="1"/>
  <c r="U59" i="1"/>
  <c r="P62" i="1"/>
  <c r="P63" i="1"/>
  <c r="K63" i="1"/>
  <c r="J63" i="1" s="1"/>
  <c r="BG65" i="1"/>
  <c r="BI65" i="1"/>
  <c r="M73" i="1"/>
  <c r="L73" i="1"/>
  <c r="AY73" i="1" s="1"/>
  <c r="K73" i="1"/>
  <c r="J73" i="1" s="1"/>
  <c r="AJ73" i="1"/>
  <c r="BG77" i="1"/>
  <c r="BI77" i="1"/>
  <c r="BH77" i="1"/>
  <c r="BL77" i="1" s="1"/>
  <c r="BM77" i="1" s="1"/>
  <c r="AC66" i="1"/>
  <c r="BI79" i="1"/>
  <c r="BG79" i="1"/>
  <c r="CG79" i="1"/>
  <c r="AX79" i="1" s="1"/>
  <c r="BA79" i="1" s="1"/>
  <c r="U79" i="1"/>
  <c r="CG53" i="1"/>
  <c r="AX53" i="1" s="1"/>
  <c r="AZ53" i="1" s="1"/>
  <c r="U53" i="1"/>
  <c r="K55" i="1"/>
  <c r="J55" i="1" s="1"/>
  <c r="BH57" i="1"/>
  <c r="BL57" i="1" s="1"/>
  <c r="BM57" i="1" s="1"/>
  <c r="M61" i="1"/>
  <c r="L61" i="1"/>
  <c r="AY61" i="1" s="1"/>
  <c r="K61" i="1"/>
  <c r="J61" i="1" s="1"/>
  <c r="CG61" i="1"/>
  <c r="AX61" i="1" s="1"/>
  <c r="AZ61" i="1" s="1"/>
  <c r="AC64" i="1"/>
  <c r="U67" i="1"/>
  <c r="CG67" i="1"/>
  <c r="AX67" i="1" s="1"/>
  <c r="BA67" i="1" s="1"/>
  <c r="CG70" i="1"/>
  <c r="AX70" i="1" s="1"/>
  <c r="AZ70" i="1" s="1"/>
  <c r="U70" i="1"/>
  <c r="BH75" i="1"/>
  <c r="BL75" i="1" s="1"/>
  <c r="BM75" i="1" s="1"/>
  <c r="AC76" i="1"/>
  <c r="BG76" i="1"/>
  <c r="BI76" i="1"/>
  <c r="BH76" i="1"/>
  <c r="BL76" i="1" s="1"/>
  <c r="BM76" i="1" s="1"/>
  <c r="AC78" i="1"/>
  <c r="M81" i="1"/>
  <c r="L81" i="1"/>
  <c r="AY81" i="1" s="1"/>
  <c r="BA81" i="1" s="1"/>
  <c r="K81" i="1"/>
  <c r="J81" i="1" s="1"/>
  <c r="AJ81" i="1"/>
  <c r="CG68" i="1"/>
  <c r="AX68" i="1" s="1"/>
  <c r="AZ68" i="1" s="1"/>
  <c r="U68" i="1"/>
  <c r="P71" i="1"/>
  <c r="K71" i="1"/>
  <c r="J71" i="1" s="1"/>
  <c r="CG73" i="1"/>
  <c r="AX73" i="1" s="1"/>
  <c r="AZ73" i="1" s="1"/>
  <c r="CG76" i="1"/>
  <c r="AX76" i="1" s="1"/>
  <c r="AZ76" i="1" s="1"/>
  <c r="U76" i="1"/>
  <c r="P79" i="1"/>
  <c r="K79" i="1"/>
  <c r="J79" i="1" s="1"/>
  <c r="P66" i="1"/>
  <c r="P67" i="1"/>
  <c r="K67" i="1"/>
  <c r="J67" i="1" s="1"/>
  <c r="M71" i="1"/>
  <c r="CG72" i="1"/>
  <c r="AX72" i="1" s="1"/>
  <c r="AZ72" i="1" s="1"/>
  <c r="U72" i="1"/>
  <c r="K74" i="1"/>
  <c r="J74" i="1" s="1"/>
  <c r="P75" i="1"/>
  <c r="K75" i="1"/>
  <c r="J75" i="1" s="1"/>
  <c r="M79" i="1"/>
  <c r="CG80" i="1"/>
  <c r="AX80" i="1" s="1"/>
  <c r="AZ80" i="1" s="1"/>
  <c r="U80" i="1"/>
  <c r="BG81" i="1"/>
  <c r="BI81" i="1"/>
  <c r="CG82" i="1"/>
  <c r="AX82" i="1" s="1"/>
  <c r="AZ82" i="1" s="1"/>
  <c r="U82" i="1"/>
  <c r="AJ60" i="1"/>
  <c r="CG64" i="1"/>
  <c r="AX64" i="1" s="1"/>
  <c r="AZ64" i="1" s="1"/>
  <c r="U64" i="1"/>
  <c r="CG65" i="1"/>
  <c r="AX65" i="1" s="1"/>
  <c r="AZ65" i="1" s="1"/>
  <c r="U65" i="1"/>
  <c r="L74" i="1"/>
  <c r="AY74" i="1" s="1"/>
  <c r="BH81" i="1"/>
  <c r="BL81" i="1" s="1"/>
  <c r="BM81" i="1" s="1"/>
  <c r="U57" i="1"/>
  <c r="U61" i="1"/>
  <c r="AZ67" i="1"/>
  <c r="AC72" i="1"/>
  <c r="BG73" i="1"/>
  <c r="BI73" i="1"/>
  <c r="P74" i="1"/>
  <c r="M68" i="1"/>
  <c r="M72" i="1"/>
  <c r="M76" i="1"/>
  <c r="M80" i="1"/>
  <c r="AJ80" i="1"/>
  <c r="U69" i="1"/>
  <c r="U73" i="1"/>
  <c r="U77" i="1"/>
  <c r="BA63" i="1" l="1"/>
  <c r="BA39" i="1"/>
  <c r="V28" i="1"/>
  <c r="W28" i="1" s="1"/>
  <c r="V32" i="1"/>
  <c r="W32" i="1" s="1"/>
  <c r="AZ71" i="1"/>
  <c r="AZ79" i="1"/>
  <c r="V25" i="1"/>
  <c r="W25" i="1" s="1"/>
  <c r="AE25" i="1" s="1"/>
  <c r="BA72" i="1"/>
  <c r="BA69" i="1"/>
  <c r="BA21" i="1"/>
  <c r="BA58" i="1"/>
  <c r="BA66" i="1"/>
  <c r="V34" i="1"/>
  <c r="W34" i="1" s="1"/>
  <c r="BA38" i="1"/>
  <c r="BA27" i="1"/>
  <c r="BA47" i="1"/>
  <c r="BA57" i="1"/>
  <c r="BA80" i="1"/>
  <c r="BA68" i="1"/>
  <c r="AF37" i="1"/>
  <c r="BA41" i="1"/>
  <c r="X28" i="1"/>
  <c r="AB28" i="1" s="1"/>
  <c r="AE28" i="1"/>
  <c r="AD28" i="1"/>
  <c r="X24" i="1"/>
  <c r="AB24" i="1" s="1"/>
  <c r="AE24" i="1"/>
  <c r="AD24" i="1"/>
  <c r="X56" i="1"/>
  <c r="AB56" i="1" s="1"/>
  <c r="AE56" i="1"/>
  <c r="AD56" i="1"/>
  <c r="V80" i="1"/>
  <c r="W80" i="1" s="1"/>
  <c r="AD42" i="1"/>
  <c r="X42" i="1"/>
  <c r="AB42" i="1" s="1"/>
  <c r="AE42" i="1"/>
  <c r="AC26" i="1"/>
  <c r="AC67" i="1"/>
  <c r="AC50" i="1"/>
  <c r="X31" i="1"/>
  <c r="AB31" i="1" s="1"/>
  <c r="AE31" i="1"/>
  <c r="AD31" i="1"/>
  <c r="X23" i="1"/>
  <c r="AB23" i="1" s="1"/>
  <c r="AE23" i="1"/>
  <c r="AD23" i="1"/>
  <c r="BA73" i="1"/>
  <c r="AC39" i="1"/>
  <c r="S42" i="1"/>
  <c r="Q42" i="1" s="1"/>
  <c r="T42" i="1" s="1"/>
  <c r="N42" i="1" s="1"/>
  <c r="O42" i="1" s="1"/>
  <c r="AC75" i="1"/>
  <c r="AC19" i="1"/>
  <c r="V19" i="1"/>
  <c r="W19" i="1" s="1"/>
  <c r="AC82" i="1"/>
  <c r="AC69" i="1"/>
  <c r="BA48" i="1"/>
  <c r="V66" i="1"/>
  <c r="W66" i="1" s="1"/>
  <c r="BA55" i="1"/>
  <c r="V35" i="1"/>
  <c r="W35" i="1" s="1"/>
  <c r="AC27" i="1"/>
  <c r="V58" i="1"/>
  <c r="W58" i="1" s="1"/>
  <c r="S58" i="1" s="1"/>
  <c r="Q58" i="1" s="1"/>
  <c r="T58" i="1" s="1"/>
  <c r="N58" i="1" s="1"/>
  <c r="O58" i="1" s="1"/>
  <c r="AC31" i="1"/>
  <c r="S31" i="1"/>
  <c r="Q31" i="1" s="1"/>
  <c r="T31" i="1" s="1"/>
  <c r="N31" i="1" s="1"/>
  <c r="O31" i="1" s="1"/>
  <c r="AZ36" i="1"/>
  <c r="BA36" i="1"/>
  <c r="AC54" i="1"/>
  <c r="V39" i="1"/>
  <c r="W39" i="1" s="1"/>
  <c r="S39" i="1" s="1"/>
  <c r="Q39" i="1" s="1"/>
  <c r="T39" i="1" s="1"/>
  <c r="N39" i="1" s="1"/>
  <c r="O39" i="1" s="1"/>
  <c r="AC65" i="1"/>
  <c r="V51" i="1"/>
  <c r="W51" i="1" s="1"/>
  <c r="S51" i="1" s="1"/>
  <c r="Q51" i="1" s="1"/>
  <c r="T51" i="1" s="1"/>
  <c r="N51" i="1" s="1"/>
  <c r="O51" i="1" s="1"/>
  <c r="V48" i="1"/>
  <c r="W48" i="1" s="1"/>
  <c r="AC77" i="1"/>
  <c r="AC21" i="1"/>
  <c r="BA62" i="1"/>
  <c r="V75" i="1"/>
  <c r="W75" i="1" s="1"/>
  <c r="AZ63" i="1"/>
  <c r="AC41" i="1"/>
  <c r="S41" i="1"/>
  <c r="Q41" i="1" s="1"/>
  <c r="T41" i="1" s="1"/>
  <c r="N41" i="1" s="1"/>
  <c r="O41" i="1" s="1"/>
  <c r="AZ75" i="1"/>
  <c r="V57" i="1"/>
  <c r="W57" i="1" s="1"/>
  <c r="V68" i="1"/>
  <c r="W68" i="1" s="1"/>
  <c r="V73" i="1"/>
  <c r="W73" i="1" s="1"/>
  <c r="AC74" i="1"/>
  <c r="V44" i="1"/>
  <c r="W44" i="1" s="1"/>
  <c r="S44" i="1" s="1"/>
  <c r="Q44" i="1" s="1"/>
  <c r="T44" i="1" s="1"/>
  <c r="N44" i="1" s="1"/>
  <c r="O44" i="1" s="1"/>
  <c r="AC51" i="1"/>
  <c r="S29" i="1"/>
  <c r="Q29" i="1" s="1"/>
  <c r="T29" i="1" s="1"/>
  <c r="N29" i="1" s="1"/>
  <c r="O29" i="1" s="1"/>
  <c r="AC29" i="1"/>
  <c r="X33" i="1"/>
  <c r="AB33" i="1" s="1"/>
  <c r="AE33" i="1"/>
  <c r="AD33" i="1"/>
  <c r="AC22" i="1"/>
  <c r="V26" i="1"/>
  <c r="W26" i="1" s="1"/>
  <c r="AC73" i="1"/>
  <c r="S73" i="1"/>
  <c r="Q73" i="1" s="1"/>
  <c r="T73" i="1" s="1"/>
  <c r="N73" i="1" s="1"/>
  <c r="O73" i="1" s="1"/>
  <c r="V59" i="1"/>
  <c r="W59" i="1" s="1"/>
  <c r="V62" i="1"/>
  <c r="W62" i="1" s="1"/>
  <c r="V22" i="1"/>
  <c r="W22" i="1" s="1"/>
  <c r="BA50" i="1"/>
  <c r="AC25" i="1"/>
  <c r="AE20" i="1"/>
  <c r="AD20" i="1"/>
  <c r="X20" i="1"/>
  <c r="AB20" i="1" s="1"/>
  <c r="X60" i="1"/>
  <c r="AB60" i="1" s="1"/>
  <c r="AE60" i="1"/>
  <c r="AD60" i="1"/>
  <c r="BA64" i="1"/>
  <c r="V36" i="1"/>
  <c r="W36" i="1" s="1"/>
  <c r="BA33" i="1"/>
  <c r="AE52" i="1"/>
  <c r="X52" i="1"/>
  <c r="AB52" i="1" s="1"/>
  <c r="AE29" i="1"/>
  <c r="X29" i="1"/>
  <c r="AB29" i="1" s="1"/>
  <c r="V21" i="1"/>
  <c r="W21" i="1" s="1"/>
  <c r="S21" i="1" s="1"/>
  <c r="Q21" i="1" s="1"/>
  <c r="T21" i="1" s="1"/>
  <c r="N21" i="1" s="1"/>
  <c r="O21" i="1" s="1"/>
  <c r="AC79" i="1"/>
  <c r="BA82" i="1"/>
  <c r="V69" i="1"/>
  <c r="W69" i="1" s="1"/>
  <c r="V72" i="1"/>
  <c r="W72" i="1" s="1"/>
  <c r="S52" i="1"/>
  <c r="Q52" i="1" s="1"/>
  <c r="T52" i="1" s="1"/>
  <c r="N52" i="1" s="1"/>
  <c r="O52" i="1" s="1"/>
  <c r="AC52" i="1"/>
  <c r="V71" i="1"/>
  <c r="W71" i="1" s="1"/>
  <c r="AC46" i="1"/>
  <c r="V46" i="1"/>
  <c r="W46" i="1" s="1"/>
  <c r="BA44" i="1"/>
  <c r="V27" i="1"/>
  <c r="W27" i="1" s="1"/>
  <c r="S27" i="1" s="1"/>
  <c r="Q27" i="1" s="1"/>
  <c r="T27" i="1" s="1"/>
  <c r="N27" i="1" s="1"/>
  <c r="O27" i="1" s="1"/>
  <c r="V64" i="1"/>
  <c r="W64" i="1" s="1"/>
  <c r="V63" i="1"/>
  <c r="W63" i="1" s="1"/>
  <c r="V78" i="1"/>
  <c r="W78" i="1" s="1"/>
  <c r="V38" i="1"/>
  <c r="W38" i="1" s="1"/>
  <c r="V43" i="1"/>
  <c r="W43" i="1" s="1"/>
  <c r="AC58" i="1"/>
  <c r="S71" i="1"/>
  <c r="Q71" i="1" s="1"/>
  <c r="T71" i="1" s="1"/>
  <c r="N71" i="1" s="1"/>
  <c r="O71" i="1" s="1"/>
  <c r="AC71" i="1"/>
  <c r="AC55" i="1"/>
  <c r="AE41" i="1"/>
  <c r="AD41" i="1"/>
  <c r="X41" i="1"/>
  <c r="AB41" i="1" s="1"/>
  <c r="V61" i="1"/>
  <c r="W61" i="1" s="1"/>
  <c r="S61" i="1" s="1"/>
  <c r="Q61" i="1" s="1"/>
  <c r="T61" i="1" s="1"/>
  <c r="N61" i="1" s="1"/>
  <c r="O61" i="1" s="1"/>
  <c r="V53" i="1"/>
  <c r="W53" i="1" s="1"/>
  <c r="V47" i="1"/>
  <c r="W47" i="1" s="1"/>
  <c r="S47" i="1" s="1"/>
  <c r="Q47" i="1" s="1"/>
  <c r="T47" i="1" s="1"/>
  <c r="N47" i="1" s="1"/>
  <c r="O47" i="1" s="1"/>
  <c r="S24" i="1"/>
  <c r="Q24" i="1" s="1"/>
  <c r="T24" i="1" s="1"/>
  <c r="N24" i="1" s="1"/>
  <c r="O24" i="1" s="1"/>
  <c r="AC24" i="1"/>
  <c r="AC28" i="1"/>
  <c r="S28" i="1"/>
  <c r="Q28" i="1" s="1"/>
  <c r="T28" i="1" s="1"/>
  <c r="N28" i="1" s="1"/>
  <c r="O28" i="1" s="1"/>
  <c r="S56" i="1"/>
  <c r="Q56" i="1" s="1"/>
  <c r="T56" i="1" s="1"/>
  <c r="N56" i="1" s="1"/>
  <c r="O56" i="1" s="1"/>
  <c r="AC56" i="1"/>
  <c r="V77" i="1"/>
  <c r="W77" i="1" s="1"/>
  <c r="S77" i="1" s="1"/>
  <c r="Q77" i="1" s="1"/>
  <c r="T77" i="1" s="1"/>
  <c r="N77" i="1" s="1"/>
  <c r="O77" i="1" s="1"/>
  <c r="V82" i="1"/>
  <c r="W82" i="1" s="1"/>
  <c r="V70" i="1"/>
  <c r="W70" i="1" s="1"/>
  <c r="V55" i="1"/>
  <c r="W55" i="1" s="1"/>
  <c r="S55" i="1" s="1"/>
  <c r="Q55" i="1" s="1"/>
  <c r="T55" i="1" s="1"/>
  <c r="N55" i="1" s="1"/>
  <c r="O55" i="1" s="1"/>
  <c r="AC47" i="1"/>
  <c r="BA74" i="1"/>
  <c r="AC61" i="1"/>
  <c r="V79" i="1"/>
  <c r="W79" i="1" s="1"/>
  <c r="BA70" i="1"/>
  <c r="AC63" i="1"/>
  <c r="BA35" i="1"/>
  <c r="BA20" i="1"/>
  <c r="AC44" i="1"/>
  <c r="S23" i="1"/>
  <c r="Q23" i="1" s="1"/>
  <c r="T23" i="1" s="1"/>
  <c r="N23" i="1" s="1"/>
  <c r="O23" i="1" s="1"/>
  <c r="AC35" i="1"/>
  <c r="S35" i="1"/>
  <c r="Q35" i="1" s="1"/>
  <c r="T35" i="1" s="1"/>
  <c r="N35" i="1" s="1"/>
  <c r="O35" i="1" s="1"/>
  <c r="V65" i="1"/>
  <c r="W65" i="1" s="1"/>
  <c r="V76" i="1"/>
  <c r="W76" i="1" s="1"/>
  <c r="AC81" i="1"/>
  <c r="V67" i="1"/>
  <c r="W67" i="1" s="1"/>
  <c r="S67" i="1" s="1"/>
  <c r="Q67" i="1" s="1"/>
  <c r="T67" i="1" s="1"/>
  <c r="N67" i="1" s="1"/>
  <c r="O67" i="1" s="1"/>
  <c r="BA61" i="1"/>
  <c r="BA76" i="1"/>
  <c r="V81" i="1"/>
  <c r="W81" i="1" s="1"/>
  <c r="S81" i="1" s="1"/>
  <c r="Q81" i="1" s="1"/>
  <c r="T81" i="1" s="1"/>
  <c r="N81" i="1" s="1"/>
  <c r="O81" i="1" s="1"/>
  <c r="AD52" i="1"/>
  <c r="V30" i="1"/>
  <c r="W30" i="1" s="1"/>
  <c r="V50" i="1"/>
  <c r="W50" i="1" s="1"/>
  <c r="S50" i="1" s="1"/>
  <c r="Q50" i="1" s="1"/>
  <c r="T50" i="1" s="1"/>
  <c r="N50" i="1" s="1"/>
  <c r="O50" i="1" s="1"/>
  <c r="AC45" i="1"/>
  <c r="AC40" i="1"/>
  <c r="V40" i="1"/>
  <c r="W40" i="1" s="1"/>
  <c r="AC20" i="1"/>
  <c r="S20" i="1"/>
  <c r="Q20" i="1" s="1"/>
  <c r="T20" i="1" s="1"/>
  <c r="N20" i="1" s="1"/>
  <c r="O20" i="1" s="1"/>
  <c r="BA65" i="1"/>
  <c r="AC49" i="1"/>
  <c r="V49" i="1"/>
  <c r="W49" i="1" s="1"/>
  <c r="V74" i="1"/>
  <c r="W74" i="1" s="1"/>
  <c r="S74" i="1" s="1"/>
  <c r="Q74" i="1" s="1"/>
  <c r="T74" i="1" s="1"/>
  <c r="N74" i="1" s="1"/>
  <c r="O74" i="1" s="1"/>
  <c r="V54" i="1"/>
  <c r="W54" i="1" s="1"/>
  <c r="BA34" i="1"/>
  <c r="V45" i="1"/>
  <c r="W45" i="1" s="1"/>
  <c r="S45" i="1" s="1"/>
  <c r="Q45" i="1" s="1"/>
  <c r="T45" i="1" s="1"/>
  <c r="N45" i="1" s="1"/>
  <c r="O45" i="1" s="1"/>
  <c r="S25" i="1" l="1"/>
  <c r="Q25" i="1" s="1"/>
  <c r="T25" i="1" s="1"/>
  <c r="N25" i="1" s="1"/>
  <c r="O25" i="1" s="1"/>
  <c r="X32" i="1"/>
  <c r="AB32" i="1" s="1"/>
  <c r="AE32" i="1"/>
  <c r="AD32" i="1"/>
  <c r="X25" i="1"/>
  <c r="AB25" i="1" s="1"/>
  <c r="AD25" i="1"/>
  <c r="S32" i="1"/>
  <c r="Q32" i="1" s="1"/>
  <c r="T32" i="1" s="1"/>
  <c r="N32" i="1" s="1"/>
  <c r="O32" i="1" s="1"/>
  <c r="AF33" i="1"/>
  <c r="AF24" i="1"/>
  <c r="AE34" i="1"/>
  <c r="S34" i="1"/>
  <c r="Q34" i="1" s="1"/>
  <c r="T34" i="1" s="1"/>
  <c r="N34" i="1" s="1"/>
  <c r="O34" i="1" s="1"/>
  <c r="X34" i="1"/>
  <c r="AB34" i="1" s="1"/>
  <c r="AD34" i="1"/>
  <c r="AE54" i="1"/>
  <c r="X54" i="1"/>
  <c r="AB54" i="1" s="1"/>
  <c r="AD54" i="1"/>
  <c r="X79" i="1"/>
  <c r="AB79" i="1" s="1"/>
  <c r="AE79" i="1"/>
  <c r="AD79" i="1"/>
  <c r="X19" i="1"/>
  <c r="AB19" i="1" s="1"/>
  <c r="AE19" i="1"/>
  <c r="AF19" i="1" s="1"/>
  <c r="AD19" i="1"/>
  <c r="S19" i="1"/>
  <c r="Q19" i="1" s="1"/>
  <c r="T19" i="1" s="1"/>
  <c r="N19" i="1" s="1"/>
  <c r="O19" i="1" s="1"/>
  <c r="X43" i="1"/>
  <c r="AB43" i="1" s="1"/>
  <c r="AE43" i="1"/>
  <c r="AD43" i="1"/>
  <c r="S43" i="1"/>
  <c r="Q43" i="1" s="1"/>
  <c r="T43" i="1" s="1"/>
  <c r="N43" i="1" s="1"/>
  <c r="O43" i="1" s="1"/>
  <c r="AE69" i="1"/>
  <c r="X69" i="1"/>
  <c r="AB69" i="1" s="1"/>
  <c r="AD69" i="1"/>
  <c r="X22" i="1"/>
  <c r="AB22" i="1" s="1"/>
  <c r="AE22" i="1"/>
  <c r="AD22" i="1"/>
  <c r="X26" i="1"/>
  <c r="AB26" i="1" s="1"/>
  <c r="AE26" i="1"/>
  <c r="AD26" i="1"/>
  <c r="X75" i="1"/>
  <c r="AB75" i="1" s="1"/>
  <c r="AE75" i="1"/>
  <c r="AD75" i="1"/>
  <c r="AE48" i="1"/>
  <c r="X48" i="1"/>
  <c r="AB48" i="1" s="1"/>
  <c r="AD48" i="1"/>
  <c r="S48" i="1"/>
  <c r="Q48" i="1" s="1"/>
  <c r="T48" i="1" s="1"/>
  <c r="N48" i="1" s="1"/>
  <c r="O48" i="1" s="1"/>
  <c r="AE58" i="1"/>
  <c r="AF58" i="1" s="1"/>
  <c r="X58" i="1"/>
  <c r="AB58" i="1" s="1"/>
  <c r="AD58" i="1"/>
  <c r="AF23" i="1"/>
  <c r="AE78" i="1"/>
  <c r="X78" i="1"/>
  <c r="AB78" i="1" s="1"/>
  <c r="AD78" i="1"/>
  <c r="S78" i="1"/>
  <c r="Q78" i="1" s="1"/>
  <c r="T78" i="1" s="1"/>
  <c r="N78" i="1" s="1"/>
  <c r="O78" i="1" s="1"/>
  <c r="AE70" i="1"/>
  <c r="X70" i="1"/>
  <c r="AB70" i="1" s="1"/>
  <c r="S70" i="1"/>
  <c r="Q70" i="1" s="1"/>
  <c r="T70" i="1" s="1"/>
  <c r="N70" i="1" s="1"/>
  <c r="O70" i="1" s="1"/>
  <c r="AD70" i="1"/>
  <c r="AE66" i="1"/>
  <c r="X66" i="1"/>
  <c r="AB66" i="1" s="1"/>
  <c r="S66" i="1"/>
  <c r="Q66" i="1" s="1"/>
  <c r="T66" i="1" s="1"/>
  <c r="N66" i="1" s="1"/>
  <c r="O66" i="1" s="1"/>
  <c r="AD66" i="1"/>
  <c r="AE49" i="1"/>
  <c r="X49" i="1"/>
  <c r="AB49" i="1" s="1"/>
  <c r="AD49" i="1"/>
  <c r="AE46" i="1"/>
  <c r="AD46" i="1"/>
  <c r="X46" i="1"/>
  <c r="AB46" i="1" s="1"/>
  <c r="AF60" i="1"/>
  <c r="AE65" i="1"/>
  <c r="X65" i="1"/>
  <c r="AB65" i="1" s="1"/>
  <c r="AD65" i="1"/>
  <c r="AE77" i="1"/>
  <c r="X77" i="1"/>
  <c r="AB77" i="1" s="1"/>
  <c r="AD77" i="1"/>
  <c r="AF41" i="1"/>
  <c r="S46" i="1"/>
  <c r="Q46" i="1" s="1"/>
  <c r="T46" i="1" s="1"/>
  <c r="N46" i="1" s="1"/>
  <c r="O46" i="1" s="1"/>
  <c r="AF52" i="1"/>
  <c r="S22" i="1"/>
  <c r="Q22" i="1" s="1"/>
  <c r="T22" i="1" s="1"/>
  <c r="N22" i="1" s="1"/>
  <c r="O22" i="1" s="1"/>
  <c r="AE68" i="1"/>
  <c r="X68" i="1"/>
  <c r="AB68" i="1" s="1"/>
  <c r="AD68" i="1"/>
  <c r="S68" i="1"/>
  <c r="Q68" i="1" s="1"/>
  <c r="T68" i="1" s="1"/>
  <c r="N68" i="1" s="1"/>
  <c r="O68" i="1" s="1"/>
  <c r="X51" i="1"/>
  <c r="AB51" i="1" s="1"/>
  <c r="AE51" i="1"/>
  <c r="AD51" i="1"/>
  <c r="S69" i="1"/>
  <c r="Q69" i="1" s="1"/>
  <c r="T69" i="1" s="1"/>
  <c r="N69" i="1" s="1"/>
  <c r="O69" i="1" s="1"/>
  <c r="S26" i="1"/>
  <c r="Q26" i="1" s="1"/>
  <c r="T26" i="1" s="1"/>
  <c r="N26" i="1" s="1"/>
  <c r="O26" i="1" s="1"/>
  <c r="AF56" i="1"/>
  <c r="X21" i="1"/>
  <c r="AB21" i="1" s="1"/>
  <c r="AE21" i="1"/>
  <c r="AD21" i="1"/>
  <c r="AE76" i="1"/>
  <c r="AD76" i="1"/>
  <c r="X76" i="1"/>
  <c r="AB76" i="1" s="1"/>
  <c r="S76" i="1"/>
  <c r="Q76" i="1" s="1"/>
  <c r="T76" i="1" s="1"/>
  <c r="N76" i="1" s="1"/>
  <c r="O76" i="1" s="1"/>
  <c r="AE72" i="1"/>
  <c r="AD72" i="1"/>
  <c r="X72" i="1"/>
  <c r="AB72" i="1" s="1"/>
  <c r="S72" i="1"/>
  <c r="Q72" i="1" s="1"/>
  <c r="T72" i="1" s="1"/>
  <c r="N72" i="1" s="1"/>
  <c r="O72" i="1" s="1"/>
  <c r="AE80" i="1"/>
  <c r="AD80" i="1"/>
  <c r="X80" i="1"/>
  <c r="AB80" i="1" s="1"/>
  <c r="S80" i="1"/>
  <c r="Q80" i="1" s="1"/>
  <c r="T80" i="1" s="1"/>
  <c r="N80" i="1" s="1"/>
  <c r="O80" i="1" s="1"/>
  <c r="AE73" i="1"/>
  <c r="X73" i="1"/>
  <c r="AB73" i="1" s="1"/>
  <c r="AD73" i="1"/>
  <c r="S54" i="1"/>
  <c r="Q54" i="1" s="1"/>
  <c r="T54" i="1" s="1"/>
  <c r="N54" i="1" s="1"/>
  <c r="O54" i="1" s="1"/>
  <c r="AF28" i="1"/>
  <c r="S49" i="1"/>
  <c r="Q49" i="1" s="1"/>
  <c r="T49" i="1" s="1"/>
  <c r="N49" i="1" s="1"/>
  <c r="O49" i="1" s="1"/>
  <c r="AE82" i="1"/>
  <c r="X82" i="1"/>
  <c r="AB82" i="1" s="1"/>
  <c r="AD82" i="1"/>
  <c r="AE45" i="1"/>
  <c r="X45" i="1"/>
  <c r="AB45" i="1" s="1"/>
  <c r="AD45" i="1"/>
  <c r="X67" i="1"/>
  <c r="AB67" i="1" s="1"/>
  <c r="AE67" i="1"/>
  <c r="AD67" i="1"/>
  <c r="AE44" i="1"/>
  <c r="AF44" i="1" s="1"/>
  <c r="X44" i="1"/>
  <c r="AB44" i="1" s="1"/>
  <c r="AD44" i="1"/>
  <c r="S75" i="1"/>
  <c r="Q75" i="1" s="1"/>
  <c r="T75" i="1" s="1"/>
  <c r="N75" i="1" s="1"/>
  <c r="O75" i="1" s="1"/>
  <c r="AF25" i="1"/>
  <c r="S79" i="1"/>
  <c r="Q79" i="1" s="1"/>
  <c r="T79" i="1" s="1"/>
  <c r="N79" i="1" s="1"/>
  <c r="O79" i="1" s="1"/>
  <c r="AE40" i="1"/>
  <c r="X40" i="1"/>
  <c r="AB40" i="1" s="1"/>
  <c r="AD40" i="1"/>
  <c r="X30" i="1"/>
  <c r="AB30" i="1" s="1"/>
  <c r="AE30" i="1"/>
  <c r="AD30" i="1"/>
  <c r="S30" i="1"/>
  <c r="Q30" i="1" s="1"/>
  <c r="T30" i="1" s="1"/>
  <c r="N30" i="1" s="1"/>
  <c r="O30" i="1" s="1"/>
  <c r="AE61" i="1"/>
  <c r="X61" i="1"/>
  <c r="AB61" i="1" s="1"/>
  <c r="AD61" i="1"/>
  <c r="X27" i="1"/>
  <c r="AB27" i="1" s="1"/>
  <c r="AE27" i="1"/>
  <c r="AD27" i="1"/>
  <c r="AE39" i="1"/>
  <c r="X39" i="1"/>
  <c r="AB39" i="1" s="1"/>
  <c r="AD39" i="1"/>
  <c r="AE74" i="1"/>
  <c r="X74" i="1"/>
  <c r="AB74" i="1" s="1"/>
  <c r="AD74" i="1"/>
  <c r="S40" i="1"/>
  <c r="Q40" i="1" s="1"/>
  <c r="T40" i="1" s="1"/>
  <c r="N40" i="1" s="1"/>
  <c r="O40" i="1" s="1"/>
  <c r="X63" i="1"/>
  <c r="AB63" i="1" s="1"/>
  <c r="AE63" i="1"/>
  <c r="AD63" i="1"/>
  <c r="AE81" i="1"/>
  <c r="X81" i="1"/>
  <c r="AB81" i="1" s="1"/>
  <c r="AD81" i="1"/>
  <c r="AF29" i="1"/>
  <c r="X50" i="1"/>
  <c r="AB50" i="1" s="1"/>
  <c r="AE50" i="1"/>
  <c r="AD50" i="1"/>
  <c r="S63" i="1"/>
  <c r="Q63" i="1" s="1"/>
  <c r="T63" i="1" s="1"/>
  <c r="N63" i="1" s="1"/>
  <c r="O63" i="1" s="1"/>
  <c r="AE47" i="1"/>
  <c r="X47" i="1"/>
  <c r="AB47" i="1" s="1"/>
  <c r="AD47" i="1"/>
  <c r="X38" i="1"/>
  <c r="AB38" i="1" s="1"/>
  <c r="AE38" i="1"/>
  <c r="AD38" i="1"/>
  <c r="S38" i="1"/>
  <c r="Q38" i="1" s="1"/>
  <c r="T38" i="1" s="1"/>
  <c r="N38" i="1" s="1"/>
  <c r="O38" i="1" s="1"/>
  <c r="X71" i="1"/>
  <c r="AB71" i="1" s="1"/>
  <c r="AE71" i="1"/>
  <c r="AD71" i="1"/>
  <c r="AE62" i="1"/>
  <c r="X62" i="1"/>
  <c r="AB62" i="1" s="1"/>
  <c r="S62" i="1"/>
  <c r="Q62" i="1" s="1"/>
  <c r="T62" i="1" s="1"/>
  <c r="N62" i="1" s="1"/>
  <c r="O62" i="1" s="1"/>
  <c r="AD62" i="1"/>
  <c r="X55" i="1"/>
  <c r="AB55" i="1" s="1"/>
  <c r="AE55" i="1"/>
  <c r="AD55" i="1"/>
  <c r="X53" i="1"/>
  <c r="AB53" i="1" s="1"/>
  <c r="AE53" i="1"/>
  <c r="AD53" i="1"/>
  <c r="S53" i="1"/>
  <c r="Q53" i="1" s="1"/>
  <c r="T53" i="1" s="1"/>
  <c r="N53" i="1" s="1"/>
  <c r="O53" i="1" s="1"/>
  <c r="AE64" i="1"/>
  <c r="X64" i="1"/>
  <c r="AB64" i="1" s="1"/>
  <c r="AD64" i="1"/>
  <c r="S64" i="1"/>
  <c r="Q64" i="1" s="1"/>
  <c r="T64" i="1" s="1"/>
  <c r="N64" i="1" s="1"/>
  <c r="O64" i="1" s="1"/>
  <c r="AE36" i="1"/>
  <c r="AD36" i="1"/>
  <c r="X36" i="1"/>
  <c r="AB36" i="1" s="1"/>
  <c r="S36" i="1"/>
  <c r="Q36" i="1" s="1"/>
  <c r="T36" i="1" s="1"/>
  <c r="N36" i="1" s="1"/>
  <c r="O36" i="1" s="1"/>
  <c r="AF20" i="1"/>
  <c r="X59" i="1"/>
  <c r="AB59" i="1" s="1"/>
  <c r="AE59" i="1"/>
  <c r="S59" i="1"/>
  <c r="Q59" i="1" s="1"/>
  <c r="T59" i="1" s="1"/>
  <c r="N59" i="1" s="1"/>
  <c r="O59" i="1" s="1"/>
  <c r="AD59" i="1"/>
  <c r="X57" i="1"/>
  <c r="AB57" i="1" s="1"/>
  <c r="AE57" i="1"/>
  <c r="AF57" i="1" s="1"/>
  <c r="S57" i="1"/>
  <c r="Q57" i="1" s="1"/>
  <c r="T57" i="1" s="1"/>
  <c r="N57" i="1" s="1"/>
  <c r="O57" i="1" s="1"/>
  <c r="AD57" i="1"/>
  <c r="S65" i="1"/>
  <c r="Q65" i="1" s="1"/>
  <c r="T65" i="1" s="1"/>
  <c r="N65" i="1" s="1"/>
  <c r="O65" i="1" s="1"/>
  <c r="X35" i="1"/>
  <c r="AB35" i="1" s="1"/>
  <c r="AE35" i="1"/>
  <c r="AD35" i="1"/>
  <c r="S82" i="1"/>
  <c r="Q82" i="1" s="1"/>
  <c r="T82" i="1" s="1"/>
  <c r="N82" i="1" s="1"/>
  <c r="O82" i="1" s="1"/>
  <c r="AF31" i="1"/>
  <c r="AF42" i="1"/>
  <c r="AF38" i="1" l="1"/>
  <c r="AF27" i="1"/>
  <c r="AF73" i="1"/>
  <c r="AF65" i="1"/>
  <c r="AF26" i="1"/>
  <c r="AF32" i="1"/>
  <c r="AF68" i="1"/>
  <c r="AF49" i="1"/>
  <c r="AF70" i="1"/>
  <c r="AF69" i="1"/>
  <c r="AF34" i="1"/>
  <c r="AF63" i="1"/>
  <c r="AF39" i="1"/>
  <c r="AF64" i="1"/>
  <c r="AF50" i="1"/>
  <c r="AF30" i="1"/>
  <c r="AF51" i="1"/>
  <c r="AF62" i="1"/>
  <c r="AF43" i="1"/>
  <c r="AF74" i="1"/>
  <c r="AF82" i="1"/>
  <c r="AF21" i="1"/>
  <c r="AF66" i="1"/>
  <c r="AF78" i="1"/>
  <c r="AF48" i="1"/>
  <c r="AF22" i="1"/>
  <c r="AF45" i="1"/>
  <c r="AF36" i="1"/>
  <c r="AF71" i="1"/>
  <c r="AF67" i="1"/>
  <c r="AF72" i="1"/>
  <c r="AF79" i="1"/>
  <c r="AF53" i="1"/>
  <c r="AF40" i="1"/>
  <c r="AF35" i="1"/>
  <c r="AF47" i="1"/>
  <c r="AF81" i="1"/>
  <c r="AF61" i="1"/>
  <c r="AF46" i="1"/>
  <c r="AF59" i="1"/>
  <c r="AF55" i="1"/>
  <c r="AF80" i="1"/>
  <c r="AF76" i="1"/>
  <c r="AF77" i="1"/>
  <c r="AF75" i="1"/>
  <c r="AF54" i="1"/>
</calcChain>
</file>

<file path=xl/sharedStrings.xml><?xml version="1.0" encoding="utf-8"?>
<sst xmlns="http://schemas.openxmlformats.org/spreadsheetml/2006/main" count="2912" uniqueCount="603">
  <si>
    <t>File opened</t>
  </si>
  <si>
    <t>2021-08-26 08:55:11</t>
  </si>
  <si>
    <t>Console s/n</t>
  </si>
  <si>
    <t>68C-831547</t>
  </si>
  <si>
    <t>Console ver</t>
  </si>
  <si>
    <t>Bluestem v.2.0.02</t>
  </si>
  <si>
    <t>Scripts ver</t>
  </si>
  <si>
    <t>2021.06  2.0.01, June 2021</t>
  </si>
  <si>
    <t>Head s/n</t>
  </si>
  <si>
    <t>68H-891547</t>
  </si>
  <si>
    <t>Head ver</t>
  </si>
  <si>
    <t>1.4.7</t>
  </si>
  <si>
    <t>Head cal</t>
  </si>
  <si>
    <t>{"h2oaspan2a": "0.0649895", "co2bspan1": "0.999003", "ssb_ref": "33242.2", "co2bspan2a": "0.287951", "co2aspan2": "-0.0263931", "h2obspan2b": "0.0643857", "ssa_ref": "28824.6", "h2obzero": "1.12406", "h2obspan2": "0", "h2oaspan1": "0.996014", "h2oaspanconc1": "12.26", "tazero": "-0.018898", "h2oaspan2b": "0.0647305", "co2bspan2b": "0.285229", "co2aspan1": "0.998238", "h2obspanconc1": "12.26", "h2oazero": "1.13507", "tbzero": "0.0334682", "chamberpressurezero": "2.62908", "h2obspanconc2": "0", "co2azero": "0.969968", "flowmeterzero": "1.02723", "h2obspan1": "0.995932", "co2aspanconc1": "2500", "h2obspan2a": "0.0646487", "co2aspanconc2": "301.5", "flowazero": "0.29922", "h2oaspanconc2": "0", "flowbzero": "0.30222", "co2bspanconc1": "2500", "co2aspan2b": "0.285185", "co2bspanconc2": "301.5", "co2bzero": "0.960409", "co2aspan2a": "0.287879", "h2oaspan2": "0", "oxygen": "21", "co2bspan2": "-0.0293673"}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</si>
  <si>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</si>
  <si>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</si>
  <si>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</si>
  <si>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</si>
  <si>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</si>
  <si>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</si>
  <si>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</si>
  <si>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</si>
  <si>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</si>
  <si>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08:55:11</t>
  </si>
  <si>
    <t>Stability Definition:	ΔH2O (Meas2): Slp&lt;0.5 Per=20	ΔCO2 (Meas2): Slp&lt;0.1 Per=20	Fv'/Fm' (FLR): Slp&lt;0.5 Std&lt;0.1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</si>
  <si>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</si>
  <si>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</si>
  <si>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</si>
  <si>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</si>
  <si>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</si>
  <si>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</si>
  <si>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</si>
  <si>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</si>
  <si>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</si>
  <si>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</si>
  <si>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</si>
  <si>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</si>
  <si>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</si>
  <si>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</si>
  <si>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</si>
  <si>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</si>
  <si>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</si>
  <si>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</si>
  <si>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</si>
  <si>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</si>
  <si>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</si>
  <si>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</si>
  <si>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</si>
  <si>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</si>
  <si>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</si>
  <si>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</si>
  <si>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</si>
  <si>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</si>
  <si>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</si>
  <si>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</si>
  <si>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</si>
  <si>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</si>
  <si>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</si>
  <si>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</si>
  <si>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</si>
  <si>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</si>
  <si>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</si>
  <si>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</si>
  <si>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</si>
  <si>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</si>
  <si>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</si>
  <si>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</si>
  <si>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</si>
  <si>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</si>
  <si>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</si>
  <si>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</si>
  <si>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</si>
  <si>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</si>
  <si>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</si>
  <si>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</si>
  <si>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</si>
  <si>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</si>
  <si>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</si>
  <si>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</si>
  <si>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</si>
  <si>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3.93696 93.3371 385.92 632.293 861.306 1071.22 1228.93 1385.97</t>
  </si>
  <si>
    <t>Fs_true</t>
  </si>
  <si>
    <t>-0.113085 101.953 400.48 602.273 800.969 1000.5 1200.22 1400.76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</si>
  <si>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</si>
  <si>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</si>
  <si>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</si>
  <si>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</si>
  <si>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</si>
  <si>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</si>
  <si>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</si>
  <si>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</si>
  <si>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</si>
  <si>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</si>
  <si>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</si>
  <si>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</si>
  <si>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</si>
  <si>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</si>
  <si>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</si>
  <si>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</si>
  <si>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</si>
  <si>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</si>
  <si>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</si>
  <si>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</si>
  <si>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</si>
  <si>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</si>
  <si>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</si>
  <si>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</si>
  <si>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</si>
  <si>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</si>
  <si>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</si>
  <si>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</t>
  </si>
  <si>
    <t>plot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</si>
  <si>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</si>
  <si>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</si>
  <si>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</si>
  <si>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</si>
  <si>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</si>
  <si>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</si>
  <si>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</si>
  <si>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</si>
  <si>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</si>
  <si>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</si>
  <si>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</si>
  <si>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</si>
  <si>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</si>
  <si>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</si>
  <si>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</si>
  <si>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</si>
  <si>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</si>
  <si>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</si>
  <si>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</si>
  <si>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</si>
  <si>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</si>
  <si>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</si>
  <si>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</si>
  <si>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</si>
  <si>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</si>
  <si>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</si>
  <si>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</si>
  <si>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</si>
  <si>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</si>
  <si>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</si>
  <si>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</si>
  <si>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</si>
  <si>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</si>
  <si>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</si>
  <si>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</si>
  <si>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</si>
  <si>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</si>
  <si>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</si>
  <si>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</si>
  <si>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</si>
  <si>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</si>
  <si>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</si>
  <si>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</si>
  <si>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</si>
  <si>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</si>
  <si>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</si>
  <si>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</si>
  <si>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</si>
  <si>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</si>
  <si>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</si>
  <si>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</si>
  <si>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</si>
  <si>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</si>
  <si>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</si>
  <si>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</si>
  <si>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</si>
  <si>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</si>
  <si>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</si>
  <si>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</si>
  <si>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</si>
  <si>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</si>
  <si>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</si>
  <si>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</si>
  <si>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</si>
  <si>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</si>
  <si>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</si>
  <si>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</si>
  <si>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</si>
  <si>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</si>
  <si>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</si>
  <si>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</si>
  <si>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</si>
  <si>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</si>
  <si>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</si>
  <si>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</si>
  <si>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</si>
  <si>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</si>
  <si>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</si>
  <si>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</si>
  <si>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</si>
  <si>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</si>
  <si>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</si>
  <si>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</si>
  <si>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</si>
  <si>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</si>
  <si>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</si>
  <si>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</si>
  <si>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</si>
  <si>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</si>
  <si>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</si>
  <si>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</si>
  <si>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</si>
  <si>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</si>
  <si>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</si>
  <si>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</si>
  <si>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</si>
  <si>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</si>
  <si>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</si>
  <si>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</si>
  <si>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</si>
  <si>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</si>
  <si>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</si>
  <si>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</si>
  <si>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</si>
  <si>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</si>
  <si>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</si>
  <si>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</si>
  <si>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</si>
  <si>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</si>
  <si>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</si>
  <si>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</si>
  <si>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</si>
  <si>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</si>
  <si>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</si>
  <si>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</si>
  <si>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</si>
  <si>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</si>
  <si>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</si>
  <si>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</si>
  <si>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</si>
  <si>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</si>
  <si>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</si>
  <si>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</si>
  <si>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</si>
  <si>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</si>
  <si>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</si>
  <si>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</si>
  <si>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</si>
  <si>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</si>
  <si>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</si>
  <si>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</si>
  <si>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</si>
  <si>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</si>
  <si>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</si>
  <si>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</si>
  <si>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</si>
  <si>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</si>
  <si>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</si>
  <si>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</si>
  <si>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</si>
  <si>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</si>
  <si>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</si>
  <si>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</si>
  <si>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</si>
  <si>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Fv'/Fm':MN</t>
  </si>
  <si>
    <t>Fv'/Fm':SLP</t>
  </si>
  <si>
    <t>Fv'/Fm':SD</t>
  </si>
  <si>
    <t>Fv'/Fm':OK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</si>
  <si>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</si>
  <si>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</si>
  <si>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</si>
  <si>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</si>
  <si>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</si>
  <si>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</si>
  <si>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</si>
  <si>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</si>
  <si>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</si>
  <si>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</si>
  <si>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</si>
  <si>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</si>
  <si>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</si>
  <si>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</si>
  <si>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</si>
  <si>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</si>
  <si>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</si>
  <si>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</si>
  <si>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</si>
  <si>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</si>
  <si>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</si>
  <si>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</si>
  <si>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</si>
  <si>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</si>
  <si>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</si>
  <si>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</si>
  <si>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</si>
  <si>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</si>
  <si>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</si>
  <si>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</si>
  <si>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</si>
  <si>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</si>
  <si>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</si>
  <si>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</si>
  <si>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</si>
  <si>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</si>
  <si>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</si>
  <si>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</si>
  <si>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</si>
  <si>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</si>
  <si>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</si>
  <si>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</si>
  <si>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</si>
  <si>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</si>
  <si>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</si>
  <si>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</si>
  <si>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</si>
  <si>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</si>
  <si>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</si>
  <si>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</si>
  <si>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</si>
  <si>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</si>
  <si>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</si>
  <si>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</si>
  <si>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</si>
  <si>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</si>
  <si>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</si>
  <si>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</si>
  <si>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</si>
  <si>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</si>
  <si>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</si>
  <si>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</si>
  <si>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</si>
  <si>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</si>
  <si>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</si>
  <si>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</si>
  <si>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</si>
  <si>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</si>
  <si>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</si>
  <si>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</si>
  <si>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</si>
  <si>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</si>
  <si>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</si>
  <si>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</si>
  <si>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</si>
  <si>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</si>
  <si>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</si>
  <si>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</si>
  <si>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</si>
  <si>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</si>
  <si>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</si>
  <si>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</si>
  <si>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</si>
  <si>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</si>
  <si>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</si>
  <si>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</si>
  <si>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</si>
  <si>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</si>
  <si>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</si>
  <si>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</si>
  <si>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</si>
  <si>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</si>
  <si>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</si>
  <si>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</si>
  <si>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</si>
  <si>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</si>
  <si>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</si>
  <si>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</si>
  <si>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</si>
  <si>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</si>
  <si>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</si>
  <si>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</si>
  <si>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</si>
  <si>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</si>
  <si>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</si>
  <si>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</si>
  <si>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</si>
  <si>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</si>
  <si>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</si>
  <si>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</si>
  <si>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</si>
  <si>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</si>
  <si>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</si>
  <si>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</si>
  <si>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</si>
  <si>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</si>
  <si>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</si>
  <si>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</si>
  <si>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</si>
  <si>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</si>
  <si>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</si>
  <si>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</si>
  <si>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</si>
  <si>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</si>
  <si>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</si>
  <si>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</si>
  <si>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</si>
  <si>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</si>
  <si>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</si>
  <si>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</si>
  <si>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</si>
  <si>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</si>
  <si>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20180702 11:41:07</t>
  </si>
  <si>
    <t>11:41:07</t>
  </si>
  <si>
    <t>none</t>
  </si>
  <si>
    <t>RECT-70-20210825-11_14_49</t>
  </si>
  <si>
    <t>RECT-71-20210826-08_59_22</t>
  </si>
  <si>
    <t>-</t>
  </si>
  <si>
    <t>0: Broadleaf</t>
  </si>
  <si>
    <t>--:--:--</t>
  </si>
  <si>
    <t>0/3</t>
  </si>
  <si>
    <t>11111111</t>
  </si>
  <si>
    <t>oooooooo</t>
  </si>
  <si>
    <t>off</t>
  </si>
  <si>
    <t>20180702 11:42:36</t>
  </si>
  <si>
    <t>11:42:36</t>
  </si>
  <si>
    <t>RECT-72-20210826-09_00_51</t>
  </si>
  <si>
    <t>1/3</t>
  </si>
  <si>
    <t>20180702 11:43:45</t>
  </si>
  <si>
    <t>11:43:45</t>
  </si>
  <si>
    <t>RECT-73-20210826-09_02_00</t>
  </si>
  <si>
    <t>20180702 11:45:10</t>
  </si>
  <si>
    <t>11:45:10</t>
  </si>
  <si>
    <t>RECT-74-20210826-09_03_24</t>
  </si>
  <si>
    <t>20180702 11:46:51</t>
  </si>
  <si>
    <t>11:46:51</t>
  </si>
  <si>
    <t>RECT-75-20210826-09_05_06</t>
  </si>
  <si>
    <t>20180702 11:49:12</t>
  </si>
  <si>
    <t>11:49:12</t>
  </si>
  <si>
    <t>RECT-76-20210826-09_07_26</t>
  </si>
  <si>
    <t>20180702 11:49:57</t>
  </si>
  <si>
    <t>11:49:57</t>
  </si>
  <si>
    <t>RECT-77-20210826-09_08_11</t>
  </si>
  <si>
    <t>11:50:26</t>
  </si>
  <si>
    <t>20180702 11:52:45</t>
  </si>
  <si>
    <t>11:52:45</t>
  </si>
  <si>
    <t>RECT-78-20210826-09_11_00</t>
  </si>
  <si>
    <t>20180702 11:58:09</t>
  </si>
  <si>
    <t>11:58:09</t>
  </si>
  <si>
    <t>RECT-79-20210826-09_16_24</t>
  </si>
  <si>
    <t>20180702 11:59:43</t>
  </si>
  <si>
    <t>11:59:43</t>
  </si>
  <si>
    <t>RECT-80-20210826-09_17_58</t>
  </si>
  <si>
    <t>20180702 12:01:06</t>
  </si>
  <si>
    <t>12:01:06</t>
  </si>
  <si>
    <t>RECT-81-20210826-09_19_20</t>
  </si>
  <si>
    <t>12:01:27</t>
  </si>
  <si>
    <t>20180702 12:02:42</t>
  </si>
  <si>
    <t>12:02:42</t>
  </si>
  <si>
    <t>RECT-82-20210826-09_20_57</t>
  </si>
  <si>
    <t>20180702 12:03:53</t>
  </si>
  <si>
    <t>12:03:53</t>
  </si>
  <si>
    <t>RECT-83-20210826-09_22_08</t>
  </si>
  <si>
    <t>20180702 12:05:12</t>
  </si>
  <si>
    <t>12:05:12</t>
  </si>
  <si>
    <t>RECT-84-20210826-09_23_26</t>
  </si>
  <si>
    <t>20180702 12:06:33</t>
  </si>
  <si>
    <t>12:06:33</t>
  </si>
  <si>
    <t>RECT-85-20210826-09_24_47</t>
  </si>
  <si>
    <t>20180702 12:07:44</t>
  </si>
  <si>
    <t>12:07:44</t>
  </si>
  <si>
    <t>RECT-86-20210826-09_25_59</t>
  </si>
  <si>
    <t>20180702 12:09:04</t>
  </si>
  <si>
    <t>12:09:04</t>
  </si>
  <si>
    <t>RECT-87-20210826-09_27_18</t>
  </si>
  <si>
    <t>20180702 12:09:56</t>
  </si>
  <si>
    <t>12:09:56</t>
  </si>
  <si>
    <t>RECT-88-20210826-09_28_10</t>
  </si>
  <si>
    <t>20180702 12:10:45</t>
  </si>
  <si>
    <t>12:10:45</t>
  </si>
  <si>
    <t>RECT-89-20210826-09_29_00</t>
  </si>
  <si>
    <t>20180702 12:11:51</t>
  </si>
  <si>
    <t>12:11:51</t>
  </si>
  <si>
    <t>RECT-90-20210826-09_30_05</t>
  </si>
  <si>
    <t>12:12:17</t>
  </si>
  <si>
    <t>20180702 12:13:00</t>
  </si>
  <si>
    <t>12:13:00</t>
  </si>
  <si>
    <t>RECT-91-20210826-09_31_14</t>
  </si>
  <si>
    <t>20180702 12:13:54</t>
  </si>
  <si>
    <t>12:13:54</t>
  </si>
  <si>
    <t>RECT-92-20210826-09_32_08</t>
  </si>
  <si>
    <t>20180702 12:15:11</t>
  </si>
  <si>
    <t>12:15:11</t>
  </si>
  <si>
    <t>RECT-93-20210826-09_33_25</t>
  </si>
  <si>
    <t>20180702 12:16:29</t>
  </si>
  <si>
    <t>12:16:29</t>
  </si>
  <si>
    <t>RECT-94-20210826-09_34_43</t>
  </si>
  <si>
    <t>20180702 12:17:42</t>
  </si>
  <si>
    <t>12:17:42</t>
  </si>
  <si>
    <t>RECT-95-20210826-09_35_56</t>
  </si>
  <si>
    <t>20180702 12:18:47</t>
  </si>
  <si>
    <t>12:18:47</t>
  </si>
  <si>
    <t>RECT-96-20210826-09_37_02</t>
  </si>
  <si>
    <t>20180702 12:19:48</t>
  </si>
  <si>
    <t>12:19:48</t>
  </si>
  <si>
    <t>RECT-97-20210826-09_38_02</t>
  </si>
  <si>
    <t>20180702 12:20:43</t>
  </si>
  <si>
    <t>12:20:43</t>
  </si>
  <si>
    <t>RECT-98-20210826-09_38_57</t>
  </si>
  <si>
    <t>20180702 12:21:43</t>
  </si>
  <si>
    <t>12:21:43</t>
  </si>
  <si>
    <t>RECT-99-20210826-09_39_57</t>
  </si>
  <si>
    <t>20180702 12:22:31</t>
  </si>
  <si>
    <t>12:22:31</t>
  </si>
  <si>
    <t>RECT-100-20210826-09_40_46</t>
  </si>
  <si>
    <t>12:23:00</t>
  </si>
  <si>
    <t>20180702 12:23:53</t>
  </si>
  <si>
    <t>12:23:53</t>
  </si>
  <si>
    <t>RECT-101-20210826-09_42_07</t>
  </si>
  <si>
    <t>12:25:09</t>
  </si>
  <si>
    <t>20180702 12:25:24</t>
  </si>
  <si>
    <t>12:25:24</t>
  </si>
  <si>
    <t>RECT-103-20210826-09_43_38</t>
  </si>
  <si>
    <t>12:28:54</t>
  </si>
  <si>
    <t>20180702 12:30:11</t>
  </si>
  <si>
    <t>12:30:11</t>
  </si>
  <si>
    <t>RECT-105-20210826-09_48_26</t>
  </si>
  <si>
    <t>20180702 12:31:30</t>
  </si>
  <si>
    <t>12:31:30</t>
  </si>
  <si>
    <t>RECT-106-20210826-09_49_44</t>
  </si>
  <si>
    <t>20180702 12:32:39</t>
  </si>
  <si>
    <t>12:32:39</t>
  </si>
  <si>
    <t>RECT-107-20210826-09_50_54</t>
  </si>
  <si>
    <t>20180702 12:33:46</t>
  </si>
  <si>
    <t>12:33:46</t>
  </si>
  <si>
    <t>RECT-108-20210826-09_52_00</t>
  </si>
  <si>
    <t>20180702 12:35:03</t>
  </si>
  <si>
    <t>12:35:03</t>
  </si>
  <si>
    <t>RECT-109-20210826-09_53_18</t>
  </si>
  <si>
    <t>20180702 12:35:58</t>
  </si>
  <si>
    <t>12:35:58</t>
  </si>
  <si>
    <t>RECT-110-20210826-09_54_12</t>
  </si>
  <si>
    <t>20180702 12:37:35</t>
  </si>
  <si>
    <t>12:37:35</t>
  </si>
  <si>
    <t>RECT-111-20210826-09_55_49</t>
  </si>
  <si>
    <t>20180702 12:38:43</t>
  </si>
  <si>
    <t>12:38:43</t>
  </si>
  <si>
    <t>RECT-112-20210826-09_56_57</t>
  </si>
  <si>
    <t>20180702 12:39:45</t>
  </si>
  <si>
    <t>12:39:45</t>
  </si>
  <si>
    <t>RECT-113-20210826-09_58_00</t>
  </si>
  <si>
    <t>12:40:16</t>
  </si>
  <si>
    <t>20180702 12:41:12</t>
  </si>
  <si>
    <t>12:41:12</t>
  </si>
  <si>
    <t>RECT-114-20210826-09_59_26</t>
  </si>
  <si>
    <t>20180702 12:42:09</t>
  </si>
  <si>
    <t>12:42:09</t>
  </si>
  <si>
    <t>RECT-115-20210826-10_00_23</t>
  </si>
  <si>
    <t>20180702 12:43:06</t>
  </si>
  <si>
    <t>12:43:06</t>
  </si>
  <si>
    <t>RECT-116-20210826-10_01_21</t>
  </si>
  <si>
    <t>20180702 12:44:03</t>
  </si>
  <si>
    <t>12:44:03</t>
  </si>
  <si>
    <t>RECT-117-20210826-10_02_18</t>
  </si>
  <si>
    <t>20180702 12:44:57</t>
  </si>
  <si>
    <t>12:44:57</t>
  </si>
  <si>
    <t>RECT-118-20210826-10_03_11</t>
  </si>
  <si>
    <t>20180702 12:46:01</t>
  </si>
  <si>
    <t>12:46:01</t>
  </si>
  <si>
    <t>RECT-119-20210826-10_04_16</t>
  </si>
  <si>
    <t>20180702 12:46:58</t>
  </si>
  <si>
    <t>12:46:58</t>
  </si>
  <si>
    <t>RECT-120-20210826-10_05_12</t>
  </si>
  <si>
    <t>20180702 12:48:02</t>
  </si>
  <si>
    <t>12:48:02</t>
  </si>
  <si>
    <t>RECT-121-20210826-10_06_17</t>
  </si>
  <si>
    <t>20180702 12:48:50</t>
  </si>
  <si>
    <t>12:48:50</t>
  </si>
  <si>
    <t>RECT-122-20210826-10_07_05</t>
  </si>
  <si>
    <t>20180702 12:49:46</t>
  </si>
  <si>
    <t>12:49:46</t>
  </si>
  <si>
    <t>RECT-123-20210826-10_08_01</t>
  </si>
  <si>
    <t>20180702 12:50:29</t>
  </si>
  <si>
    <t>12:50:29</t>
  </si>
  <si>
    <t>RECT-124-20210826-10_08_44</t>
  </si>
  <si>
    <t>12:50:54</t>
  </si>
  <si>
    <t>20180702 12:51:30</t>
  </si>
  <si>
    <t>12:51:30</t>
  </si>
  <si>
    <t>RECT-125-20210826-10_09_45</t>
  </si>
  <si>
    <t>20180702 12:52:11</t>
  </si>
  <si>
    <t>12:52:11</t>
  </si>
  <si>
    <t>RECT-126-20210826-10_10_26</t>
  </si>
  <si>
    <t>20180702 12:52:49</t>
  </si>
  <si>
    <t>12:52:49</t>
  </si>
  <si>
    <t>RECT-127-20210826-10_11_04</t>
  </si>
  <si>
    <t>20180702 12:53:57</t>
  </si>
  <si>
    <t>12:53:57</t>
  </si>
  <si>
    <t>RECT-128-20210826-10_12_12</t>
  </si>
  <si>
    <t>20180702 12:54:53</t>
  </si>
  <si>
    <t>12:54:53</t>
  </si>
  <si>
    <t>RECT-129-20210826-10_13_08</t>
  </si>
  <si>
    <t>20180702 12:55:36</t>
  </si>
  <si>
    <t>12:55:36</t>
  </si>
  <si>
    <t>RECT-130-20210826-10_13_51</t>
  </si>
  <si>
    <t>20180702 12:56:34</t>
  </si>
  <si>
    <t>12:56:34</t>
  </si>
  <si>
    <t>RECT-131-20210826-10_14_49</t>
  </si>
  <si>
    <t>20180702 12:57:33</t>
  </si>
  <si>
    <t>12:57:33</t>
  </si>
  <si>
    <t>RECT-132-20210826-10_15_48</t>
  </si>
  <si>
    <t>20180702 12:58:35</t>
  </si>
  <si>
    <t>12:58:35</t>
  </si>
  <si>
    <t>RECT-133-20210826-10_16_50</t>
  </si>
  <si>
    <t>20180702 12:59:10</t>
  </si>
  <si>
    <t>12:59:10</t>
  </si>
  <si>
    <t>RECT-134-20210826-10_17_25</t>
  </si>
  <si>
    <t>20180702 13:00:01</t>
  </si>
  <si>
    <t>13:00:01</t>
  </si>
  <si>
    <t>RECT-135-20210826-10_18_16</t>
  </si>
  <si>
    <t>20180702 13:00:58</t>
  </si>
  <si>
    <t>13:00:58</t>
  </si>
  <si>
    <t>RECT-136-20210826-10_19_13</t>
  </si>
  <si>
    <t>13:01:34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</si>
</sst>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G82"/>
  <sheetViews>
    <sheetView tabSelected="1" topLeftCell="I12" workbookViewId="0">
      <selection activeCell="Q19" sqref="Q19:Q82"/>
    </sheetView>
  </sheetViews>
  <sheetFormatPr baseColWidth="10" defaultColWidth="8.83203125" defaultRowHeight="15" x14ac:dyDescent="0.2"/>
  <sheetData>
    <row r="2" spans="1:267" x14ac:dyDescent="0.2">
      <c r="A2" t="s">
        <v>25</v>
      </c>
      <c r="B2" t="s">
        <v>26</v>
      </c>
      <c r="C2" t="s">
        <v>28</v>
      </c>
    </row>
    <row r="3" spans="1:267" x14ac:dyDescent="0.2">
      <c r="B3" t="s">
        <v>27</v>
      </c>
      <c r="C3" t="s">
        <v>29</v>
      </c>
    </row>
    <row r="4" spans="1:267" x14ac:dyDescent="0.2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267" x14ac:dyDescent="0.2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2">
      <c r="A6" t="s">
        <v>42</v>
      </c>
      <c r="B6" t="s">
        <v>43</v>
      </c>
    </row>
    <row r="7" spans="1:267" x14ac:dyDescent="0.2">
      <c r="B7">
        <v>2</v>
      </c>
    </row>
    <row r="8" spans="1:267" x14ac:dyDescent="0.2">
      <c r="A8" t="s">
        <v>44</v>
      </c>
      <c r="B8" t="s">
        <v>45</v>
      </c>
      <c r="C8" t="s">
        <v>46</v>
      </c>
      <c r="D8" t="s">
        <v>47</v>
      </c>
      <c r="E8" t="s">
        <v>48</v>
      </c>
    </row>
    <row r="9" spans="1:267" x14ac:dyDescent="0.2">
      <c r="B9">
        <v>0</v>
      </c>
      <c r="C9">
        <v>1</v>
      </c>
      <c r="D9">
        <v>0</v>
      </c>
      <c r="E9">
        <v>0</v>
      </c>
    </row>
    <row r="10" spans="1:267" x14ac:dyDescent="0.2">
      <c r="A10" t="s">
        <v>49</v>
      </c>
      <c r="B10" t="s">
        <v>50</v>
      </c>
      <c r="C10" t="s">
        <v>52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</row>
    <row r="11" spans="1:267" x14ac:dyDescent="0.2">
      <c r="B11" t="s">
        <v>51</v>
      </c>
      <c r="C11" t="s">
        <v>53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67" x14ac:dyDescent="0.2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</row>
    <row r="13" spans="1:267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67" x14ac:dyDescent="0.2">
      <c r="A14" t="s">
        <v>74</v>
      </c>
      <c r="B14" t="s">
        <v>75</v>
      </c>
      <c r="C14" t="s">
        <v>76</v>
      </c>
      <c r="D14" t="s">
        <v>77</v>
      </c>
      <c r="E14" t="s">
        <v>78</v>
      </c>
      <c r="F14" t="s">
        <v>79</v>
      </c>
      <c r="G14" t="s">
        <v>81</v>
      </c>
      <c r="H14" t="s">
        <v>83</v>
      </c>
    </row>
    <row r="15" spans="1:267" x14ac:dyDescent="0.2">
      <c r="B15">
        <v>-6276</v>
      </c>
      <c r="C15">
        <v>6.6</v>
      </c>
      <c r="D15">
        <v>1.7090000000000001E-5</v>
      </c>
      <c r="E15">
        <v>3.11</v>
      </c>
      <c r="F15" t="s">
        <v>80</v>
      </c>
      <c r="G15" t="s">
        <v>82</v>
      </c>
      <c r="H15">
        <v>0</v>
      </c>
    </row>
    <row r="16" spans="1:267" x14ac:dyDescent="0.2">
      <c r="A16" t="s">
        <v>84</v>
      </c>
      <c r="B16" t="s">
        <v>84</v>
      </c>
      <c r="C16" t="s">
        <v>84</v>
      </c>
      <c r="D16" t="s">
        <v>84</v>
      </c>
      <c r="E16" t="s">
        <v>84</v>
      </c>
      <c r="F16" t="s">
        <v>84</v>
      </c>
      <c r="G16" t="s">
        <v>85</v>
      </c>
      <c r="H16" t="s">
        <v>85</v>
      </c>
      <c r="I16" t="s">
        <v>86</v>
      </c>
      <c r="J16" t="s">
        <v>86</v>
      </c>
      <c r="K16" t="s">
        <v>86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 t="s">
        <v>86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  <c r="AF16" t="s">
        <v>86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 t="s">
        <v>88</v>
      </c>
      <c r="AM16" t="s">
        <v>88</v>
      </c>
      <c r="AN16" t="s">
        <v>88</v>
      </c>
      <c r="AO16" t="s">
        <v>88</v>
      </c>
      <c r="AP16" t="s">
        <v>88</v>
      </c>
      <c r="AQ16" t="s">
        <v>88</v>
      </c>
      <c r="AR16" t="s">
        <v>88</v>
      </c>
      <c r="AS16" t="s">
        <v>88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  <c r="BF16" t="s">
        <v>88</v>
      </c>
      <c r="BG16" t="s">
        <v>88</v>
      </c>
      <c r="BH16" t="s">
        <v>88</v>
      </c>
      <c r="BI16" t="s">
        <v>88</v>
      </c>
      <c r="BJ16" t="s">
        <v>88</v>
      </c>
      <c r="BK16" t="s">
        <v>88</v>
      </c>
      <c r="BL16" t="s">
        <v>88</v>
      </c>
      <c r="BM16" t="s">
        <v>88</v>
      </c>
      <c r="BN16" t="s">
        <v>89</v>
      </c>
      <c r="BO16" t="s">
        <v>89</v>
      </c>
      <c r="BP16" t="s">
        <v>89</v>
      </c>
      <c r="BQ16" t="s">
        <v>89</v>
      </c>
      <c r="BR16" t="s">
        <v>89</v>
      </c>
      <c r="BS16" t="s">
        <v>89</v>
      </c>
      <c r="BT16" t="s">
        <v>89</v>
      </c>
      <c r="BU16" t="s">
        <v>89</v>
      </c>
      <c r="BV16" t="s">
        <v>90</v>
      </c>
      <c r="BW16" t="s">
        <v>90</v>
      </c>
      <c r="BX16" t="s">
        <v>90</v>
      </c>
      <c r="BY16" t="s">
        <v>90</v>
      </c>
      <c r="BZ16" t="s">
        <v>90</v>
      </c>
      <c r="CA16" t="s">
        <v>90</v>
      </c>
      <c r="CB16" t="s">
        <v>90</v>
      </c>
      <c r="CC16" t="s">
        <v>90</v>
      </c>
      <c r="CD16" t="s">
        <v>90</v>
      </c>
      <c r="CE16" t="s">
        <v>90</v>
      </c>
      <c r="CF16" t="s">
        <v>91</v>
      </c>
      <c r="CG16" t="s">
        <v>91</v>
      </c>
      <c r="CH16" t="s">
        <v>91</v>
      </c>
      <c r="CI16" t="s">
        <v>91</v>
      </c>
      <c r="CJ16" t="s">
        <v>42</v>
      </c>
      <c r="CK16" t="s">
        <v>42</v>
      </c>
      <c r="CL16" t="s">
        <v>42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92</v>
      </c>
      <c r="CU16" t="s">
        <v>92</v>
      </c>
      <c r="CV16" t="s">
        <v>92</v>
      </c>
      <c r="CW16" t="s">
        <v>92</v>
      </c>
      <c r="CX16" t="s">
        <v>92</v>
      </c>
      <c r="CY16" t="s">
        <v>92</v>
      </c>
      <c r="CZ16" t="s">
        <v>92</v>
      </c>
      <c r="DA16" t="s">
        <v>92</v>
      </c>
      <c r="DB16" t="s">
        <v>92</v>
      </c>
      <c r="DC16" t="s">
        <v>92</v>
      </c>
      <c r="DD16" t="s">
        <v>92</v>
      </c>
      <c r="DE16" t="s">
        <v>93</v>
      </c>
      <c r="DF16" t="s">
        <v>93</v>
      </c>
      <c r="DG16" t="s">
        <v>93</v>
      </c>
      <c r="DH16" t="s">
        <v>93</v>
      </c>
      <c r="DI16" t="s">
        <v>93</v>
      </c>
      <c r="DJ16" t="s">
        <v>93</v>
      </c>
      <c r="DK16" t="s">
        <v>93</v>
      </c>
      <c r="DL16" t="s">
        <v>93</v>
      </c>
      <c r="DM16" t="s">
        <v>93</v>
      </c>
      <c r="DN16" t="s">
        <v>93</v>
      </c>
      <c r="DO16" t="s">
        <v>94</v>
      </c>
      <c r="DP16" t="s">
        <v>94</v>
      </c>
      <c r="DQ16" t="s">
        <v>94</v>
      </c>
      <c r="DR16" t="s">
        <v>94</v>
      </c>
      <c r="DS16" t="s">
        <v>94</v>
      </c>
      <c r="DT16" t="s">
        <v>94</v>
      </c>
      <c r="DU16" t="s">
        <v>94</v>
      </c>
      <c r="DV16" t="s">
        <v>94</v>
      </c>
      <c r="DW16" t="s">
        <v>94</v>
      </c>
      <c r="DX16" t="s">
        <v>94</v>
      </c>
      <c r="DY16" t="s">
        <v>94</v>
      </c>
      <c r="DZ16" t="s">
        <v>94</v>
      </c>
      <c r="EA16" t="s">
        <v>94</v>
      </c>
      <c r="EB16" t="s">
        <v>94</v>
      </c>
      <c r="EC16" t="s">
        <v>94</v>
      </c>
      <c r="ED16" t="s">
        <v>94</v>
      </c>
      <c r="EE16" t="s">
        <v>94</v>
      </c>
      <c r="EF16" t="s">
        <v>94</v>
      </c>
      <c r="EG16" t="s">
        <v>95</v>
      </c>
      <c r="EH16" t="s">
        <v>95</v>
      </c>
      <c r="EI16" t="s">
        <v>95</v>
      </c>
      <c r="EJ16" t="s">
        <v>95</v>
      </c>
      <c r="EK16" t="s">
        <v>95</v>
      </c>
      <c r="EL16" t="s">
        <v>96</v>
      </c>
      <c r="EM16" t="s">
        <v>96</v>
      </c>
      <c r="EN16" t="s">
        <v>96</v>
      </c>
      <c r="EO16" t="s">
        <v>96</v>
      </c>
      <c r="EP16" t="s">
        <v>96</v>
      </c>
      <c r="EQ16" t="s">
        <v>96</v>
      </c>
      <c r="ER16" t="s">
        <v>96</v>
      </c>
      <c r="ES16" t="s">
        <v>96</v>
      </c>
      <c r="ET16" t="s">
        <v>96</v>
      </c>
      <c r="EU16" t="s">
        <v>96</v>
      </c>
      <c r="EV16" t="s">
        <v>96</v>
      </c>
      <c r="EW16" t="s">
        <v>96</v>
      </c>
      <c r="EX16" t="s">
        <v>96</v>
      </c>
      <c r="EY16" t="s">
        <v>97</v>
      </c>
      <c r="EZ16" t="s">
        <v>97</v>
      </c>
      <c r="FA16" t="s">
        <v>97</v>
      </c>
      <c r="FB16" t="s">
        <v>97</v>
      </c>
      <c r="FC16" t="s">
        <v>97</v>
      </c>
      <c r="FD16" t="s">
        <v>97</v>
      </c>
      <c r="FE16" t="s">
        <v>97</v>
      </c>
      <c r="FF16" t="s">
        <v>97</v>
      </c>
      <c r="FG16" t="s">
        <v>97</v>
      </c>
      <c r="FH16" t="s">
        <v>97</v>
      </c>
      <c r="FI16" t="s">
        <v>97</v>
      </c>
      <c r="FJ16" t="s">
        <v>97</v>
      </c>
      <c r="FK16" t="s">
        <v>97</v>
      </c>
      <c r="FL16" t="s">
        <v>97</v>
      </c>
      <c r="FM16" t="s">
        <v>97</v>
      </c>
      <c r="FN16" t="s">
        <v>98</v>
      </c>
      <c r="FO16" t="s">
        <v>98</v>
      </c>
      <c r="FP16" t="s">
        <v>98</v>
      </c>
      <c r="FQ16" t="s">
        <v>98</v>
      </c>
      <c r="FR16" t="s">
        <v>98</v>
      </c>
      <c r="FS16" t="s">
        <v>98</v>
      </c>
      <c r="FT16" t="s">
        <v>98</v>
      </c>
      <c r="FU16" t="s">
        <v>98</v>
      </c>
      <c r="FV16" t="s">
        <v>98</v>
      </c>
      <c r="FW16" t="s">
        <v>98</v>
      </c>
      <c r="FX16" t="s">
        <v>98</v>
      </c>
      <c r="FY16" t="s">
        <v>98</v>
      </c>
      <c r="FZ16" t="s">
        <v>98</v>
      </c>
      <c r="GA16" t="s">
        <v>98</v>
      </c>
      <c r="GB16" t="s">
        <v>98</v>
      </c>
      <c r="GC16" t="s">
        <v>98</v>
      </c>
      <c r="GD16" t="s">
        <v>98</v>
      </c>
      <c r="GE16" t="s">
        <v>98</v>
      </c>
      <c r="GF16" t="s">
        <v>99</v>
      </c>
      <c r="GG16" t="s">
        <v>99</v>
      </c>
      <c r="GH16" t="s">
        <v>99</v>
      </c>
      <c r="GI16" t="s">
        <v>99</v>
      </c>
      <c r="GJ16" t="s">
        <v>99</v>
      </c>
      <c r="GK16" t="s">
        <v>99</v>
      </c>
      <c r="GL16" t="s">
        <v>99</v>
      </c>
      <c r="GM16" t="s">
        <v>99</v>
      </c>
      <c r="GN16" t="s">
        <v>99</v>
      </c>
      <c r="GO16" t="s">
        <v>99</v>
      </c>
      <c r="GP16" t="s">
        <v>99</v>
      </c>
      <c r="GQ16" t="s">
        <v>99</v>
      </c>
      <c r="GR16" t="s">
        <v>99</v>
      </c>
      <c r="GS16" t="s">
        <v>99</v>
      </c>
      <c r="GT16" t="s">
        <v>99</v>
      </c>
      <c r="GU16" t="s">
        <v>99</v>
      </c>
      <c r="GV16" t="s">
        <v>99</v>
      </c>
      <c r="GW16" t="s">
        <v>99</v>
      </c>
      <c r="GX16" t="s">
        <v>99</v>
      </c>
      <c r="GY16" t="s">
        <v>100</v>
      </c>
      <c r="GZ16" t="s">
        <v>100</v>
      </c>
      <c r="HA16" t="s">
        <v>100</v>
      </c>
      <c r="HB16" t="s">
        <v>100</v>
      </c>
      <c r="HC16" t="s">
        <v>100</v>
      </c>
      <c r="HD16" t="s">
        <v>100</v>
      </c>
      <c r="HE16" t="s">
        <v>100</v>
      </c>
      <c r="HF16" t="s">
        <v>100</v>
      </c>
      <c r="HG16" t="s">
        <v>100</v>
      </c>
      <c r="HH16" t="s">
        <v>100</v>
      </c>
      <c r="HI16" t="s">
        <v>100</v>
      </c>
      <c r="HJ16" t="s">
        <v>100</v>
      </c>
      <c r="HK16" t="s">
        <v>100</v>
      </c>
      <c r="HL16" t="s">
        <v>100</v>
      </c>
      <c r="HM16" t="s">
        <v>100</v>
      </c>
      <c r="HN16" t="s">
        <v>100</v>
      </c>
      <c r="HO16" t="s">
        <v>100</v>
      </c>
      <c r="HP16" t="s">
        <v>100</v>
      </c>
      <c r="HQ16" t="s">
        <v>100</v>
      </c>
      <c r="HR16" t="s">
        <v>101</v>
      </c>
      <c r="HS16" t="s">
        <v>101</v>
      </c>
      <c r="HT16" t="s">
        <v>101</v>
      </c>
      <c r="HU16" t="s">
        <v>101</v>
      </c>
      <c r="HV16" t="s">
        <v>101</v>
      </c>
      <c r="HW16" t="s">
        <v>101</v>
      </c>
      <c r="HX16" t="s">
        <v>101</v>
      </c>
      <c r="HY16" t="s">
        <v>101</v>
      </c>
      <c r="HZ16" t="s">
        <v>101</v>
      </c>
      <c r="IA16" t="s">
        <v>101</v>
      </c>
      <c r="IB16" t="s">
        <v>101</v>
      </c>
      <c r="IC16" t="s">
        <v>101</v>
      </c>
      <c r="ID16" t="s">
        <v>101</v>
      </c>
      <c r="IE16" t="s">
        <v>101</v>
      </c>
      <c r="IF16" t="s">
        <v>101</v>
      </c>
      <c r="IG16" t="s">
        <v>101</v>
      </c>
      <c r="IH16" t="s">
        <v>101</v>
      </c>
      <c r="II16" t="s">
        <v>101</v>
      </c>
      <c r="IJ16" t="s">
        <v>102</v>
      </c>
      <c r="IK16" t="s">
        <v>102</v>
      </c>
      <c r="IL16" t="s">
        <v>102</v>
      </c>
      <c r="IM16" t="s">
        <v>102</v>
      </c>
      <c r="IN16" t="s">
        <v>102</v>
      </c>
      <c r="IO16" t="s">
        <v>102</v>
      </c>
      <c r="IP16" t="s">
        <v>102</v>
      </c>
      <c r="IQ16" t="s">
        <v>102</v>
      </c>
      <c r="IR16" t="s">
        <v>103</v>
      </c>
      <c r="IS16" t="s">
        <v>103</v>
      </c>
      <c r="IT16" t="s">
        <v>103</v>
      </c>
      <c r="IU16" t="s">
        <v>103</v>
      </c>
      <c r="IV16" t="s">
        <v>103</v>
      </c>
      <c r="IW16" t="s">
        <v>103</v>
      </c>
      <c r="IX16" t="s">
        <v>103</v>
      </c>
      <c r="IY16" t="s">
        <v>103</v>
      </c>
      <c r="IZ16" t="s">
        <v>103</v>
      </c>
      <c r="JA16" t="s">
        <v>103</v>
      </c>
      <c r="JB16" t="s">
        <v>103</v>
      </c>
      <c r="JC16" t="s">
        <v>103</v>
      </c>
      <c r="JD16" t="s">
        <v>103</v>
      </c>
      <c r="JE16" t="s">
        <v>103</v>
      </c>
      <c r="JF16" t="s">
        <v>103</v>
      </c>
      <c r="JG16" t="s">
        <v>103</v>
      </c>
    </row>
    <row r="17" spans="1:267" x14ac:dyDescent="0.2">
      <c r="A17" t="s">
        <v>104</v>
      </c>
      <c r="B17" t="s">
        <v>105</v>
      </c>
      <c r="C17" t="s">
        <v>106</v>
      </c>
      <c r="D17" t="s">
        <v>107</v>
      </c>
      <c r="E17" t="s">
        <v>108</v>
      </c>
      <c r="F17" t="s">
        <v>109</v>
      </c>
      <c r="G17" t="s">
        <v>110</v>
      </c>
      <c r="H17" t="s">
        <v>111</v>
      </c>
      <c r="I17" t="s">
        <v>112</v>
      </c>
      <c r="J17" t="s">
        <v>113</v>
      </c>
      <c r="K17" t="s">
        <v>114</v>
      </c>
      <c r="L17" t="s">
        <v>115</v>
      </c>
      <c r="M17" t="s">
        <v>116</v>
      </c>
      <c r="N17" t="s">
        <v>117</v>
      </c>
      <c r="O17" t="s">
        <v>118</v>
      </c>
      <c r="P17" t="s">
        <v>119</v>
      </c>
      <c r="Q17" t="s">
        <v>120</v>
      </c>
      <c r="R17" t="s">
        <v>121</v>
      </c>
      <c r="S17" t="s">
        <v>122</v>
      </c>
      <c r="T17" t="s">
        <v>123</v>
      </c>
      <c r="U17" t="s">
        <v>124</v>
      </c>
      <c r="V17" t="s">
        <v>125</v>
      </c>
      <c r="W17" t="s">
        <v>126</v>
      </c>
      <c r="X17" t="s">
        <v>127</v>
      </c>
      <c r="Y17" t="s">
        <v>128</v>
      </c>
      <c r="Z17" t="s">
        <v>129</v>
      </c>
      <c r="AA17" t="s">
        <v>130</v>
      </c>
      <c r="AB17" t="s">
        <v>131</v>
      </c>
      <c r="AC17" t="s">
        <v>132</v>
      </c>
      <c r="AD17" t="s">
        <v>133</v>
      </c>
      <c r="AE17" t="s">
        <v>134</v>
      </c>
      <c r="AF17" t="s">
        <v>135</v>
      </c>
      <c r="AG17" t="s">
        <v>87</v>
      </c>
      <c r="AH17" t="s">
        <v>136</v>
      </c>
      <c r="AI17" t="s">
        <v>137</v>
      </c>
      <c r="AJ17" t="s">
        <v>138</v>
      </c>
      <c r="AK17" t="s">
        <v>139</v>
      </c>
      <c r="AL17" t="s">
        <v>140</v>
      </c>
      <c r="AM17" t="s">
        <v>141</v>
      </c>
      <c r="AN17" t="s">
        <v>142</v>
      </c>
      <c r="AO17" t="s">
        <v>143</v>
      </c>
      <c r="AP17" t="s">
        <v>144</v>
      </c>
      <c r="AQ17" t="s">
        <v>145</v>
      </c>
      <c r="AR17" t="s">
        <v>146</v>
      </c>
      <c r="AS17" t="s">
        <v>147</v>
      </c>
      <c r="AT17" t="s">
        <v>148</v>
      </c>
      <c r="AU17" t="s">
        <v>149</v>
      </c>
      <c r="AV17" t="s">
        <v>150</v>
      </c>
      <c r="AW17" t="s">
        <v>151</v>
      </c>
      <c r="AX17" t="s">
        <v>152</v>
      </c>
      <c r="AY17" t="s">
        <v>153</v>
      </c>
      <c r="AZ17" t="s">
        <v>154</v>
      </c>
      <c r="BA17" t="s">
        <v>155</v>
      </c>
      <c r="BB17" t="s">
        <v>156</v>
      </c>
      <c r="BC17" t="s">
        <v>157</v>
      </c>
      <c r="BD17" t="s">
        <v>158</v>
      </c>
      <c r="BE17" t="s">
        <v>159</v>
      </c>
      <c r="BF17" t="s">
        <v>160</v>
      </c>
      <c r="BG17" t="s">
        <v>161</v>
      </c>
      <c r="BH17" t="s">
        <v>162</v>
      </c>
      <c r="BI17" t="s">
        <v>163</v>
      </c>
      <c r="BJ17" t="s">
        <v>164</v>
      </c>
      <c r="BK17" t="s">
        <v>165</v>
      </c>
      <c r="BL17" t="s">
        <v>166</v>
      </c>
      <c r="BM17" t="s">
        <v>167</v>
      </c>
      <c r="BN17" t="s">
        <v>168</v>
      </c>
      <c r="BO17" t="s">
        <v>169</v>
      </c>
      <c r="BP17" t="s">
        <v>170</v>
      </c>
      <c r="BQ17" t="s">
        <v>171</v>
      </c>
      <c r="BR17" t="s">
        <v>172</v>
      </c>
      <c r="BS17" t="s">
        <v>173</v>
      </c>
      <c r="BT17" t="s">
        <v>174</v>
      </c>
      <c r="BU17" t="s">
        <v>175</v>
      </c>
      <c r="BV17" t="s">
        <v>168</v>
      </c>
      <c r="BW17" t="s">
        <v>176</v>
      </c>
      <c r="BX17" t="s">
        <v>142</v>
      </c>
      <c r="BY17" t="s">
        <v>177</v>
      </c>
      <c r="BZ17" t="s">
        <v>178</v>
      </c>
      <c r="CA17" t="s">
        <v>179</v>
      </c>
      <c r="CB17" t="s">
        <v>180</v>
      </c>
      <c r="CC17" t="s">
        <v>181</v>
      </c>
      <c r="CD17" t="s">
        <v>182</v>
      </c>
      <c r="CE17" t="s">
        <v>183</v>
      </c>
      <c r="CF17" t="s">
        <v>184</v>
      </c>
      <c r="CG17" t="s">
        <v>185</v>
      </c>
      <c r="CH17" t="s">
        <v>186</v>
      </c>
      <c r="CI17" t="s">
        <v>187</v>
      </c>
      <c r="CJ17" t="s">
        <v>188</v>
      </c>
      <c r="CK17" t="s">
        <v>189</v>
      </c>
      <c r="CL17" t="s">
        <v>190</v>
      </c>
      <c r="CM17" t="s">
        <v>112</v>
      </c>
      <c r="CN17" t="s">
        <v>191</v>
      </c>
      <c r="CO17" t="s">
        <v>192</v>
      </c>
      <c r="CP17" t="s">
        <v>193</v>
      </c>
      <c r="CQ17" t="s">
        <v>194</v>
      </c>
      <c r="CR17" t="s">
        <v>195</v>
      </c>
      <c r="CS17" t="s">
        <v>196</v>
      </c>
      <c r="CT17" t="s">
        <v>197</v>
      </c>
      <c r="CU17" t="s">
        <v>198</v>
      </c>
      <c r="CV17" t="s">
        <v>199</v>
      </c>
      <c r="CW17" t="s">
        <v>200</v>
      </c>
      <c r="CX17" t="s">
        <v>201</v>
      </c>
      <c r="CY17" t="s">
        <v>202</v>
      </c>
      <c r="CZ17" t="s">
        <v>203</v>
      </c>
      <c r="DA17" t="s">
        <v>204</v>
      </c>
      <c r="DB17" t="s">
        <v>205</v>
      </c>
      <c r="DC17" t="s">
        <v>206</v>
      </c>
      <c r="DD17" t="s">
        <v>207</v>
      </c>
      <c r="DE17" t="s">
        <v>208</v>
      </c>
      <c r="DF17" t="s">
        <v>209</v>
      </c>
      <c r="DG17" t="s">
        <v>210</v>
      </c>
      <c r="DH17" t="s">
        <v>211</v>
      </c>
      <c r="DI17" t="s">
        <v>212</v>
      </c>
      <c r="DJ17" t="s">
        <v>213</v>
      </c>
      <c r="DK17" t="s">
        <v>214</v>
      </c>
      <c r="DL17" t="s">
        <v>215</v>
      </c>
      <c r="DM17" t="s">
        <v>216</v>
      </c>
      <c r="DN17" t="s">
        <v>217</v>
      </c>
      <c r="DO17" t="s">
        <v>218</v>
      </c>
      <c r="DP17" t="s">
        <v>219</v>
      </c>
      <c r="DQ17" t="s">
        <v>220</v>
      </c>
      <c r="DR17" t="s">
        <v>221</v>
      </c>
      <c r="DS17" t="s">
        <v>222</v>
      </c>
      <c r="DT17" t="s">
        <v>223</v>
      </c>
      <c r="DU17" t="s">
        <v>224</v>
      </c>
      <c r="DV17" t="s">
        <v>225</v>
      </c>
      <c r="DW17" t="s">
        <v>226</v>
      </c>
      <c r="DX17" t="s">
        <v>227</v>
      </c>
      <c r="DY17" t="s">
        <v>228</v>
      </c>
      <c r="DZ17" t="s">
        <v>229</v>
      </c>
      <c r="EA17" t="s">
        <v>230</v>
      </c>
      <c r="EB17" t="s">
        <v>231</v>
      </c>
      <c r="EC17" t="s">
        <v>232</v>
      </c>
      <c r="ED17" t="s">
        <v>233</v>
      </c>
      <c r="EE17" t="s">
        <v>234</v>
      </c>
      <c r="EF17" t="s">
        <v>235</v>
      </c>
      <c r="EG17" t="s">
        <v>236</v>
      </c>
      <c r="EH17" t="s">
        <v>237</v>
      </c>
      <c r="EI17" t="s">
        <v>238</v>
      </c>
      <c r="EJ17" t="s">
        <v>239</v>
      </c>
      <c r="EK17" t="s">
        <v>240</v>
      </c>
      <c r="EL17" t="s">
        <v>105</v>
      </c>
      <c r="EM17" t="s">
        <v>108</v>
      </c>
      <c r="EN17" t="s">
        <v>241</v>
      </c>
      <c r="EO17" t="s">
        <v>242</v>
      </c>
      <c r="EP17" t="s">
        <v>243</v>
      </c>
      <c r="EQ17" t="s">
        <v>244</v>
      </c>
      <c r="ER17" t="s">
        <v>245</v>
      </c>
      <c r="ES17" t="s">
        <v>246</v>
      </c>
      <c r="ET17" t="s">
        <v>247</v>
      </c>
      <c r="EU17" t="s">
        <v>248</v>
      </c>
      <c r="EV17" t="s">
        <v>249</v>
      </c>
      <c r="EW17" t="s">
        <v>250</v>
      </c>
      <c r="EX17" t="s">
        <v>251</v>
      </c>
      <c r="EY17" t="s">
        <v>252</v>
      </c>
      <c r="EZ17" t="s">
        <v>253</v>
      </c>
      <c r="FA17" t="s">
        <v>254</v>
      </c>
      <c r="FB17" t="s">
        <v>255</v>
      </c>
      <c r="FC17" t="s">
        <v>256</v>
      </c>
      <c r="FD17" t="s">
        <v>257</v>
      </c>
      <c r="FE17" t="s">
        <v>258</v>
      </c>
      <c r="FF17" t="s">
        <v>259</v>
      </c>
      <c r="FG17" t="s">
        <v>260</v>
      </c>
      <c r="FH17" t="s">
        <v>261</v>
      </c>
      <c r="FI17" t="s">
        <v>262</v>
      </c>
      <c r="FJ17" t="s">
        <v>263</v>
      </c>
      <c r="FK17" t="s">
        <v>264</v>
      </c>
      <c r="FL17" t="s">
        <v>265</v>
      </c>
      <c r="FM17" t="s">
        <v>266</v>
      </c>
      <c r="FN17" t="s">
        <v>267</v>
      </c>
      <c r="FO17" t="s">
        <v>268</v>
      </c>
      <c r="FP17" t="s">
        <v>269</v>
      </c>
      <c r="FQ17" t="s">
        <v>270</v>
      </c>
      <c r="FR17" t="s">
        <v>271</v>
      </c>
      <c r="FS17" t="s">
        <v>272</v>
      </c>
      <c r="FT17" t="s">
        <v>273</v>
      </c>
      <c r="FU17" t="s">
        <v>274</v>
      </c>
      <c r="FV17" t="s">
        <v>275</v>
      </c>
      <c r="FW17" t="s">
        <v>276</v>
      </c>
      <c r="FX17" t="s">
        <v>277</v>
      </c>
      <c r="FY17" t="s">
        <v>278</v>
      </c>
      <c r="FZ17" t="s">
        <v>279</v>
      </c>
      <c r="GA17" t="s">
        <v>280</v>
      </c>
      <c r="GB17" t="s">
        <v>281</v>
      </c>
      <c r="GC17" t="s">
        <v>282</v>
      </c>
      <c r="GD17" t="s">
        <v>283</v>
      </c>
      <c r="GE17" t="s">
        <v>284</v>
      </c>
      <c r="GF17" t="s">
        <v>285</v>
      </c>
      <c r="GG17" t="s">
        <v>286</v>
      </c>
      <c r="GH17" t="s">
        <v>287</v>
      </c>
      <c r="GI17" t="s">
        <v>288</v>
      </c>
      <c r="GJ17" t="s">
        <v>289</v>
      </c>
      <c r="GK17" t="s">
        <v>290</v>
      </c>
      <c r="GL17" t="s">
        <v>291</v>
      </c>
      <c r="GM17" t="s">
        <v>292</v>
      </c>
      <c r="GN17" t="s">
        <v>293</v>
      </c>
      <c r="GO17" t="s">
        <v>294</v>
      </c>
      <c r="GP17" t="s">
        <v>295</v>
      </c>
      <c r="GQ17" t="s">
        <v>296</v>
      </c>
      <c r="GR17" t="s">
        <v>297</v>
      </c>
      <c r="GS17" t="s">
        <v>298</v>
      </c>
      <c r="GT17" t="s">
        <v>299</v>
      </c>
      <c r="GU17" t="s">
        <v>300</v>
      </c>
      <c r="GV17" t="s">
        <v>301</v>
      </c>
      <c r="GW17" t="s">
        <v>302</v>
      </c>
      <c r="GX17" t="s">
        <v>303</v>
      </c>
      <c r="GY17" t="s">
        <v>304</v>
      </c>
      <c r="GZ17" t="s">
        <v>305</v>
      </c>
      <c r="HA17" t="s">
        <v>306</v>
      </c>
      <c r="HB17" t="s">
        <v>307</v>
      </c>
      <c r="HC17" t="s">
        <v>308</v>
      </c>
      <c r="HD17" t="s">
        <v>309</v>
      </c>
      <c r="HE17" t="s">
        <v>310</v>
      </c>
      <c r="HF17" t="s">
        <v>311</v>
      </c>
      <c r="HG17" t="s">
        <v>312</v>
      </c>
      <c r="HH17" t="s">
        <v>313</v>
      </c>
      <c r="HI17" t="s">
        <v>314</v>
      </c>
      <c r="HJ17" t="s">
        <v>315</v>
      </c>
      <c r="HK17" t="s">
        <v>316</v>
      </c>
      <c r="HL17" t="s">
        <v>317</v>
      </c>
      <c r="HM17" t="s">
        <v>318</v>
      </c>
      <c r="HN17" t="s">
        <v>319</v>
      </c>
      <c r="HO17" t="s">
        <v>320</v>
      </c>
      <c r="HP17" t="s">
        <v>321</v>
      </c>
      <c r="HQ17" t="s">
        <v>322</v>
      </c>
      <c r="HR17" t="s">
        <v>323</v>
      </c>
      <c r="HS17" t="s">
        <v>324</v>
      </c>
      <c r="HT17" t="s">
        <v>325</v>
      </c>
      <c r="HU17" t="s">
        <v>326</v>
      </c>
      <c r="HV17" t="s">
        <v>327</v>
      </c>
      <c r="HW17" t="s">
        <v>328</v>
      </c>
      <c r="HX17" t="s">
        <v>329</v>
      </c>
      <c r="HY17" t="s">
        <v>330</v>
      </c>
      <c r="HZ17" t="s">
        <v>331</v>
      </c>
      <c r="IA17" t="s">
        <v>332</v>
      </c>
      <c r="IB17" t="s">
        <v>333</v>
      </c>
      <c r="IC17" t="s">
        <v>334</v>
      </c>
      <c r="ID17" t="s">
        <v>335</v>
      </c>
      <c r="IE17" t="s">
        <v>336</v>
      </c>
      <c r="IF17" t="s">
        <v>337</v>
      </c>
      <c r="IG17" t="s">
        <v>338</v>
      </c>
      <c r="IH17" t="s">
        <v>339</v>
      </c>
      <c r="II17" t="s">
        <v>340</v>
      </c>
      <c r="IJ17" t="s">
        <v>341</v>
      </c>
      <c r="IK17" t="s">
        <v>342</v>
      </c>
      <c r="IL17" t="s">
        <v>343</v>
      </c>
      <c r="IM17" t="s">
        <v>344</v>
      </c>
      <c r="IN17" t="s">
        <v>345</v>
      </c>
      <c r="IO17" t="s">
        <v>346</v>
      </c>
      <c r="IP17" t="s">
        <v>347</v>
      </c>
      <c r="IQ17" t="s">
        <v>348</v>
      </c>
      <c r="IR17" t="s">
        <v>349</v>
      </c>
      <c r="IS17" t="s">
        <v>350</v>
      </c>
      <c r="IT17" t="s">
        <v>351</v>
      </c>
      <c r="IU17" t="s">
        <v>352</v>
      </c>
      <c r="IV17" t="s">
        <v>353</v>
      </c>
      <c r="IW17" t="s">
        <v>354</v>
      </c>
      <c r="IX17" t="s">
        <v>355</v>
      </c>
      <c r="IY17" t="s">
        <v>356</v>
      </c>
      <c r="IZ17" t="s">
        <v>357</v>
      </c>
      <c r="JA17" t="s">
        <v>358</v>
      </c>
      <c r="JB17" t="s">
        <v>359</v>
      </c>
      <c r="JC17" t="s">
        <v>360</v>
      </c>
      <c r="JD17" t="s">
        <v>361</v>
      </c>
      <c r="JE17" t="s">
        <v>362</v>
      </c>
      <c r="JF17" t="s">
        <v>363</v>
      </c>
      <c r="JG17" t="s">
        <v>364</v>
      </c>
    </row>
    <row r="18" spans="1:267" x14ac:dyDescent="0.2">
      <c r="B18" t="s">
        <v>365</v>
      </c>
      <c r="C18" t="s">
        <v>365</v>
      </c>
      <c r="F18" t="s">
        <v>365</v>
      </c>
      <c r="I18" t="s">
        <v>365</v>
      </c>
      <c r="J18" t="s">
        <v>366</v>
      </c>
      <c r="K18" t="s">
        <v>367</v>
      </c>
      <c r="L18" t="s">
        <v>368</v>
      </c>
      <c r="M18" t="s">
        <v>369</v>
      </c>
      <c r="N18" t="s">
        <v>369</v>
      </c>
      <c r="O18" t="s">
        <v>198</v>
      </c>
      <c r="P18" t="s">
        <v>198</v>
      </c>
      <c r="Q18" t="s">
        <v>366</v>
      </c>
      <c r="R18" t="s">
        <v>366</v>
      </c>
      <c r="S18" t="s">
        <v>366</v>
      </c>
      <c r="T18" t="s">
        <v>366</v>
      </c>
      <c r="U18" t="s">
        <v>370</v>
      </c>
      <c r="V18" t="s">
        <v>371</v>
      </c>
      <c r="W18" t="s">
        <v>371</v>
      </c>
      <c r="X18" t="s">
        <v>372</v>
      </c>
      <c r="Y18" t="s">
        <v>373</v>
      </c>
      <c r="Z18" t="s">
        <v>372</v>
      </c>
      <c r="AA18" t="s">
        <v>372</v>
      </c>
      <c r="AB18" t="s">
        <v>372</v>
      </c>
      <c r="AC18" t="s">
        <v>370</v>
      </c>
      <c r="AD18" t="s">
        <v>370</v>
      </c>
      <c r="AE18" t="s">
        <v>370</v>
      </c>
      <c r="AF18" t="s">
        <v>370</v>
      </c>
      <c r="AG18" t="s">
        <v>374</v>
      </c>
      <c r="AH18" t="s">
        <v>373</v>
      </c>
      <c r="AJ18" t="s">
        <v>373</v>
      </c>
      <c r="AK18" t="s">
        <v>374</v>
      </c>
      <c r="AQ18" t="s">
        <v>368</v>
      </c>
      <c r="AX18" t="s">
        <v>368</v>
      </c>
      <c r="AY18" t="s">
        <v>368</v>
      </c>
      <c r="AZ18" t="s">
        <v>368</v>
      </c>
      <c r="BA18" t="s">
        <v>375</v>
      </c>
      <c r="BO18" t="s">
        <v>376</v>
      </c>
      <c r="BP18" t="s">
        <v>376</v>
      </c>
      <c r="BQ18" t="s">
        <v>376</v>
      </c>
      <c r="BR18" t="s">
        <v>368</v>
      </c>
      <c r="BT18" t="s">
        <v>377</v>
      </c>
      <c r="BW18" t="s">
        <v>376</v>
      </c>
      <c r="CB18" t="s">
        <v>365</v>
      </c>
      <c r="CC18" t="s">
        <v>365</v>
      </c>
      <c r="CD18" t="s">
        <v>365</v>
      </c>
      <c r="CE18" t="s">
        <v>365</v>
      </c>
      <c r="CF18" t="s">
        <v>368</v>
      </c>
      <c r="CG18" t="s">
        <v>368</v>
      </c>
      <c r="CI18" t="s">
        <v>378</v>
      </c>
      <c r="CJ18" t="s">
        <v>379</v>
      </c>
      <c r="CM18" t="s">
        <v>365</v>
      </c>
      <c r="CN18" t="s">
        <v>369</v>
      </c>
      <c r="CO18" t="s">
        <v>369</v>
      </c>
      <c r="CP18" t="s">
        <v>380</v>
      </c>
      <c r="CQ18" t="s">
        <v>380</v>
      </c>
      <c r="CR18" t="s">
        <v>369</v>
      </c>
      <c r="CS18" t="s">
        <v>380</v>
      </c>
      <c r="CT18" t="s">
        <v>374</v>
      </c>
      <c r="CU18" t="s">
        <v>372</v>
      </c>
      <c r="CV18" t="s">
        <v>372</v>
      </c>
      <c r="CW18" t="s">
        <v>371</v>
      </c>
      <c r="CX18" t="s">
        <v>371</v>
      </c>
      <c r="CY18" t="s">
        <v>371</v>
      </c>
      <c r="CZ18" t="s">
        <v>371</v>
      </c>
      <c r="DA18" t="s">
        <v>371</v>
      </c>
      <c r="DB18" t="s">
        <v>381</v>
      </c>
      <c r="DC18" t="s">
        <v>368</v>
      </c>
      <c r="DD18" t="s">
        <v>368</v>
      </c>
      <c r="DE18" t="s">
        <v>369</v>
      </c>
      <c r="DF18" t="s">
        <v>369</v>
      </c>
      <c r="DG18" t="s">
        <v>369</v>
      </c>
      <c r="DH18" t="s">
        <v>380</v>
      </c>
      <c r="DI18" t="s">
        <v>369</v>
      </c>
      <c r="DJ18" t="s">
        <v>380</v>
      </c>
      <c r="DK18" t="s">
        <v>372</v>
      </c>
      <c r="DL18" t="s">
        <v>372</v>
      </c>
      <c r="DM18" t="s">
        <v>371</v>
      </c>
      <c r="DN18" t="s">
        <v>371</v>
      </c>
      <c r="DO18" t="s">
        <v>368</v>
      </c>
      <c r="DT18" t="s">
        <v>368</v>
      </c>
      <c r="DW18" t="s">
        <v>371</v>
      </c>
      <c r="DX18" t="s">
        <v>371</v>
      </c>
      <c r="DY18" t="s">
        <v>371</v>
      </c>
      <c r="DZ18" t="s">
        <v>371</v>
      </c>
      <c r="EA18" t="s">
        <v>371</v>
      </c>
      <c r="EB18" t="s">
        <v>368</v>
      </c>
      <c r="EC18" t="s">
        <v>368</v>
      </c>
      <c r="ED18" t="s">
        <v>368</v>
      </c>
      <c r="EE18" t="s">
        <v>365</v>
      </c>
      <c r="EH18" t="s">
        <v>382</v>
      </c>
      <c r="EI18" t="s">
        <v>382</v>
      </c>
      <c r="EK18" t="s">
        <v>365</v>
      </c>
      <c r="EL18" t="s">
        <v>383</v>
      </c>
      <c r="EN18" t="s">
        <v>365</v>
      </c>
      <c r="EO18" t="s">
        <v>365</v>
      </c>
      <c r="EQ18" t="s">
        <v>384</v>
      </c>
      <c r="ER18" t="s">
        <v>385</v>
      </c>
      <c r="ES18" t="s">
        <v>384</v>
      </c>
      <c r="ET18" t="s">
        <v>385</v>
      </c>
      <c r="EU18" t="s">
        <v>384</v>
      </c>
      <c r="EV18" t="s">
        <v>385</v>
      </c>
      <c r="EW18" t="s">
        <v>373</v>
      </c>
      <c r="EX18" t="s">
        <v>373</v>
      </c>
      <c r="EZ18" t="s">
        <v>386</v>
      </c>
      <c r="FD18" t="s">
        <v>386</v>
      </c>
      <c r="FH18" t="s">
        <v>386</v>
      </c>
      <c r="FN18" t="s">
        <v>387</v>
      </c>
      <c r="FO18" t="s">
        <v>387</v>
      </c>
      <c r="GB18" t="s">
        <v>387</v>
      </c>
      <c r="GC18" t="s">
        <v>387</v>
      </c>
      <c r="GD18" t="s">
        <v>388</v>
      </c>
      <c r="GE18" t="s">
        <v>388</v>
      </c>
      <c r="GF18" t="s">
        <v>371</v>
      </c>
      <c r="GG18" t="s">
        <v>371</v>
      </c>
      <c r="GH18" t="s">
        <v>373</v>
      </c>
      <c r="GI18" t="s">
        <v>371</v>
      </c>
      <c r="GJ18" t="s">
        <v>380</v>
      </c>
      <c r="GK18" t="s">
        <v>373</v>
      </c>
      <c r="GL18" t="s">
        <v>373</v>
      </c>
      <c r="GN18" t="s">
        <v>387</v>
      </c>
      <c r="GO18" t="s">
        <v>387</v>
      </c>
      <c r="GP18" t="s">
        <v>387</v>
      </c>
      <c r="GQ18" t="s">
        <v>387</v>
      </c>
      <c r="GR18" t="s">
        <v>387</v>
      </c>
      <c r="GS18" t="s">
        <v>387</v>
      </c>
      <c r="GT18" t="s">
        <v>387</v>
      </c>
      <c r="GU18" t="s">
        <v>389</v>
      </c>
      <c r="GV18" t="s">
        <v>390</v>
      </c>
      <c r="GW18" t="s">
        <v>389</v>
      </c>
      <c r="GX18" t="s">
        <v>389</v>
      </c>
      <c r="GY18" t="s">
        <v>387</v>
      </c>
      <c r="GZ18" t="s">
        <v>387</v>
      </c>
      <c r="HA18" t="s">
        <v>387</v>
      </c>
      <c r="HB18" t="s">
        <v>387</v>
      </c>
      <c r="HC18" t="s">
        <v>387</v>
      </c>
      <c r="HD18" t="s">
        <v>387</v>
      </c>
      <c r="HE18" t="s">
        <v>387</v>
      </c>
      <c r="HF18" t="s">
        <v>387</v>
      </c>
      <c r="HG18" t="s">
        <v>387</v>
      </c>
      <c r="HH18" t="s">
        <v>387</v>
      </c>
      <c r="HI18" t="s">
        <v>387</v>
      </c>
      <c r="HJ18" t="s">
        <v>387</v>
      </c>
      <c r="HQ18" t="s">
        <v>387</v>
      </c>
      <c r="HR18" t="s">
        <v>373</v>
      </c>
      <c r="HS18" t="s">
        <v>373</v>
      </c>
      <c r="HT18" t="s">
        <v>384</v>
      </c>
      <c r="HU18" t="s">
        <v>385</v>
      </c>
      <c r="HV18" t="s">
        <v>385</v>
      </c>
      <c r="HZ18" t="s">
        <v>385</v>
      </c>
      <c r="ID18" t="s">
        <v>369</v>
      </c>
      <c r="IE18" t="s">
        <v>369</v>
      </c>
      <c r="IF18" t="s">
        <v>380</v>
      </c>
      <c r="IG18" t="s">
        <v>380</v>
      </c>
      <c r="IH18" t="s">
        <v>391</v>
      </c>
      <c r="II18" t="s">
        <v>391</v>
      </c>
      <c r="IJ18" t="s">
        <v>387</v>
      </c>
      <c r="IK18" t="s">
        <v>387</v>
      </c>
      <c r="IL18" t="s">
        <v>387</v>
      </c>
      <c r="IM18" t="s">
        <v>387</v>
      </c>
      <c r="IN18" t="s">
        <v>387</v>
      </c>
      <c r="IO18" t="s">
        <v>387</v>
      </c>
      <c r="IP18" t="s">
        <v>371</v>
      </c>
      <c r="IQ18" t="s">
        <v>387</v>
      </c>
      <c r="IS18" t="s">
        <v>374</v>
      </c>
      <c r="IT18" t="s">
        <v>374</v>
      </c>
      <c r="IU18" t="s">
        <v>371</v>
      </c>
      <c r="IV18" t="s">
        <v>371</v>
      </c>
      <c r="IW18" t="s">
        <v>371</v>
      </c>
      <c r="IX18" t="s">
        <v>371</v>
      </c>
      <c r="IY18" t="s">
        <v>371</v>
      </c>
      <c r="IZ18" t="s">
        <v>373</v>
      </c>
      <c r="JA18" t="s">
        <v>373</v>
      </c>
      <c r="JB18" t="s">
        <v>373</v>
      </c>
      <c r="JC18" t="s">
        <v>371</v>
      </c>
      <c r="JD18" t="s">
        <v>369</v>
      </c>
      <c r="JE18" t="s">
        <v>380</v>
      </c>
      <c r="JF18" t="s">
        <v>373</v>
      </c>
      <c r="JG18" t="s">
        <v>373</v>
      </c>
    </row>
    <row r="19" spans="1:267" x14ac:dyDescent="0.2">
      <c r="A19">
        <v>1</v>
      </c>
      <c r="B19">
        <v>1530549667.5</v>
      </c>
      <c r="C19">
        <v>0</v>
      </c>
      <c r="D19" t="s">
        <v>392</v>
      </c>
      <c r="E19" t="s">
        <v>393</v>
      </c>
      <c r="F19" t="s">
        <v>394</v>
      </c>
      <c r="I19">
        <v>1530549667.5</v>
      </c>
      <c r="J19">
        <f t="shared" ref="J19:J49" si="0">(K19)/1000</f>
        <v>5.4407894608951455E-3</v>
      </c>
      <c r="K19">
        <f t="shared" ref="K19:K49" si="1">1000*CT19*AI19*(CP19-CQ19)/(100*CJ19*(1000-AI19*CP19))</f>
        <v>5.4407894608951457</v>
      </c>
      <c r="L19">
        <f t="shared" ref="L19:L49" si="2">CT19*AI19*(CO19-CN19*(1000-AI19*CQ19)/(1000-AI19*CP19))/(100*CJ19)</f>
        <v>19.10808158091255</v>
      </c>
      <c r="M19">
        <f t="shared" ref="M19:M49" si="3">CN19 - IF(AI19&gt;1, L19*CJ19*100/(AK19*DB19), 0)</f>
        <v>373.14800000000002</v>
      </c>
      <c r="N19">
        <f t="shared" ref="N19:N49" si="4">((T19-J19/2)*M19-L19)/(T19+J19/2)</f>
        <v>283.56954015021108</v>
      </c>
      <c r="O19">
        <f t="shared" ref="O19:O49" si="5">N19*(CU19+CV19)/1000</f>
        <v>25.821942426125894</v>
      </c>
      <c r="P19">
        <f t="shared" ref="P19:P49" si="6">(CN19 - IF(AI19&gt;1, L19*CJ19*100/(AK19*DB19), 0))*(CU19+CV19)/1000</f>
        <v>33.978988601243998</v>
      </c>
      <c r="Q19">
        <f t="shared" ref="Q19:Q49" si="7">2/((1/S19-1/R19)+SIGN(S19)*SQRT((1/S19-1/R19)*(1/S19-1/R19) + 4*CK19/((CK19+1)*(CK19+1))*(2*1/S19*1/R19-1/R19*1/R19)))</f>
        <v>0.39869067032351208</v>
      </c>
      <c r="R19">
        <f t="shared" ref="R19:R49" si="8">IF(LEFT(CL19,1)&lt;&gt;"0",IF(LEFT(CL19,1)="1",3,$B$7),$D$5+$E$5*(DB19*CU19/($K$5*1000))+$F$5*(DB19*CU19/($K$5*1000))*MAX(MIN(CJ19,$J$5),$I$5)*MAX(MIN(CJ19,$J$5),$I$5)+$G$5*MAX(MIN(CJ19,$J$5),$I$5)*(DB19*CU19/($K$5*1000))+$H$5*(DB19*CU19/($K$5*1000))*(DB19*CU19/($K$5*1000)))</f>
        <v>2.7631218718174044</v>
      </c>
      <c r="S19">
        <f t="shared" ref="S19:S49" si="9">J19*(1000-(1000*0.61365*EXP(17.502*W19/(240.97+W19))/(CU19+CV19)+CP19)/2)/(1000*0.61365*EXP(17.502*W19/(240.97+W19))/(CU19+CV19)-CP19)</f>
        <v>0.3692681281672921</v>
      </c>
      <c r="T19">
        <f t="shared" ref="T19:T49" si="10">1/((CK19+1)/(Q19/1.6)+1/(R19/1.37)) + CK19/((CK19+1)/(Q19/1.6) + CK19/(R19/1.37))</f>
        <v>0.23325487568738235</v>
      </c>
      <c r="U19">
        <f t="shared" ref="U19:U49" si="11">(CF19*CI19)</f>
        <v>330.74307150167425</v>
      </c>
      <c r="V19">
        <f t="shared" ref="V19:V49" si="12">(CW19+(U19+2*0.95*0.0000000567*(((CW19+$B$9)+273)^4-(CW19+273)^4)-44100*J19)/(1.84*29.3*R19+8*0.95*0.0000000567*(CW19+273)^3))</f>
        <v>28.889860777064481</v>
      </c>
      <c r="W19">
        <f t="shared" ref="W19:W49" si="13">($C$9*CX19+$D$9*CY19+$E$9*V19)</f>
        <v>27.9816</v>
      </c>
      <c r="X19">
        <f t="shared" ref="X19:X49" si="14">0.61365*EXP(17.502*W19/(240.97+W19))</f>
        <v>3.7907710231006662</v>
      </c>
      <c r="Y19">
        <f t="shared" ref="Y19:Y49" si="15">(Z19/AA19*100)</f>
        <v>64.525043533148079</v>
      </c>
      <c r="Z19">
        <f t="shared" ref="Z19:Z49" si="16">CP19*(CU19+CV19)/1000</f>
        <v>2.4953997015413996</v>
      </c>
      <c r="AA19">
        <f t="shared" ref="AA19:AA49" si="17">0.61365*EXP(17.502*CW19/(240.97+CW19))</f>
        <v>3.8673351692656395</v>
      </c>
      <c r="AB19">
        <f t="shared" ref="AB19:AB49" si="18">(X19-CP19*(CU19+CV19)/1000)</f>
        <v>1.2953713215592666</v>
      </c>
      <c r="AC19">
        <f t="shared" ref="AC19:AC49" si="19">(-J19*44100)</f>
        <v>-239.93881522547591</v>
      </c>
      <c r="AD19">
        <f t="shared" ref="AD19:AD49" si="20">2*29.3*R19*0.92*(CW19-W19)</f>
        <v>51.154727409764249</v>
      </c>
      <c r="AE19">
        <f t="shared" ref="AE19:AE49" si="21">2*0.95*0.0000000567*(((CW19+$B$9)+273)^4-(W19+273)^4)</f>
        <v>4.0416617347804911</v>
      </c>
      <c r="AF19">
        <f t="shared" ref="AF19:AF49" si="22">U19+AE19+AC19+AD19</f>
        <v>146.00064542074313</v>
      </c>
      <c r="AG19">
        <v>3</v>
      </c>
      <c r="AH19">
        <v>0</v>
      </c>
      <c r="AI19">
        <f t="shared" ref="AI19:AI49" si="23">IF(AG19*$H$15&gt;=AK19,1,(AK19/(AK19-AG19*$H$15)))</f>
        <v>1</v>
      </c>
      <c r="AJ19">
        <f t="shared" ref="AJ19:AJ49" si="24">(AI19-1)*100</f>
        <v>0</v>
      </c>
      <c r="AK19">
        <f t="shared" ref="AK19:AK49" si="25">MAX(0,($B$15+$C$15*DB19)/(1+$D$15*DB19)*CU19/(CW19+273)*$E$15)</f>
        <v>47805.23784431479</v>
      </c>
      <c r="AL19" t="s">
        <v>395</v>
      </c>
      <c r="AM19">
        <v>8118.25</v>
      </c>
      <c r="AN19">
        <v>1.65384615384615</v>
      </c>
      <c r="AO19">
        <v>0.39</v>
      </c>
      <c r="AP19">
        <f t="shared" ref="AP19:AP49" si="26">1-AN19/AO19</f>
        <v>-3.2406311637080769</v>
      </c>
      <c r="AQ19">
        <v>-1</v>
      </c>
      <c r="AR19" t="s">
        <v>396</v>
      </c>
      <c r="AS19">
        <v>8331.2999999999993</v>
      </c>
      <c r="AT19">
        <v>1132.8027999999999</v>
      </c>
      <c r="AU19">
        <v>1585.42</v>
      </c>
      <c r="AV19">
        <f t="shared" ref="AV19:AV49" si="27">1-AT19/AU19</f>
        <v>0.28548725258921936</v>
      </c>
      <c r="AW19">
        <v>0.5</v>
      </c>
      <c r="AX19">
        <f t="shared" ref="AX19:AX49" si="28">CG19</f>
        <v>1685.9430007780695</v>
      </c>
      <c r="AY19">
        <f t="shared" ref="AY19:AY49" si="29">L19</f>
        <v>19.10808158091255</v>
      </c>
      <c r="AZ19">
        <f t="shared" ref="AZ19:AZ49" si="30">AV19*AW19*AX19</f>
        <v>240.65761765707759</v>
      </c>
      <c r="BA19">
        <f t="shared" ref="BA19:BA49" si="31">(AY19-AQ19)/AX19</f>
        <v>1.192690474804462E-2</v>
      </c>
      <c r="BB19">
        <f t="shared" ref="BB19:BB49" si="32">(AO19-AU19)/AU19</f>
        <v>-0.99975400840155915</v>
      </c>
      <c r="BC19">
        <f t="shared" ref="BC19:BC49" si="33">AN19/(AP19+AN19/AU19)</f>
        <v>-0.51051126000235614</v>
      </c>
      <c r="BD19" t="s">
        <v>397</v>
      </c>
      <c r="BE19">
        <v>0</v>
      </c>
      <c r="BF19">
        <f t="shared" ref="BF19:BF49" si="34">IF(BE19&lt;&gt;0, BE19, BC19)</f>
        <v>-0.51051126000235614</v>
      </c>
      <c r="BG19">
        <f t="shared" ref="BG19:BG49" si="35">1-BF19/AU19</f>
        <v>1.0003220037971026</v>
      </c>
      <c r="BH19">
        <f t="shared" ref="BH19:BH49" si="36">(AU19-AT19)/(AU19-BF19)</f>
        <v>0.28539535420149104</v>
      </c>
      <c r="BI19">
        <f t="shared" ref="BI19:BI49" si="37">(AO19-AU19)/(AO19-BF19)</f>
        <v>-1760.1445649839545</v>
      </c>
      <c r="BJ19">
        <f t="shared" ref="BJ19:BJ49" si="38">(AU19-AT19)/(AU19-AN19)</f>
        <v>0.28578537235489321</v>
      </c>
      <c r="BK19">
        <f t="shared" ref="BK19:BK49" si="39">(AO19-AU19)/(AO19-AN19)</f>
        <v>1254.1320754717019</v>
      </c>
      <c r="BL19">
        <f t="shared" ref="BL19:BL49" si="40">(BH19*BF19/AT19)</f>
        <v>-1.2861686241614332E-4</v>
      </c>
      <c r="BM19">
        <f t="shared" ref="BM19:BM49" si="41">(1-BL19)</f>
        <v>1.0001286168624162</v>
      </c>
      <c r="BN19" t="s">
        <v>397</v>
      </c>
      <c r="BO19" t="s">
        <v>397</v>
      </c>
      <c r="BP19" t="s">
        <v>397</v>
      </c>
      <c r="BQ19" t="s">
        <v>397</v>
      </c>
      <c r="BR19" t="s">
        <v>397</v>
      </c>
      <c r="BS19" t="s">
        <v>397</v>
      </c>
      <c r="BT19" t="s">
        <v>397</v>
      </c>
      <c r="BU19" t="s">
        <v>397</v>
      </c>
      <c r="BV19" t="s">
        <v>397</v>
      </c>
      <c r="BW19" t="s">
        <v>397</v>
      </c>
      <c r="BX19" t="s">
        <v>397</v>
      </c>
      <c r="BY19" t="s">
        <v>397</v>
      </c>
      <c r="BZ19" t="s">
        <v>397</v>
      </c>
      <c r="CA19" t="s">
        <v>397</v>
      </c>
      <c r="CB19" t="s">
        <v>397</v>
      </c>
      <c r="CC19" t="s">
        <v>397</v>
      </c>
      <c r="CD19" t="s">
        <v>397</v>
      </c>
      <c r="CE19" t="s">
        <v>397</v>
      </c>
      <c r="CF19">
        <f t="shared" ref="CF19:CF49" si="42">$B$13*DC19+$C$13*DD19+$F$13*DO19*(1-DR19)</f>
        <v>1999.95</v>
      </c>
      <c r="CG19">
        <f t="shared" ref="CG19:CG49" si="43">CF19*CH19</f>
        <v>1685.9430007780695</v>
      </c>
      <c r="CH19">
        <f t="shared" ref="CH19:CH49" si="44">($B$13*$D$11+$C$13*$D$11+$F$13*((EB19+DT19)/MAX(EB19+DT19+EC19, 0.1)*$I$11+EC19/MAX(EB19+DT19+EC19, 0.1)*$J$11))/($B$13+$C$13+$F$13)</f>
        <v>0.84299257520341486</v>
      </c>
      <c r="CI19">
        <f t="shared" ref="CI19:CI49" si="45">($B$13*$K$11+$C$13*$K$11+$F$13*((EB19+DT19)/MAX(EB19+DT19+EC19, 0.1)*$P$11+EC19/MAX(EB19+DT19+EC19, 0.1)*$Q$11))/($B$13+$C$13+$F$13)</f>
        <v>0.16537567014259069</v>
      </c>
      <c r="CJ19">
        <v>9</v>
      </c>
      <c r="CK19">
        <v>0.5</v>
      </c>
      <c r="CL19" t="s">
        <v>398</v>
      </c>
      <c r="CM19">
        <v>1530549667.5</v>
      </c>
      <c r="CN19">
        <v>373.14800000000002</v>
      </c>
      <c r="CO19">
        <v>400.32900000000001</v>
      </c>
      <c r="CP19">
        <v>27.4038</v>
      </c>
      <c r="CQ19">
        <v>20.599399999999999</v>
      </c>
      <c r="CR19">
        <v>373.34500000000003</v>
      </c>
      <c r="CS19">
        <v>27.4038</v>
      </c>
      <c r="CT19">
        <v>699.91800000000001</v>
      </c>
      <c r="CU19">
        <v>90.960099999999997</v>
      </c>
      <c r="CV19">
        <v>0.10025299999999999</v>
      </c>
      <c r="CW19">
        <v>28.324999999999999</v>
      </c>
      <c r="CX19">
        <v>27.9816</v>
      </c>
      <c r="CY19">
        <v>999.9</v>
      </c>
      <c r="CZ19">
        <v>0</v>
      </c>
      <c r="DA19">
        <v>0</v>
      </c>
      <c r="DB19">
        <v>9982.5</v>
      </c>
      <c r="DC19">
        <v>0</v>
      </c>
      <c r="DD19">
        <v>0.21912699999999999</v>
      </c>
      <c r="DE19">
        <v>-27.1812</v>
      </c>
      <c r="DF19">
        <v>383.66199999999998</v>
      </c>
      <c r="DG19">
        <v>408.74900000000002</v>
      </c>
      <c r="DH19">
        <v>6.8044099999999998</v>
      </c>
      <c r="DI19">
        <v>400.32900000000001</v>
      </c>
      <c r="DJ19">
        <v>20.599399999999999</v>
      </c>
      <c r="DK19">
        <v>2.4926499999999998</v>
      </c>
      <c r="DL19">
        <v>1.8737200000000001</v>
      </c>
      <c r="DM19">
        <v>20.9786</v>
      </c>
      <c r="DN19">
        <v>16.415800000000001</v>
      </c>
      <c r="DO19">
        <v>1999.95</v>
      </c>
      <c r="DP19">
        <v>0.89999799999999996</v>
      </c>
      <c r="DQ19">
        <v>0.10000199999999999</v>
      </c>
      <c r="DR19">
        <v>0</v>
      </c>
      <c r="DS19">
        <v>1100.42</v>
      </c>
      <c r="DT19">
        <v>4.9997400000000001</v>
      </c>
      <c r="DU19">
        <v>21669.4</v>
      </c>
      <c r="DV19">
        <v>15359.6</v>
      </c>
      <c r="DW19">
        <v>38.375</v>
      </c>
      <c r="DX19">
        <v>38.936999999999998</v>
      </c>
      <c r="DY19">
        <v>38.436999999999998</v>
      </c>
      <c r="DZ19">
        <v>41.311999999999998</v>
      </c>
      <c r="EA19">
        <v>40.936999999999998</v>
      </c>
      <c r="EB19">
        <v>1795.45</v>
      </c>
      <c r="EC19">
        <v>199.5</v>
      </c>
      <c r="ED19">
        <v>0</v>
      </c>
      <c r="EE19">
        <v>1630072824</v>
      </c>
      <c r="EF19">
        <v>0</v>
      </c>
      <c r="EG19">
        <v>1132.8027999999999</v>
      </c>
      <c r="EH19">
        <v>-275.20230726627199</v>
      </c>
      <c r="EI19">
        <v>-5120.3923001241601</v>
      </c>
      <c r="EJ19">
        <v>22265.216</v>
      </c>
      <c r="EK19">
        <v>15</v>
      </c>
      <c r="EL19">
        <v>0</v>
      </c>
      <c r="EM19" t="s">
        <v>399</v>
      </c>
      <c r="EN19">
        <v>1530549571.0999999</v>
      </c>
      <c r="EO19">
        <v>0</v>
      </c>
      <c r="EP19">
        <v>0</v>
      </c>
      <c r="EQ19">
        <v>-0.108</v>
      </c>
      <c r="ER19">
        <v>0</v>
      </c>
      <c r="ES19">
        <v>-0.19700000000000001</v>
      </c>
      <c r="ET19">
        <v>0</v>
      </c>
      <c r="EU19">
        <v>432</v>
      </c>
      <c r="EV19">
        <v>0</v>
      </c>
      <c r="EW19">
        <v>1.85</v>
      </c>
      <c r="EX19">
        <v>0</v>
      </c>
      <c r="EY19">
        <v>-26.314073170731699</v>
      </c>
      <c r="EZ19">
        <v>-2.2015965156794399</v>
      </c>
      <c r="FA19">
        <v>0.57062258084306094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6.7157595121951204</v>
      </c>
      <c r="FH19">
        <v>0.65645080139373702</v>
      </c>
      <c r="FI19">
        <v>6.5983401902230801E-2</v>
      </c>
      <c r="FJ19">
        <v>0</v>
      </c>
      <c r="FK19">
        <v>0</v>
      </c>
      <c r="FL19">
        <v>3</v>
      </c>
      <c r="FM19" t="s">
        <v>400</v>
      </c>
      <c r="FN19">
        <v>3.44665</v>
      </c>
      <c r="FO19">
        <v>2.7796599999999998</v>
      </c>
      <c r="FP19">
        <v>8.0239400000000002E-2</v>
      </c>
      <c r="FQ19">
        <v>8.4587700000000002E-2</v>
      </c>
      <c r="FR19">
        <v>0.110467</v>
      </c>
      <c r="FS19">
        <v>8.93568E-2</v>
      </c>
      <c r="FT19">
        <v>19692.3</v>
      </c>
      <c r="FU19">
        <v>23891.5</v>
      </c>
      <c r="FV19">
        <v>20857.8</v>
      </c>
      <c r="FW19">
        <v>25180.3</v>
      </c>
      <c r="FX19">
        <v>29416</v>
      </c>
      <c r="FY19">
        <v>33741.300000000003</v>
      </c>
      <c r="FZ19">
        <v>37640</v>
      </c>
      <c r="GA19">
        <v>41753.5</v>
      </c>
      <c r="GB19">
        <v>2.29623</v>
      </c>
      <c r="GC19">
        <v>1.9519500000000001</v>
      </c>
      <c r="GD19">
        <v>3.9063399999999998E-2</v>
      </c>
      <c r="GE19">
        <v>0</v>
      </c>
      <c r="GF19">
        <v>27.343499999999999</v>
      </c>
      <c r="GG19">
        <v>999.9</v>
      </c>
      <c r="GH19">
        <v>75.247</v>
      </c>
      <c r="GI19">
        <v>25.478000000000002</v>
      </c>
      <c r="GJ19">
        <v>27.064</v>
      </c>
      <c r="GK19">
        <v>62.18</v>
      </c>
      <c r="GL19">
        <v>18.6218</v>
      </c>
      <c r="GM19">
        <v>2</v>
      </c>
      <c r="GN19">
        <v>-3.1509099999999998E-2</v>
      </c>
      <c r="GO19">
        <v>7.1007600000000004E-2</v>
      </c>
      <c r="GP19">
        <v>20.341799999999999</v>
      </c>
      <c r="GQ19">
        <v>5.2195400000000003</v>
      </c>
      <c r="GR19">
        <v>11.962</v>
      </c>
      <c r="GS19">
        <v>4.9858000000000002</v>
      </c>
      <c r="GT19">
        <v>3.3010000000000002</v>
      </c>
      <c r="GU19">
        <v>9999</v>
      </c>
      <c r="GV19">
        <v>999.9</v>
      </c>
      <c r="GW19">
        <v>9999</v>
      </c>
      <c r="GX19">
        <v>9999</v>
      </c>
      <c r="GY19">
        <v>1.88408</v>
      </c>
      <c r="GZ19">
        <v>1.8810899999999999</v>
      </c>
      <c r="HA19">
        <v>1.88293</v>
      </c>
      <c r="HB19">
        <v>1.8812899999999999</v>
      </c>
      <c r="HC19">
        <v>1.88287</v>
      </c>
      <c r="HD19">
        <v>1.8821699999999999</v>
      </c>
      <c r="HE19">
        <v>1.8840600000000001</v>
      </c>
      <c r="HF19">
        <v>1.8813</v>
      </c>
      <c r="HG19">
        <v>5</v>
      </c>
      <c r="HH19">
        <v>0</v>
      </c>
      <c r="HI19">
        <v>0</v>
      </c>
      <c r="HJ19">
        <v>0</v>
      </c>
      <c r="HK19" t="s">
        <v>401</v>
      </c>
      <c r="HL19" t="s">
        <v>402</v>
      </c>
      <c r="HM19" t="s">
        <v>403</v>
      </c>
      <c r="HN19" t="s">
        <v>403</v>
      </c>
      <c r="HO19" t="s">
        <v>403</v>
      </c>
      <c r="HP19" t="s">
        <v>403</v>
      </c>
      <c r="HQ19">
        <v>0</v>
      </c>
      <c r="HR19">
        <v>100</v>
      </c>
      <c r="HS19">
        <v>100</v>
      </c>
      <c r="HT19">
        <v>-0.19700000000000001</v>
      </c>
      <c r="HU19">
        <v>0</v>
      </c>
      <c r="HV19">
        <v>-0.19700000000000001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-1</v>
      </c>
      <c r="IE19">
        <v>-1</v>
      </c>
      <c r="IF19">
        <v>-1</v>
      </c>
      <c r="IG19">
        <v>-1</v>
      </c>
      <c r="IH19">
        <v>1.6</v>
      </c>
      <c r="II19">
        <v>25509161.100000001</v>
      </c>
      <c r="IJ19">
        <v>1.18652</v>
      </c>
      <c r="IK19">
        <v>2.52075</v>
      </c>
      <c r="IL19">
        <v>2.1008300000000002</v>
      </c>
      <c r="IM19">
        <v>2.6709000000000001</v>
      </c>
      <c r="IN19">
        <v>2.2485400000000002</v>
      </c>
      <c r="IO19">
        <v>2.2338900000000002</v>
      </c>
      <c r="IP19">
        <v>30.673999999999999</v>
      </c>
      <c r="IQ19">
        <v>14.744899999999999</v>
      </c>
      <c r="IR19">
        <v>18</v>
      </c>
      <c r="IS19">
        <v>741.54</v>
      </c>
      <c r="IT19">
        <v>447.65199999999999</v>
      </c>
      <c r="IU19">
        <v>27.002700000000001</v>
      </c>
      <c r="IV19">
        <v>26.7789</v>
      </c>
      <c r="IW19">
        <v>30.001899999999999</v>
      </c>
      <c r="IX19">
        <v>26.318100000000001</v>
      </c>
      <c r="IY19">
        <v>26.256499999999999</v>
      </c>
      <c r="IZ19">
        <v>23.709299999999999</v>
      </c>
      <c r="JA19">
        <v>100</v>
      </c>
      <c r="JB19">
        <v>0</v>
      </c>
      <c r="JC19">
        <v>27</v>
      </c>
      <c r="JD19">
        <v>400</v>
      </c>
      <c r="JE19">
        <v>7.75685</v>
      </c>
      <c r="JF19">
        <v>101.47199999999999</v>
      </c>
      <c r="JG19">
        <v>100.676</v>
      </c>
    </row>
    <row r="20" spans="1:267" x14ac:dyDescent="0.2">
      <c r="A20">
        <v>2</v>
      </c>
      <c r="B20">
        <v>1530549756.5</v>
      </c>
      <c r="C20">
        <v>89</v>
      </c>
      <c r="D20" t="s">
        <v>404</v>
      </c>
      <c r="E20" t="s">
        <v>405</v>
      </c>
      <c r="F20" t="s">
        <v>394</v>
      </c>
      <c r="I20">
        <v>1530549756.5</v>
      </c>
      <c r="J20">
        <f t="shared" si="0"/>
        <v>4.2852478904470059E-3</v>
      </c>
      <c r="K20">
        <f t="shared" si="1"/>
        <v>4.2852478904470059</v>
      </c>
      <c r="L20">
        <f t="shared" si="2"/>
        <v>13.280026461512373</v>
      </c>
      <c r="M20">
        <f t="shared" si="3"/>
        <v>379.93099999999998</v>
      </c>
      <c r="N20">
        <f t="shared" si="4"/>
        <v>288.80118627005072</v>
      </c>
      <c r="O20">
        <f t="shared" si="5"/>
        <v>26.299045242674747</v>
      </c>
      <c r="P20">
        <f t="shared" si="6"/>
        <v>34.597581426662003</v>
      </c>
      <c r="Q20">
        <f t="shared" si="7"/>
        <v>0.27029029079071337</v>
      </c>
      <c r="R20">
        <f t="shared" si="8"/>
        <v>2.7645486427046539</v>
      </c>
      <c r="S20">
        <f t="shared" si="9"/>
        <v>0.2564203729844225</v>
      </c>
      <c r="T20">
        <f t="shared" si="10"/>
        <v>0.16144955700618252</v>
      </c>
      <c r="U20">
        <f t="shared" si="11"/>
        <v>330.74249250159892</v>
      </c>
      <c r="V20">
        <f t="shared" si="12"/>
        <v>29.489852928066661</v>
      </c>
      <c r="W20">
        <f t="shared" si="13"/>
        <v>28.262799999999999</v>
      </c>
      <c r="X20">
        <f t="shared" si="14"/>
        <v>3.8533679109421617</v>
      </c>
      <c r="Y20">
        <f t="shared" si="15"/>
        <v>60.62855041277362</v>
      </c>
      <c r="Z20">
        <f t="shared" si="16"/>
        <v>2.3836599051520002</v>
      </c>
      <c r="AA20">
        <f t="shared" si="17"/>
        <v>3.9315799057102234</v>
      </c>
      <c r="AB20">
        <f t="shared" si="18"/>
        <v>1.4697080057901615</v>
      </c>
      <c r="AC20">
        <f t="shared" si="19"/>
        <v>-188.97943196871296</v>
      </c>
      <c r="AD20">
        <f t="shared" si="20"/>
        <v>51.538843393935672</v>
      </c>
      <c r="AE20">
        <f t="shared" si="21"/>
        <v>4.0813688052043915</v>
      </c>
      <c r="AF20">
        <f t="shared" si="22"/>
        <v>197.38327273202606</v>
      </c>
      <c r="AG20">
        <v>0</v>
      </c>
      <c r="AH20">
        <v>0</v>
      </c>
      <c r="AI20">
        <f t="shared" si="23"/>
        <v>1</v>
      </c>
      <c r="AJ20">
        <f t="shared" si="24"/>
        <v>0</v>
      </c>
      <c r="AK20">
        <f t="shared" si="25"/>
        <v>47798.9792071915</v>
      </c>
      <c r="AL20" t="s">
        <v>395</v>
      </c>
      <c r="AM20">
        <v>8118.25</v>
      </c>
      <c r="AN20">
        <v>1.65384615384615</v>
      </c>
      <c r="AO20">
        <v>0.39</v>
      </c>
      <c r="AP20">
        <f t="shared" si="26"/>
        <v>-3.2406311637080769</v>
      </c>
      <c r="AQ20">
        <v>-1</v>
      </c>
      <c r="AR20" t="s">
        <v>406</v>
      </c>
      <c r="AS20">
        <v>8334.52</v>
      </c>
      <c r="AT20">
        <v>1039.2411999999999</v>
      </c>
      <c r="AU20">
        <v>1336.07</v>
      </c>
      <c r="AV20">
        <f t="shared" si="27"/>
        <v>0.2221656050955414</v>
      </c>
      <c r="AW20">
        <v>0.5</v>
      </c>
      <c r="AX20">
        <f t="shared" si="28"/>
        <v>1685.9427007780305</v>
      </c>
      <c r="AY20">
        <f t="shared" si="29"/>
        <v>13.280026461512373</v>
      </c>
      <c r="AZ20">
        <f t="shared" si="30"/>
        <v>187.27924013738121</v>
      </c>
      <c r="BA20">
        <f t="shared" si="31"/>
        <v>8.4700544418991296E-3</v>
      </c>
      <c r="BB20">
        <f t="shared" si="32"/>
        <v>-0.99970809912654268</v>
      </c>
      <c r="BC20">
        <f t="shared" si="33"/>
        <v>-0.51054194121907737</v>
      </c>
      <c r="BD20" t="s">
        <v>397</v>
      </c>
      <c r="BE20">
        <v>0</v>
      </c>
      <c r="BF20">
        <f t="shared" si="34"/>
        <v>-0.51054194121907737</v>
      </c>
      <c r="BG20">
        <f t="shared" si="35"/>
        <v>1.0003821221502009</v>
      </c>
      <c r="BH20">
        <f t="shared" si="36"/>
        <v>0.22208074312446044</v>
      </c>
      <c r="BI20">
        <f t="shared" si="37"/>
        <v>-1483.1957723055846</v>
      </c>
      <c r="BJ20">
        <f t="shared" si="38"/>
        <v>0.22244095228048455</v>
      </c>
      <c r="BK20">
        <f t="shared" si="39"/>
        <v>1056.8374923919689</v>
      </c>
      <c r="BL20">
        <f t="shared" si="40"/>
        <v>-1.0910030674509181E-4</v>
      </c>
      <c r="BM20">
        <f t="shared" si="41"/>
        <v>1.000109100306745</v>
      </c>
      <c r="BN20" t="s">
        <v>397</v>
      </c>
      <c r="BO20" t="s">
        <v>397</v>
      </c>
      <c r="BP20" t="s">
        <v>397</v>
      </c>
      <c r="BQ20" t="s">
        <v>397</v>
      </c>
      <c r="BR20" t="s">
        <v>397</v>
      </c>
      <c r="BS20" t="s">
        <v>397</v>
      </c>
      <c r="BT20" t="s">
        <v>397</v>
      </c>
      <c r="BU20" t="s">
        <v>397</v>
      </c>
      <c r="BV20" t="s">
        <v>397</v>
      </c>
      <c r="BW20" t="s">
        <v>397</v>
      </c>
      <c r="BX20" t="s">
        <v>397</v>
      </c>
      <c r="BY20" t="s">
        <v>397</v>
      </c>
      <c r="BZ20" t="s">
        <v>397</v>
      </c>
      <c r="CA20" t="s">
        <v>397</v>
      </c>
      <c r="CB20" t="s">
        <v>397</v>
      </c>
      <c r="CC20" t="s">
        <v>397</v>
      </c>
      <c r="CD20" t="s">
        <v>397</v>
      </c>
      <c r="CE20" t="s">
        <v>397</v>
      </c>
      <c r="CF20">
        <f t="shared" si="42"/>
        <v>1999.95</v>
      </c>
      <c r="CG20">
        <f t="shared" si="43"/>
        <v>1685.9427007780305</v>
      </c>
      <c r="CH20">
        <f t="shared" si="44"/>
        <v>0.84299242519964523</v>
      </c>
      <c r="CI20">
        <f t="shared" si="45"/>
        <v>0.16537538063531534</v>
      </c>
      <c r="CJ20">
        <v>9</v>
      </c>
      <c r="CK20">
        <v>0.5</v>
      </c>
      <c r="CL20" t="s">
        <v>398</v>
      </c>
      <c r="CM20">
        <v>1530549756.5</v>
      </c>
      <c r="CN20">
        <v>379.93099999999998</v>
      </c>
      <c r="CO20">
        <v>399.09899999999999</v>
      </c>
      <c r="CP20">
        <v>26.175999999999998</v>
      </c>
      <c r="CQ20">
        <v>20.810500000000001</v>
      </c>
      <c r="CR20">
        <v>380.12799999999999</v>
      </c>
      <c r="CS20">
        <v>26.175999999999998</v>
      </c>
      <c r="CT20">
        <v>699.98500000000001</v>
      </c>
      <c r="CU20">
        <v>90.962800000000001</v>
      </c>
      <c r="CV20">
        <v>0.10000199999999999</v>
      </c>
      <c r="CW20">
        <v>28.608599999999999</v>
      </c>
      <c r="CX20">
        <v>28.262799999999999</v>
      </c>
      <c r="CY20">
        <v>999.9</v>
      </c>
      <c r="CZ20">
        <v>0</v>
      </c>
      <c r="DA20">
        <v>0</v>
      </c>
      <c r="DB20">
        <v>9990.6200000000008</v>
      </c>
      <c r="DC20">
        <v>0</v>
      </c>
      <c r="DD20">
        <v>0.21912699999999999</v>
      </c>
      <c r="DE20">
        <v>-19.1675</v>
      </c>
      <c r="DF20">
        <v>390.14400000000001</v>
      </c>
      <c r="DG20">
        <v>407.58100000000002</v>
      </c>
      <c r="DH20">
        <v>5.3655900000000001</v>
      </c>
      <c r="DI20">
        <v>399.09899999999999</v>
      </c>
      <c r="DJ20">
        <v>20.810500000000001</v>
      </c>
      <c r="DK20">
        <v>2.38104</v>
      </c>
      <c r="DL20">
        <v>1.8929800000000001</v>
      </c>
      <c r="DM20">
        <v>20.235399999999998</v>
      </c>
      <c r="DN20">
        <v>16.576499999999999</v>
      </c>
      <c r="DO20">
        <v>1999.95</v>
      </c>
      <c r="DP20">
        <v>0.90000100000000005</v>
      </c>
      <c r="DQ20">
        <v>9.9998699999999996E-2</v>
      </c>
      <c r="DR20">
        <v>0</v>
      </c>
      <c r="DS20">
        <v>1003.52</v>
      </c>
      <c r="DT20">
        <v>4.9997400000000001</v>
      </c>
      <c r="DU20">
        <v>22544.2</v>
      </c>
      <c r="DV20">
        <v>15359.6</v>
      </c>
      <c r="DW20">
        <v>39.561999999999998</v>
      </c>
      <c r="DX20">
        <v>40.125</v>
      </c>
      <c r="DY20">
        <v>39.75</v>
      </c>
      <c r="DZ20">
        <v>41.375</v>
      </c>
      <c r="EA20">
        <v>41.936999999999998</v>
      </c>
      <c r="EB20">
        <v>1795.46</v>
      </c>
      <c r="EC20">
        <v>199.49</v>
      </c>
      <c r="ED20">
        <v>0</v>
      </c>
      <c r="EE20">
        <v>88.299999952316298</v>
      </c>
      <c r="EF20">
        <v>0</v>
      </c>
      <c r="EG20">
        <v>1039.2411999999999</v>
      </c>
      <c r="EH20">
        <v>-323.93615434297101</v>
      </c>
      <c r="EI20">
        <v>-5879.5769320457002</v>
      </c>
      <c r="EJ20">
        <v>23170.923999999999</v>
      </c>
      <c r="EK20">
        <v>15</v>
      </c>
      <c r="EL20">
        <v>0</v>
      </c>
      <c r="EM20" t="s">
        <v>399</v>
      </c>
      <c r="EN20">
        <v>1530549571.0999999</v>
      </c>
      <c r="EO20">
        <v>0</v>
      </c>
      <c r="EP20">
        <v>0</v>
      </c>
      <c r="EQ20">
        <v>-0.108</v>
      </c>
      <c r="ER20">
        <v>0</v>
      </c>
      <c r="ES20">
        <v>-0.19700000000000001</v>
      </c>
      <c r="ET20">
        <v>0</v>
      </c>
      <c r="EU20">
        <v>432</v>
      </c>
      <c r="EV20">
        <v>0</v>
      </c>
      <c r="EW20">
        <v>1.85</v>
      </c>
      <c r="EX20">
        <v>0</v>
      </c>
      <c r="EY20">
        <v>-19.496480487804899</v>
      </c>
      <c r="EZ20">
        <v>-5.8230773519163996</v>
      </c>
      <c r="FA20">
        <v>0.84767840663938598</v>
      </c>
      <c r="FB20">
        <v>0</v>
      </c>
      <c r="FC20">
        <v>1.0003220037970999</v>
      </c>
      <c r="FD20">
        <v>0</v>
      </c>
      <c r="FE20">
        <v>0</v>
      </c>
      <c r="FF20">
        <v>0</v>
      </c>
      <c r="FG20">
        <v>5.3115097560975597</v>
      </c>
      <c r="FH20">
        <v>0.43359909407666097</v>
      </c>
      <c r="FI20">
        <v>4.4278482440770102E-2</v>
      </c>
      <c r="FJ20">
        <v>1</v>
      </c>
      <c r="FK20">
        <v>1</v>
      </c>
      <c r="FL20">
        <v>3</v>
      </c>
      <c r="FM20" t="s">
        <v>407</v>
      </c>
      <c r="FN20">
        <v>3.4465699999999999</v>
      </c>
      <c r="FO20">
        <v>2.77948</v>
      </c>
      <c r="FP20">
        <v>8.1270300000000004E-2</v>
      </c>
      <c r="FQ20">
        <v>8.4303699999999995E-2</v>
      </c>
      <c r="FR20">
        <v>0.106859</v>
      </c>
      <c r="FS20">
        <v>8.9926300000000001E-2</v>
      </c>
      <c r="FT20">
        <v>19654.099999999999</v>
      </c>
      <c r="FU20">
        <v>23880</v>
      </c>
      <c r="FV20">
        <v>20842</v>
      </c>
      <c r="FW20">
        <v>25162.2</v>
      </c>
      <c r="FX20">
        <v>29516.799999999999</v>
      </c>
      <c r="FY20">
        <v>33698.699999999997</v>
      </c>
      <c r="FZ20">
        <v>37616.199999999997</v>
      </c>
      <c r="GA20">
        <v>41728</v>
      </c>
      <c r="GB20">
        <v>2.3098200000000002</v>
      </c>
      <c r="GC20">
        <v>1.95042</v>
      </c>
      <c r="GD20">
        <v>5.3398300000000003E-2</v>
      </c>
      <c r="GE20">
        <v>0</v>
      </c>
      <c r="GF20">
        <v>27.390799999999999</v>
      </c>
      <c r="GG20">
        <v>999.9</v>
      </c>
      <c r="GH20">
        <v>75.058000000000007</v>
      </c>
      <c r="GI20">
        <v>25.800999999999998</v>
      </c>
      <c r="GJ20">
        <v>27.5166</v>
      </c>
      <c r="GK20">
        <v>61.65</v>
      </c>
      <c r="GL20">
        <v>18.345400000000001</v>
      </c>
      <c r="GM20">
        <v>2</v>
      </c>
      <c r="GN20">
        <v>2.9522400000000001E-3</v>
      </c>
      <c r="GO20">
        <v>0.30795499999999998</v>
      </c>
      <c r="GP20">
        <v>20.340800000000002</v>
      </c>
      <c r="GQ20">
        <v>5.2229799999999997</v>
      </c>
      <c r="GR20">
        <v>11.962</v>
      </c>
      <c r="GS20">
        <v>4.9862000000000002</v>
      </c>
      <c r="GT20">
        <v>3.3010000000000002</v>
      </c>
      <c r="GU20">
        <v>9999</v>
      </c>
      <c r="GV20">
        <v>999.9</v>
      </c>
      <c r="GW20">
        <v>9999</v>
      </c>
      <c r="GX20">
        <v>9999</v>
      </c>
      <c r="GY20">
        <v>1.8840699999999999</v>
      </c>
      <c r="GZ20">
        <v>1.8810800000000001</v>
      </c>
      <c r="HA20">
        <v>1.88293</v>
      </c>
      <c r="HB20">
        <v>1.88127</v>
      </c>
      <c r="HC20">
        <v>1.8828100000000001</v>
      </c>
      <c r="HD20">
        <v>1.88215</v>
      </c>
      <c r="HE20">
        <v>1.88401</v>
      </c>
      <c r="HF20">
        <v>1.8812899999999999</v>
      </c>
      <c r="HG20">
        <v>5</v>
      </c>
      <c r="HH20">
        <v>0</v>
      </c>
      <c r="HI20">
        <v>0</v>
      </c>
      <c r="HJ20">
        <v>0</v>
      </c>
      <c r="HK20" t="s">
        <v>401</v>
      </c>
      <c r="HL20" t="s">
        <v>402</v>
      </c>
      <c r="HM20" t="s">
        <v>403</v>
      </c>
      <c r="HN20" t="s">
        <v>403</v>
      </c>
      <c r="HO20" t="s">
        <v>403</v>
      </c>
      <c r="HP20" t="s">
        <v>403</v>
      </c>
      <c r="HQ20">
        <v>0</v>
      </c>
      <c r="HR20">
        <v>100</v>
      </c>
      <c r="HS20">
        <v>100</v>
      </c>
      <c r="HT20">
        <v>-0.19700000000000001</v>
      </c>
      <c r="HU20">
        <v>0</v>
      </c>
      <c r="HV20">
        <v>-0.19700000000000001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-1</v>
      </c>
      <c r="IE20">
        <v>-1</v>
      </c>
      <c r="IF20">
        <v>-1</v>
      </c>
      <c r="IG20">
        <v>-1</v>
      </c>
      <c r="IH20">
        <v>3.1</v>
      </c>
      <c r="II20">
        <v>25509162.600000001</v>
      </c>
      <c r="IJ20">
        <v>1.18774</v>
      </c>
      <c r="IK20">
        <v>2.52319</v>
      </c>
      <c r="IL20">
        <v>2.1008300000000002</v>
      </c>
      <c r="IM20">
        <v>2.6721200000000001</v>
      </c>
      <c r="IN20">
        <v>2.2485400000000002</v>
      </c>
      <c r="IO20">
        <v>2.2351100000000002</v>
      </c>
      <c r="IP20">
        <v>31.237400000000001</v>
      </c>
      <c r="IQ20">
        <v>14.7187</v>
      </c>
      <c r="IR20">
        <v>18</v>
      </c>
      <c r="IS20">
        <v>759.10599999999999</v>
      </c>
      <c r="IT20">
        <v>450.19099999999997</v>
      </c>
      <c r="IU20">
        <v>27.002700000000001</v>
      </c>
      <c r="IV20">
        <v>27.2454</v>
      </c>
      <c r="IW20">
        <v>30.0017</v>
      </c>
      <c r="IX20">
        <v>26.735700000000001</v>
      </c>
      <c r="IY20">
        <v>26.6738</v>
      </c>
      <c r="IZ20">
        <v>23.740300000000001</v>
      </c>
      <c r="JA20">
        <v>100</v>
      </c>
      <c r="JB20">
        <v>0</v>
      </c>
      <c r="JC20">
        <v>27</v>
      </c>
      <c r="JD20">
        <v>400</v>
      </c>
      <c r="JE20">
        <v>7.75685</v>
      </c>
      <c r="JF20">
        <v>101.40300000000001</v>
      </c>
      <c r="JG20">
        <v>100.61</v>
      </c>
    </row>
    <row r="21" spans="1:267" x14ac:dyDescent="0.2">
      <c r="A21">
        <v>3</v>
      </c>
      <c r="B21">
        <v>1530549825.5</v>
      </c>
      <c r="C21">
        <v>158</v>
      </c>
      <c r="D21" t="s">
        <v>408</v>
      </c>
      <c r="E21" t="s">
        <v>409</v>
      </c>
      <c r="F21" t="s">
        <v>394</v>
      </c>
      <c r="I21">
        <v>1530549825.5</v>
      </c>
      <c r="J21">
        <f t="shared" si="0"/>
        <v>4.3624444620005871E-3</v>
      </c>
      <c r="K21">
        <f t="shared" si="1"/>
        <v>4.3624444620005871</v>
      </c>
      <c r="L21">
        <f t="shared" si="2"/>
        <v>11.551455825062634</v>
      </c>
      <c r="M21">
        <f t="shared" si="3"/>
        <v>382.49700000000001</v>
      </c>
      <c r="N21">
        <f t="shared" si="4"/>
        <v>300.94403285742106</v>
      </c>
      <c r="O21">
        <f t="shared" si="5"/>
        <v>27.407005273336853</v>
      </c>
      <c r="P21">
        <f t="shared" si="6"/>
        <v>34.83404271717901</v>
      </c>
      <c r="Q21">
        <f t="shared" si="7"/>
        <v>0.26760682166036864</v>
      </c>
      <c r="R21">
        <f t="shared" si="8"/>
        <v>2.767011692198408</v>
      </c>
      <c r="S21">
        <f t="shared" si="9"/>
        <v>0.25401494494010673</v>
      </c>
      <c r="T21">
        <f t="shared" si="10"/>
        <v>0.15992296855008825</v>
      </c>
      <c r="U21">
        <f t="shared" si="11"/>
        <v>330.72174450169649</v>
      </c>
      <c r="V21">
        <f t="shared" si="12"/>
        <v>29.64004363629936</v>
      </c>
      <c r="W21">
        <f t="shared" si="13"/>
        <v>28.616</v>
      </c>
      <c r="X21">
        <f t="shared" si="14"/>
        <v>3.9332686348196719</v>
      </c>
      <c r="Y21">
        <f t="shared" si="15"/>
        <v>61.037081100297655</v>
      </c>
      <c r="Z21">
        <f t="shared" si="16"/>
        <v>2.4238217907943</v>
      </c>
      <c r="AA21">
        <f t="shared" si="17"/>
        <v>3.97106438758337</v>
      </c>
      <c r="AB21">
        <f t="shared" si="18"/>
        <v>1.5094468440253719</v>
      </c>
      <c r="AC21">
        <f t="shared" si="19"/>
        <v>-192.3838007742259</v>
      </c>
      <c r="AD21">
        <f t="shared" si="20"/>
        <v>24.598979654282026</v>
      </c>
      <c r="AE21">
        <f t="shared" si="21"/>
        <v>1.9513563056192733</v>
      </c>
      <c r="AF21">
        <f t="shared" si="22"/>
        <v>164.88827968737192</v>
      </c>
      <c r="AG21">
        <v>0</v>
      </c>
      <c r="AH21">
        <v>0</v>
      </c>
      <c r="AI21">
        <f t="shared" si="23"/>
        <v>1</v>
      </c>
      <c r="AJ21">
        <f t="shared" si="24"/>
        <v>0</v>
      </c>
      <c r="AK21">
        <f t="shared" si="25"/>
        <v>47838.517407973632</v>
      </c>
      <c r="AL21" t="s">
        <v>395</v>
      </c>
      <c r="AM21">
        <v>8118.25</v>
      </c>
      <c r="AN21">
        <v>1.65384615384615</v>
      </c>
      <c r="AO21">
        <v>0.39</v>
      </c>
      <c r="AP21">
        <f t="shared" si="26"/>
        <v>-3.2406311637080769</v>
      </c>
      <c r="AQ21">
        <v>-1</v>
      </c>
      <c r="AR21" t="s">
        <v>410</v>
      </c>
      <c r="AS21">
        <v>8295.44</v>
      </c>
      <c r="AT21">
        <v>1271.3404</v>
      </c>
      <c r="AU21">
        <v>1478.05</v>
      </c>
      <c r="AV21">
        <f t="shared" si="27"/>
        <v>0.13985291431277691</v>
      </c>
      <c r="AW21">
        <v>0.5</v>
      </c>
      <c r="AX21">
        <f t="shared" si="28"/>
        <v>1685.8335007780811</v>
      </c>
      <c r="AY21">
        <f t="shared" si="29"/>
        <v>11.551455825062634</v>
      </c>
      <c r="AZ21">
        <f t="shared" si="30"/>
        <v>117.88436406496285</v>
      </c>
      <c r="BA21">
        <f t="shared" si="31"/>
        <v>7.4452523450682546E-3</v>
      </c>
      <c r="BB21">
        <f t="shared" si="32"/>
        <v>-0.99973613883156853</v>
      </c>
      <c r="BC21">
        <f t="shared" si="33"/>
        <v>-0.51052320181641342</v>
      </c>
      <c r="BD21" t="s">
        <v>397</v>
      </c>
      <c r="BE21">
        <v>0</v>
      </c>
      <c r="BF21">
        <f t="shared" si="34"/>
        <v>-0.51052320181641342</v>
      </c>
      <c r="BG21">
        <f t="shared" si="35"/>
        <v>1.0003454032013912</v>
      </c>
      <c r="BH21">
        <f t="shared" si="36"/>
        <v>0.13980462534761254</v>
      </c>
      <c r="BI21">
        <f t="shared" si="37"/>
        <v>-1640.890536767364</v>
      </c>
      <c r="BJ21">
        <f t="shared" si="38"/>
        <v>0.140009576333223</v>
      </c>
      <c r="BK21">
        <f t="shared" si="39"/>
        <v>1169.1771150334787</v>
      </c>
      <c r="BL21">
        <f t="shared" si="40"/>
        <v>-5.6140357815426344E-5</v>
      </c>
      <c r="BM21">
        <f t="shared" si="41"/>
        <v>1.0000561403578154</v>
      </c>
      <c r="BN21" t="s">
        <v>397</v>
      </c>
      <c r="BO21" t="s">
        <v>397</v>
      </c>
      <c r="BP21" t="s">
        <v>397</v>
      </c>
      <c r="BQ21" t="s">
        <v>397</v>
      </c>
      <c r="BR21" t="s">
        <v>397</v>
      </c>
      <c r="BS21" t="s">
        <v>397</v>
      </c>
      <c r="BT21" t="s">
        <v>397</v>
      </c>
      <c r="BU21" t="s">
        <v>397</v>
      </c>
      <c r="BV21" t="s">
        <v>397</v>
      </c>
      <c r="BW21" t="s">
        <v>397</v>
      </c>
      <c r="BX21" t="s">
        <v>397</v>
      </c>
      <c r="BY21" t="s">
        <v>397</v>
      </c>
      <c r="BZ21" t="s">
        <v>397</v>
      </c>
      <c r="CA21" t="s">
        <v>397</v>
      </c>
      <c r="CB21" t="s">
        <v>397</v>
      </c>
      <c r="CC21" t="s">
        <v>397</v>
      </c>
      <c r="CD21" t="s">
        <v>397</v>
      </c>
      <c r="CE21" t="s">
        <v>397</v>
      </c>
      <c r="CF21">
        <f t="shared" si="42"/>
        <v>1999.82</v>
      </c>
      <c r="CG21">
        <f t="shared" si="43"/>
        <v>1685.8335007780811</v>
      </c>
      <c r="CH21">
        <f t="shared" si="44"/>
        <v>0.84299261972481576</v>
      </c>
      <c r="CI21">
        <f t="shared" si="45"/>
        <v>0.16537575606889446</v>
      </c>
      <c r="CJ21">
        <v>9</v>
      </c>
      <c r="CK21">
        <v>0.5</v>
      </c>
      <c r="CL21" t="s">
        <v>398</v>
      </c>
      <c r="CM21">
        <v>1530549825.5</v>
      </c>
      <c r="CN21">
        <v>382.49700000000001</v>
      </c>
      <c r="CO21">
        <v>399.49400000000003</v>
      </c>
      <c r="CP21">
        <v>26.614899999999999</v>
      </c>
      <c r="CQ21">
        <v>21.1554</v>
      </c>
      <c r="CR21">
        <v>382.69400000000002</v>
      </c>
      <c r="CS21">
        <v>26.614899999999999</v>
      </c>
      <c r="CT21">
        <v>700.01</v>
      </c>
      <c r="CU21">
        <v>90.969700000000003</v>
      </c>
      <c r="CV21">
        <v>0.100407</v>
      </c>
      <c r="CW21">
        <v>28.780899999999999</v>
      </c>
      <c r="CX21">
        <v>28.616</v>
      </c>
      <c r="CY21">
        <v>999.9</v>
      </c>
      <c r="CZ21">
        <v>0</v>
      </c>
      <c r="DA21">
        <v>0</v>
      </c>
      <c r="DB21">
        <v>10004.4</v>
      </c>
      <c r="DC21">
        <v>0</v>
      </c>
      <c r="DD21">
        <v>0.21912699999999999</v>
      </c>
      <c r="DE21">
        <v>-16.9971</v>
      </c>
      <c r="DF21">
        <v>392.95600000000002</v>
      </c>
      <c r="DG21">
        <v>408.12900000000002</v>
      </c>
      <c r="DH21">
        <v>5.45946</v>
      </c>
      <c r="DI21">
        <v>399.49400000000003</v>
      </c>
      <c r="DJ21">
        <v>21.1554</v>
      </c>
      <c r="DK21">
        <v>2.4211399999999998</v>
      </c>
      <c r="DL21">
        <v>1.9245000000000001</v>
      </c>
      <c r="DM21">
        <v>20.5059</v>
      </c>
      <c r="DN21">
        <v>16.836500000000001</v>
      </c>
      <c r="DO21">
        <v>1999.82</v>
      </c>
      <c r="DP21">
        <v>0.89999399999999996</v>
      </c>
      <c r="DQ21">
        <v>0.100006</v>
      </c>
      <c r="DR21">
        <v>0</v>
      </c>
      <c r="DS21">
        <v>1191.98</v>
      </c>
      <c r="DT21">
        <v>4.9997400000000001</v>
      </c>
      <c r="DU21">
        <v>25407</v>
      </c>
      <c r="DV21">
        <v>15358.6</v>
      </c>
      <c r="DW21">
        <v>40.436999999999998</v>
      </c>
      <c r="DX21">
        <v>40.936999999999998</v>
      </c>
      <c r="DY21">
        <v>40.686999999999998</v>
      </c>
      <c r="DZ21">
        <v>41.936999999999998</v>
      </c>
      <c r="EA21">
        <v>42.75</v>
      </c>
      <c r="EB21">
        <v>1795.33</v>
      </c>
      <c r="EC21">
        <v>199.49</v>
      </c>
      <c r="ED21">
        <v>0</v>
      </c>
      <c r="EE21">
        <v>68.700000047683702</v>
      </c>
      <c r="EF21">
        <v>0</v>
      </c>
      <c r="EG21">
        <v>1271.3404</v>
      </c>
      <c r="EH21">
        <v>-708.44538355294299</v>
      </c>
      <c r="EI21">
        <v>-13136.9769008731</v>
      </c>
      <c r="EJ21">
        <v>26784.171999999999</v>
      </c>
      <c r="EK21">
        <v>15</v>
      </c>
      <c r="EL21">
        <v>0</v>
      </c>
      <c r="EM21" t="s">
        <v>399</v>
      </c>
      <c r="EN21">
        <v>1530549571.0999999</v>
      </c>
      <c r="EO21">
        <v>0</v>
      </c>
      <c r="EP21">
        <v>0</v>
      </c>
      <c r="EQ21">
        <v>-0.108</v>
      </c>
      <c r="ER21">
        <v>0</v>
      </c>
      <c r="ES21">
        <v>-0.19700000000000001</v>
      </c>
      <c r="ET21">
        <v>0</v>
      </c>
      <c r="EU21">
        <v>432</v>
      </c>
      <c r="EV21">
        <v>0</v>
      </c>
      <c r="EW21">
        <v>1.85</v>
      </c>
      <c r="EX21">
        <v>0</v>
      </c>
      <c r="EY21">
        <v>-15.838612195122</v>
      </c>
      <c r="EZ21">
        <v>-9.3486898954703896</v>
      </c>
      <c r="FA21">
        <v>1.0344015487215901</v>
      </c>
      <c r="FB21">
        <v>0</v>
      </c>
      <c r="FC21">
        <v>1.0003821221502001</v>
      </c>
      <c r="FD21">
        <v>0</v>
      </c>
      <c r="FE21">
        <v>0</v>
      </c>
      <c r="FF21">
        <v>0</v>
      </c>
      <c r="FG21">
        <v>5.3803048780487801</v>
      </c>
      <c r="FH21">
        <v>0.594941602787454</v>
      </c>
      <c r="FI21">
        <v>5.9929008942164297E-2</v>
      </c>
      <c r="FJ21">
        <v>0</v>
      </c>
      <c r="FK21">
        <v>0</v>
      </c>
      <c r="FL21">
        <v>3</v>
      </c>
      <c r="FM21" t="s">
        <v>400</v>
      </c>
      <c r="FN21">
        <v>3.4464700000000001</v>
      </c>
      <c r="FO21">
        <v>2.78</v>
      </c>
      <c r="FP21">
        <v>8.1638699999999995E-2</v>
      </c>
      <c r="FQ21">
        <v>8.4311999999999998E-2</v>
      </c>
      <c r="FR21">
        <v>0.10804900000000001</v>
      </c>
      <c r="FS21">
        <v>9.0934799999999996E-2</v>
      </c>
      <c r="FT21">
        <v>19635.599999999999</v>
      </c>
      <c r="FU21">
        <v>23868</v>
      </c>
      <c r="FV21">
        <v>20831.7</v>
      </c>
      <c r="FW21">
        <v>25150.9</v>
      </c>
      <c r="FX21">
        <v>29463.3</v>
      </c>
      <c r="FY21">
        <v>33647.800000000003</v>
      </c>
      <c r="FZ21">
        <v>37598.699999999997</v>
      </c>
      <c r="GA21">
        <v>41712.1</v>
      </c>
      <c r="GB21">
        <v>2.2999700000000001</v>
      </c>
      <c r="GC21">
        <v>1.9419999999999999</v>
      </c>
      <c r="GD21">
        <v>6.6995600000000002E-2</v>
      </c>
      <c r="GE21">
        <v>0</v>
      </c>
      <c r="GF21">
        <v>27.522300000000001</v>
      </c>
      <c r="GG21">
        <v>999.9</v>
      </c>
      <c r="GH21">
        <v>74.747</v>
      </c>
      <c r="GI21">
        <v>26.073</v>
      </c>
      <c r="GJ21">
        <v>27.843800000000002</v>
      </c>
      <c r="GK21">
        <v>62.040100000000002</v>
      </c>
      <c r="GL21">
        <v>18.209099999999999</v>
      </c>
      <c r="GM21">
        <v>2</v>
      </c>
      <c r="GN21">
        <v>2.28989E-2</v>
      </c>
      <c r="GO21">
        <v>0.50537600000000005</v>
      </c>
      <c r="GP21">
        <v>20.3399</v>
      </c>
      <c r="GQ21">
        <v>5.2219300000000004</v>
      </c>
      <c r="GR21">
        <v>11.962</v>
      </c>
      <c r="GS21">
        <v>4.9855999999999998</v>
      </c>
      <c r="GT21">
        <v>3.3007</v>
      </c>
      <c r="GU21">
        <v>9999</v>
      </c>
      <c r="GV21">
        <v>999.9</v>
      </c>
      <c r="GW21">
        <v>9999</v>
      </c>
      <c r="GX21">
        <v>9999</v>
      </c>
      <c r="GY21">
        <v>1.8841000000000001</v>
      </c>
      <c r="GZ21">
        <v>1.8810800000000001</v>
      </c>
      <c r="HA21">
        <v>1.88293</v>
      </c>
      <c r="HB21">
        <v>1.8812899999999999</v>
      </c>
      <c r="HC21">
        <v>1.8828100000000001</v>
      </c>
      <c r="HD21">
        <v>1.8821300000000001</v>
      </c>
      <c r="HE21">
        <v>1.88401</v>
      </c>
      <c r="HF21">
        <v>1.8812800000000001</v>
      </c>
      <c r="HG21">
        <v>5</v>
      </c>
      <c r="HH21">
        <v>0</v>
      </c>
      <c r="HI21">
        <v>0</v>
      </c>
      <c r="HJ21">
        <v>0</v>
      </c>
      <c r="HK21" t="s">
        <v>401</v>
      </c>
      <c r="HL21" t="s">
        <v>402</v>
      </c>
      <c r="HM21" t="s">
        <v>403</v>
      </c>
      <c r="HN21" t="s">
        <v>403</v>
      </c>
      <c r="HO21" t="s">
        <v>403</v>
      </c>
      <c r="HP21" t="s">
        <v>403</v>
      </c>
      <c r="HQ21">
        <v>0</v>
      </c>
      <c r="HR21">
        <v>100</v>
      </c>
      <c r="HS21">
        <v>100</v>
      </c>
      <c r="HT21">
        <v>-0.19700000000000001</v>
      </c>
      <c r="HU21">
        <v>0</v>
      </c>
      <c r="HV21">
        <v>-0.19700000000000001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-1</v>
      </c>
      <c r="IE21">
        <v>-1</v>
      </c>
      <c r="IF21">
        <v>-1</v>
      </c>
      <c r="IG21">
        <v>-1</v>
      </c>
      <c r="IH21">
        <v>4.2</v>
      </c>
      <c r="II21">
        <v>25509163.800000001</v>
      </c>
      <c r="IJ21">
        <v>1.1914100000000001</v>
      </c>
      <c r="IK21">
        <v>2.5305200000000001</v>
      </c>
      <c r="IL21">
        <v>2.1008300000000002</v>
      </c>
      <c r="IM21">
        <v>2.67578</v>
      </c>
      <c r="IN21">
        <v>2.2485400000000002</v>
      </c>
      <c r="IO21">
        <v>2.2851599999999999</v>
      </c>
      <c r="IP21">
        <v>31.629799999999999</v>
      </c>
      <c r="IQ21">
        <v>14.692399999999999</v>
      </c>
      <c r="IR21">
        <v>18</v>
      </c>
      <c r="IS21">
        <v>754.50199999999995</v>
      </c>
      <c r="IT21">
        <v>447.39499999999998</v>
      </c>
      <c r="IU21">
        <v>27.003599999999999</v>
      </c>
      <c r="IV21">
        <v>27.550999999999998</v>
      </c>
      <c r="IW21">
        <v>30.0014</v>
      </c>
      <c r="IX21">
        <v>27.0397</v>
      </c>
      <c r="IY21">
        <v>26.974699999999999</v>
      </c>
      <c r="IZ21">
        <v>23.7927</v>
      </c>
      <c r="JA21">
        <v>100</v>
      </c>
      <c r="JB21">
        <v>0</v>
      </c>
      <c r="JC21">
        <v>27</v>
      </c>
      <c r="JD21">
        <v>400</v>
      </c>
      <c r="JE21">
        <v>7.75685</v>
      </c>
      <c r="JF21">
        <v>101.355</v>
      </c>
      <c r="JG21">
        <v>100.57</v>
      </c>
    </row>
    <row r="22" spans="1:267" x14ac:dyDescent="0.2">
      <c r="A22">
        <v>4</v>
      </c>
      <c r="B22">
        <v>1530549910</v>
      </c>
      <c r="C22">
        <v>242.5</v>
      </c>
      <c r="D22" t="s">
        <v>411</v>
      </c>
      <c r="E22" t="s">
        <v>412</v>
      </c>
      <c r="F22" t="s">
        <v>394</v>
      </c>
      <c r="I22">
        <v>1530549910</v>
      </c>
      <c r="J22">
        <f t="shared" si="0"/>
        <v>4.1582822254992349E-3</v>
      </c>
      <c r="K22">
        <f t="shared" si="1"/>
        <v>4.1582822254992351</v>
      </c>
      <c r="L22">
        <f t="shared" si="2"/>
        <v>13.178032908527124</v>
      </c>
      <c r="M22">
        <f t="shared" si="3"/>
        <v>380.96300000000002</v>
      </c>
      <c r="N22">
        <f t="shared" si="4"/>
        <v>291.39705068595856</v>
      </c>
      <c r="O22">
        <f t="shared" si="5"/>
        <v>26.53992410693278</v>
      </c>
      <c r="P22">
        <f t="shared" si="6"/>
        <v>34.697431163933999</v>
      </c>
      <c r="Q22">
        <f t="shared" si="7"/>
        <v>0.27255340254592236</v>
      </c>
      <c r="R22">
        <f t="shared" si="8"/>
        <v>2.7640907847286882</v>
      </c>
      <c r="S22">
        <f t="shared" si="9"/>
        <v>0.25845454968450593</v>
      </c>
      <c r="T22">
        <f t="shared" si="10"/>
        <v>0.16274001943943683</v>
      </c>
      <c r="U22">
        <f t="shared" si="11"/>
        <v>330.75424350162166</v>
      </c>
      <c r="V22">
        <f t="shared" si="12"/>
        <v>29.802986658612227</v>
      </c>
      <c r="W22">
        <f t="shared" si="13"/>
        <v>28.200800000000001</v>
      </c>
      <c r="X22">
        <f t="shared" si="14"/>
        <v>3.8394893753848587</v>
      </c>
      <c r="Y22">
        <f t="shared" si="15"/>
        <v>60.68086718660696</v>
      </c>
      <c r="Z22">
        <f t="shared" si="16"/>
        <v>2.4245203788035998</v>
      </c>
      <c r="AA22">
        <f t="shared" si="17"/>
        <v>3.9955269118809205</v>
      </c>
      <c r="AB22">
        <f t="shared" si="18"/>
        <v>1.4149689965812589</v>
      </c>
      <c r="AC22">
        <f t="shared" si="19"/>
        <v>-183.38024614451626</v>
      </c>
      <c r="AD22">
        <f t="shared" si="20"/>
        <v>102.24101816323561</v>
      </c>
      <c r="AE22">
        <f t="shared" si="21"/>
        <v>8.1065498730156591</v>
      </c>
      <c r="AF22">
        <f t="shared" si="22"/>
        <v>257.72156539335663</v>
      </c>
      <c r="AG22">
        <v>0</v>
      </c>
      <c r="AH22">
        <v>0</v>
      </c>
      <c r="AI22">
        <f t="shared" si="23"/>
        <v>1</v>
      </c>
      <c r="AJ22">
        <f t="shared" si="24"/>
        <v>0</v>
      </c>
      <c r="AK22">
        <f t="shared" si="25"/>
        <v>47742.850675510337</v>
      </c>
      <c r="AL22" t="s">
        <v>395</v>
      </c>
      <c r="AM22">
        <v>8118.25</v>
      </c>
      <c r="AN22">
        <v>1.65384615384615</v>
      </c>
      <c r="AO22">
        <v>0.39</v>
      </c>
      <c r="AP22">
        <f t="shared" si="26"/>
        <v>-3.2406311637080769</v>
      </c>
      <c r="AQ22">
        <v>-1</v>
      </c>
      <c r="AR22" t="s">
        <v>413</v>
      </c>
      <c r="AS22">
        <v>8339.7999999999993</v>
      </c>
      <c r="AT22">
        <v>1105.232</v>
      </c>
      <c r="AU22">
        <v>1408.5</v>
      </c>
      <c r="AV22">
        <f t="shared" si="27"/>
        <v>0.21531274405395817</v>
      </c>
      <c r="AW22">
        <v>0.5</v>
      </c>
      <c r="AX22">
        <f t="shared" si="28"/>
        <v>1686.0018007780423</v>
      </c>
      <c r="AY22">
        <f t="shared" si="29"/>
        <v>13.178032908527124</v>
      </c>
      <c r="AZ22">
        <f t="shared" si="30"/>
        <v>181.50883710271759</v>
      </c>
      <c r="BA22">
        <f t="shared" si="31"/>
        <v>8.409263205996791E-3</v>
      </c>
      <c r="BB22">
        <f t="shared" si="32"/>
        <v>-0.99972310969116074</v>
      </c>
      <c r="BC22">
        <f t="shared" si="33"/>
        <v>-0.51053190923721581</v>
      </c>
      <c r="BD22" t="s">
        <v>397</v>
      </c>
      <c r="BE22">
        <v>0</v>
      </c>
      <c r="BF22">
        <f t="shared" si="34"/>
        <v>-0.51053190923721581</v>
      </c>
      <c r="BG22">
        <f t="shared" si="35"/>
        <v>1.0003624649692846</v>
      </c>
      <c r="BH22">
        <f t="shared" si="36"/>
        <v>0.21523472900452056</v>
      </c>
      <c r="BI22">
        <f t="shared" si="37"/>
        <v>-1563.642537878221</v>
      </c>
      <c r="BJ22">
        <f t="shared" si="38"/>
        <v>0.21556585925966432</v>
      </c>
      <c r="BK22">
        <f t="shared" si="39"/>
        <v>1114.1466828971427</v>
      </c>
      <c r="BL22">
        <f t="shared" si="40"/>
        <v>-9.942183825009829E-5</v>
      </c>
      <c r="BM22">
        <f t="shared" si="41"/>
        <v>1.0000994218382502</v>
      </c>
      <c r="BN22" t="s">
        <v>397</v>
      </c>
      <c r="BO22" t="s">
        <v>397</v>
      </c>
      <c r="BP22" t="s">
        <v>397</v>
      </c>
      <c r="BQ22" t="s">
        <v>397</v>
      </c>
      <c r="BR22" t="s">
        <v>397</v>
      </c>
      <c r="BS22" t="s">
        <v>397</v>
      </c>
      <c r="BT22" t="s">
        <v>397</v>
      </c>
      <c r="BU22" t="s">
        <v>397</v>
      </c>
      <c r="BV22" t="s">
        <v>397</v>
      </c>
      <c r="BW22" t="s">
        <v>397</v>
      </c>
      <c r="BX22" t="s">
        <v>397</v>
      </c>
      <c r="BY22" t="s">
        <v>397</v>
      </c>
      <c r="BZ22" t="s">
        <v>397</v>
      </c>
      <c r="CA22" t="s">
        <v>397</v>
      </c>
      <c r="CB22" t="s">
        <v>397</v>
      </c>
      <c r="CC22" t="s">
        <v>397</v>
      </c>
      <c r="CD22" t="s">
        <v>397</v>
      </c>
      <c r="CE22" t="s">
        <v>397</v>
      </c>
      <c r="CF22">
        <f t="shared" si="42"/>
        <v>2000.02</v>
      </c>
      <c r="CG22">
        <f t="shared" si="43"/>
        <v>1686.0018007780423</v>
      </c>
      <c r="CH22">
        <f t="shared" si="44"/>
        <v>0.84299247046431647</v>
      </c>
      <c r="CI22">
        <f t="shared" si="45"/>
        <v>0.16537546799613087</v>
      </c>
      <c r="CJ22">
        <v>9</v>
      </c>
      <c r="CK22">
        <v>0.5</v>
      </c>
      <c r="CL22" t="s">
        <v>398</v>
      </c>
      <c r="CM22">
        <v>1530549910</v>
      </c>
      <c r="CN22">
        <v>380.96300000000002</v>
      </c>
      <c r="CO22">
        <v>399.94900000000001</v>
      </c>
      <c r="CP22">
        <v>26.620200000000001</v>
      </c>
      <c r="CQ22">
        <v>21.4145</v>
      </c>
      <c r="CR22">
        <v>381.16</v>
      </c>
      <c r="CS22">
        <v>26.620200000000001</v>
      </c>
      <c r="CT22">
        <v>699.77700000000004</v>
      </c>
      <c r="CU22">
        <v>90.977999999999994</v>
      </c>
      <c r="CV22">
        <v>0.100218</v>
      </c>
      <c r="CW22">
        <v>28.886900000000001</v>
      </c>
      <c r="CX22">
        <v>28.200800000000001</v>
      </c>
      <c r="CY22">
        <v>999.9</v>
      </c>
      <c r="CZ22">
        <v>0</v>
      </c>
      <c r="DA22">
        <v>0</v>
      </c>
      <c r="DB22">
        <v>9986.25</v>
      </c>
      <c r="DC22">
        <v>0</v>
      </c>
      <c r="DD22">
        <v>0.21912699999999999</v>
      </c>
      <c r="DE22">
        <v>-18.985499999999998</v>
      </c>
      <c r="DF22">
        <v>391.38200000000001</v>
      </c>
      <c r="DG22">
        <v>408.70100000000002</v>
      </c>
      <c r="DH22">
        <v>5.2056699999999996</v>
      </c>
      <c r="DI22">
        <v>399.94900000000001</v>
      </c>
      <c r="DJ22">
        <v>21.4145</v>
      </c>
      <c r="DK22">
        <v>2.4218500000000001</v>
      </c>
      <c r="DL22">
        <v>1.94825</v>
      </c>
      <c r="DM22">
        <v>20.5106</v>
      </c>
      <c r="DN22">
        <v>17.029900000000001</v>
      </c>
      <c r="DO22">
        <v>2000.02</v>
      </c>
      <c r="DP22">
        <v>0.9</v>
      </c>
      <c r="DQ22">
        <v>9.9999500000000005E-2</v>
      </c>
      <c r="DR22">
        <v>0</v>
      </c>
      <c r="DS22">
        <v>1064.7</v>
      </c>
      <c r="DT22">
        <v>4.9997400000000001</v>
      </c>
      <c r="DU22">
        <v>22326.3</v>
      </c>
      <c r="DV22">
        <v>15360.2</v>
      </c>
      <c r="DW22">
        <v>41.625</v>
      </c>
      <c r="DX22">
        <v>41.875</v>
      </c>
      <c r="DY22">
        <v>41.811999999999998</v>
      </c>
      <c r="DZ22">
        <v>43.186999999999998</v>
      </c>
      <c r="EA22">
        <v>43.811999999999998</v>
      </c>
      <c r="EB22">
        <v>1795.52</v>
      </c>
      <c r="EC22">
        <v>199.5</v>
      </c>
      <c r="ED22">
        <v>0</v>
      </c>
      <c r="EE22">
        <v>84.100000143051105</v>
      </c>
      <c r="EF22">
        <v>0</v>
      </c>
      <c r="EG22">
        <v>1105.232</v>
      </c>
      <c r="EH22">
        <v>-354.37461481987901</v>
      </c>
      <c r="EI22">
        <v>-6364.2538356283403</v>
      </c>
      <c r="EJ22">
        <v>23103.56</v>
      </c>
      <c r="EK22">
        <v>15</v>
      </c>
      <c r="EL22">
        <v>0</v>
      </c>
      <c r="EM22" t="s">
        <v>399</v>
      </c>
      <c r="EN22">
        <v>1530549571.0999999</v>
      </c>
      <c r="EO22">
        <v>0</v>
      </c>
      <c r="EP22">
        <v>0</v>
      </c>
      <c r="EQ22">
        <v>-0.108</v>
      </c>
      <c r="ER22">
        <v>0</v>
      </c>
      <c r="ES22">
        <v>-0.19700000000000001</v>
      </c>
      <c r="ET22">
        <v>0</v>
      </c>
      <c r="EU22">
        <v>432</v>
      </c>
      <c r="EV22">
        <v>0</v>
      </c>
      <c r="EW22">
        <v>1.85</v>
      </c>
      <c r="EX22">
        <v>0</v>
      </c>
      <c r="EY22">
        <v>-18.3755097560976</v>
      </c>
      <c r="EZ22">
        <v>-1.68884529616727</v>
      </c>
      <c r="FA22">
        <v>0.42961869980471201</v>
      </c>
      <c r="FB22">
        <v>0</v>
      </c>
      <c r="FC22">
        <v>1.0003454032013901</v>
      </c>
      <c r="FD22">
        <v>0</v>
      </c>
      <c r="FE22">
        <v>0</v>
      </c>
      <c r="FF22">
        <v>0</v>
      </c>
      <c r="FG22">
        <v>5.1750102439024399</v>
      </c>
      <c r="FH22">
        <v>0.174016724738669</v>
      </c>
      <c r="FI22">
        <v>1.74058936595297E-2</v>
      </c>
      <c r="FJ22">
        <v>1</v>
      </c>
      <c r="FK22">
        <v>1</v>
      </c>
      <c r="FL22">
        <v>3</v>
      </c>
      <c r="FM22" t="s">
        <v>407</v>
      </c>
      <c r="FN22">
        <v>3.4459</v>
      </c>
      <c r="FO22">
        <v>2.7796500000000002</v>
      </c>
      <c r="FP22">
        <v>8.1324300000000002E-2</v>
      </c>
      <c r="FQ22">
        <v>8.4322999999999995E-2</v>
      </c>
      <c r="FR22">
        <v>0.10799</v>
      </c>
      <c r="FS22">
        <v>9.1666399999999995E-2</v>
      </c>
      <c r="FT22">
        <v>19630.8</v>
      </c>
      <c r="FU22">
        <v>23855</v>
      </c>
      <c r="FV22">
        <v>20820.3</v>
      </c>
      <c r="FW22">
        <v>25138.7</v>
      </c>
      <c r="FX22">
        <v>29451.1</v>
      </c>
      <c r="FY22">
        <v>33606.5</v>
      </c>
      <c r="FZ22">
        <v>37581</v>
      </c>
      <c r="GA22">
        <v>41695.300000000003</v>
      </c>
      <c r="GB22">
        <v>2.3029000000000002</v>
      </c>
      <c r="GC22">
        <v>1.9106000000000001</v>
      </c>
      <c r="GD22">
        <v>3.4399300000000001E-2</v>
      </c>
      <c r="GE22">
        <v>0</v>
      </c>
      <c r="GF22">
        <v>27.639099999999999</v>
      </c>
      <c r="GG22">
        <v>999.9</v>
      </c>
      <c r="GH22">
        <v>74.605999999999995</v>
      </c>
      <c r="GI22">
        <v>26.395</v>
      </c>
      <c r="GJ22">
        <v>28.323699999999999</v>
      </c>
      <c r="GK22">
        <v>62.030099999999997</v>
      </c>
      <c r="GL22">
        <v>18.950299999999999</v>
      </c>
      <c r="GM22">
        <v>2</v>
      </c>
      <c r="GN22">
        <v>4.3435000000000001E-2</v>
      </c>
      <c r="GO22">
        <v>0.648976</v>
      </c>
      <c r="GP22">
        <v>20.3386</v>
      </c>
      <c r="GQ22">
        <v>5.2225299999999999</v>
      </c>
      <c r="GR22">
        <v>11.962</v>
      </c>
      <c r="GS22">
        <v>4.9856499999999997</v>
      </c>
      <c r="GT22">
        <v>3.3008500000000001</v>
      </c>
      <c r="GU22">
        <v>9999</v>
      </c>
      <c r="GV22">
        <v>999.9</v>
      </c>
      <c r="GW22">
        <v>9999</v>
      </c>
      <c r="GX22">
        <v>9999</v>
      </c>
      <c r="GY22">
        <v>1.88409</v>
      </c>
      <c r="GZ22">
        <v>1.8811</v>
      </c>
      <c r="HA22">
        <v>1.88293</v>
      </c>
      <c r="HB22">
        <v>1.8813200000000001</v>
      </c>
      <c r="HC22">
        <v>1.88279</v>
      </c>
      <c r="HD22">
        <v>1.8821300000000001</v>
      </c>
      <c r="HE22">
        <v>1.8840300000000001</v>
      </c>
      <c r="HF22">
        <v>1.8812800000000001</v>
      </c>
      <c r="HG22">
        <v>5</v>
      </c>
      <c r="HH22">
        <v>0</v>
      </c>
      <c r="HI22">
        <v>0</v>
      </c>
      <c r="HJ22">
        <v>0</v>
      </c>
      <c r="HK22" t="s">
        <v>401</v>
      </c>
      <c r="HL22" t="s">
        <v>402</v>
      </c>
      <c r="HM22" t="s">
        <v>403</v>
      </c>
      <c r="HN22" t="s">
        <v>403</v>
      </c>
      <c r="HO22" t="s">
        <v>403</v>
      </c>
      <c r="HP22" t="s">
        <v>403</v>
      </c>
      <c r="HQ22">
        <v>0</v>
      </c>
      <c r="HR22">
        <v>100</v>
      </c>
      <c r="HS22">
        <v>100</v>
      </c>
      <c r="HT22">
        <v>-0.19700000000000001</v>
      </c>
      <c r="HU22">
        <v>0</v>
      </c>
      <c r="HV22">
        <v>-0.19700000000000001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-1</v>
      </c>
      <c r="IE22">
        <v>-1</v>
      </c>
      <c r="IF22">
        <v>-1</v>
      </c>
      <c r="IG22">
        <v>-1</v>
      </c>
      <c r="IH22">
        <v>5.6</v>
      </c>
      <c r="II22">
        <v>25509165.199999999</v>
      </c>
      <c r="IJ22">
        <v>1.18286</v>
      </c>
      <c r="IK22">
        <v>2.5280800000000001</v>
      </c>
      <c r="IL22">
        <v>2.1008300000000002</v>
      </c>
      <c r="IM22">
        <v>2.677</v>
      </c>
      <c r="IN22">
        <v>2.2485400000000002</v>
      </c>
      <c r="IO22">
        <v>2.2436500000000001</v>
      </c>
      <c r="IP22">
        <v>32.090400000000002</v>
      </c>
      <c r="IQ22">
        <v>14.692399999999999</v>
      </c>
      <c r="IR22">
        <v>18</v>
      </c>
      <c r="IS22">
        <v>761.548</v>
      </c>
      <c r="IT22">
        <v>430.65800000000002</v>
      </c>
      <c r="IU22">
        <v>27.0014</v>
      </c>
      <c r="IV22">
        <v>27.855699999999999</v>
      </c>
      <c r="IW22">
        <v>30.001100000000001</v>
      </c>
      <c r="IX22">
        <v>27.370200000000001</v>
      </c>
      <c r="IY22">
        <v>27.3096</v>
      </c>
      <c r="IZ22">
        <v>23.625699999999998</v>
      </c>
      <c r="JA22">
        <v>100</v>
      </c>
      <c r="JB22">
        <v>0</v>
      </c>
      <c r="JC22">
        <v>27</v>
      </c>
      <c r="JD22">
        <v>400</v>
      </c>
      <c r="JE22">
        <v>7.75685</v>
      </c>
      <c r="JF22">
        <v>101.30500000000001</v>
      </c>
      <c r="JG22">
        <v>100.526</v>
      </c>
    </row>
    <row r="23" spans="1:267" x14ac:dyDescent="0.2">
      <c r="A23">
        <v>5</v>
      </c>
      <c r="B23">
        <v>1530550011.5</v>
      </c>
      <c r="C23">
        <v>344</v>
      </c>
      <c r="D23" t="s">
        <v>414</v>
      </c>
      <c r="E23" t="s">
        <v>415</v>
      </c>
      <c r="F23" t="s">
        <v>394</v>
      </c>
      <c r="I23">
        <v>1530550011.5</v>
      </c>
      <c r="J23">
        <f t="shared" si="0"/>
        <v>4.094076809191145E-3</v>
      </c>
      <c r="K23">
        <f t="shared" si="1"/>
        <v>4.0940768091911446</v>
      </c>
      <c r="L23">
        <f t="shared" si="2"/>
        <v>10.731934150558773</v>
      </c>
      <c r="M23">
        <f t="shared" si="3"/>
        <v>384.50400000000002</v>
      </c>
      <c r="N23">
        <f t="shared" si="4"/>
        <v>302.18126199873217</v>
      </c>
      <c r="O23">
        <f t="shared" si="5"/>
        <v>27.522321804175103</v>
      </c>
      <c r="P23">
        <f t="shared" si="6"/>
        <v>35.020182101949608</v>
      </c>
      <c r="Q23">
        <f t="shared" si="7"/>
        <v>0.24584294683214844</v>
      </c>
      <c r="R23">
        <f t="shared" si="8"/>
        <v>2.7663383103930768</v>
      </c>
      <c r="S23">
        <f t="shared" si="9"/>
        <v>0.23431816802332794</v>
      </c>
      <c r="T23">
        <f t="shared" si="10"/>
        <v>0.14743928042763865</v>
      </c>
      <c r="U23">
        <f t="shared" si="11"/>
        <v>330.74887650156893</v>
      </c>
      <c r="V23">
        <f t="shared" si="12"/>
        <v>29.931674723343708</v>
      </c>
      <c r="W23">
        <f t="shared" si="13"/>
        <v>29.168199999999999</v>
      </c>
      <c r="X23">
        <f t="shared" si="14"/>
        <v>4.0610830891393697</v>
      </c>
      <c r="Y23">
        <f t="shared" si="15"/>
        <v>62.844394555181836</v>
      </c>
      <c r="Z23">
        <f t="shared" si="16"/>
        <v>2.5272832506801701</v>
      </c>
      <c r="AA23">
        <f t="shared" si="17"/>
        <v>4.0214935135719001</v>
      </c>
      <c r="AB23">
        <f t="shared" si="18"/>
        <v>1.5337998384591995</v>
      </c>
      <c r="AC23">
        <f t="shared" si="19"/>
        <v>-180.5487872853295</v>
      </c>
      <c r="AD23">
        <f t="shared" si="20"/>
        <v>-25.264117969690954</v>
      </c>
      <c r="AE23">
        <f t="shared" si="21"/>
        <v>-2.0122924822945323</v>
      </c>
      <c r="AF23">
        <f t="shared" si="22"/>
        <v>122.92367876425395</v>
      </c>
      <c r="AG23">
        <v>0</v>
      </c>
      <c r="AH23">
        <v>0</v>
      </c>
      <c r="AI23">
        <f t="shared" si="23"/>
        <v>1</v>
      </c>
      <c r="AJ23">
        <f t="shared" si="24"/>
        <v>0</v>
      </c>
      <c r="AK23">
        <f t="shared" si="25"/>
        <v>47785.984676069769</v>
      </c>
      <c r="AL23" t="s">
        <v>395</v>
      </c>
      <c r="AM23">
        <v>8118.25</v>
      </c>
      <c r="AN23">
        <v>1.65384615384615</v>
      </c>
      <c r="AO23">
        <v>0.39</v>
      </c>
      <c r="AP23">
        <f t="shared" si="26"/>
        <v>-3.2406311637080769</v>
      </c>
      <c r="AQ23">
        <v>-1</v>
      </c>
      <c r="AR23" t="s">
        <v>416</v>
      </c>
      <c r="AS23">
        <v>8328.65</v>
      </c>
      <c r="AT23">
        <v>1408.31615384615</v>
      </c>
      <c r="AU23">
        <v>1590.66</v>
      </c>
      <c r="AV23">
        <f t="shared" si="27"/>
        <v>0.11463408028984834</v>
      </c>
      <c r="AW23">
        <v>0.5</v>
      </c>
      <c r="AX23">
        <f t="shared" si="28"/>
        <v>1685.976300778015</v>
      </c>
      <c r="AY23">
        <f t="shared" si="29"/>
        <v>10.731934150558773</v>
      </c>
      <c r="AZ23">
        <f t="shared" si="30"/>
        <v>96.635171315084236</v>
      </c>
      <c r="BA23">
        <f t="shared" si="31"/>
        <v>6.9585403692477314E-3</v>
      </c>
      <c r="BB23">
        <f t="shared" si="32"/>
        <v>-0.99975481875447925</v>
      </c>
      <c r="BC23">
        <f t="shared" si="33"/>
        <v>-0.51051071847576801</v>
      </c>
      <c r="BD23" t="s">
        <v>397</v>
      </c>
      <c r="BE23">
        <v>0</v>
      </c>
      <c r="BF23">
        <f t="shared" si="34"/>
        <v>-0.51051071847576801</v>
      </c>
      <c r="BG23">
        <f t="shared" si="35"/>
        <v>1.0003209427020707</v>
      </c>
      <c r="BH23">
        <f t="shared" si="36"/>
        <v>0.11459730112237607</v>
      </c>
      <c r="BI23">
        <f t="shared" si="37"/>
        <v>-1765.964543644455</v>
      </c>
      <c r="BJ23">
        <f t="shared" si="38"/>
        <v>0.11475339205735038</v>
      </c>
      <c r="BK23">
        <f t="shared" si="39"/>
        <v>1258.2781497261146</v>
      </c>
      <c r="BL23">
        <f t="shared" si="40"/>
        <v>-4.1541205340572454E-5</v>
      </c>
      <c r="BM23">
        <f t="shared" si="41"/>
        <v>1.0000415412053405</v>
      </c>
      <c r="BN23" t="s">
        <v>397</v>
      </c>
      <c r="BO23" t="s">
        <v>397</v>
      </c>
      <c r="BP23" t="s">
        <v>397</v>
      </c>
      <c r="BQ23" t="s">
        <v>397</v>
      </c>
      <c r="BR23" t="s">
        <v>397</v>
      </c>
      <c r="BS23" t="s">
        <v>397</v>
      </c>
      <c r="BT23" t="s">
        <v>397</v>
      </c>
      <c r="BU23" t="s">
        <v>397</v>
      </c>
      <c r="BV23" t="s">
        <v>397</v>
      </c>
      <c r="BW23" t="s">
        <v>397</v>
      </c>
      <c r="BX23" t="s">
        <v>397</v>
      </c>
      <c r="BY23" t="s">
        <v>397</v>
      </c>
      <c r="BZ23" t="s">
        <v>397</v>
      </c>
      <c r="CA23" t="s">
        <v>397</v>
      </c>
      <c r="CB23" t="s">
        <v>397</v>
      </c>
      <c r="CC23" t="s">
        <v>397</v>
      </c>
      <c r="CD23" t="s">
        <v>397</v>
      </c>
      <c r="CE23" t="s">
        <v>397</v>
      </c>
      <c r="CF23">
        <f t="shared" si="42"/>
        <v>1999.99</v>
      </c>
      <c r="CG23">
        <f t="shared" si="43"/>
        <v>1685.976300778015</v>
      </c>
      <c r="CH23">
        <f t="shared" si="44"/>
        <v>0.84299236535083422</v>
      </c>
      <c r="CI23">
        <f t="shared" si="45"/>
        <v>0.16537526512711009</v>
      </c>
      <c r="CJ23">
        <v>9</v>
      </c>
      <c r="CK23">
        <v>0.5</v>
      </c>
      <c r="CL23" t="s">
        <v>398</v>
      </c>
      <c r="CM23">
        <v>1530550011.5</v>
      </c>
      <c r="CN23">
        <v>384.50400000000002</v>
      </c>
      <c r="CO23">
        <v>400.32600000000002</v>
      </c>
      <c r="CP23">
        <v>27.7483</v>
      </c>
      <c r="CQ23">
        <v>22.630600000000001</v>
      </c>
      <c r="CR23">
        <v>384.70100000000002</v>
      </c>
      <c r="CS23">
        <v>27.7483</v>
      </c>
      <c r="CT23">
        <v>700.00699999999995</v>
      </c>
      <c r="CU23">
        <v>90.979200000000006</v>
      </c>
      <c r="CV23">
        <v>9.96499E-2</v>
      </c>
      <c r="CW23">
        <v>28.998799999999999</v>
      </c>
      <c r="CX23">
        <v>29.168199999999999</v>
      </c>
      <c r="CY23">
        <v>999.9</v>
      </c>
      <c r="CZ23">
        <v>0</v>
      </c>
      <c r="DA23">
        <v>0</v>
      </c>
      <c r="DB23">
        <v>9999.3799999999992</v>
      </c>
      <c r="DC23">
        <v>0</v>
      </c>
      <c r="DD23">
        <v>0.232823</v>
      </c>
      <c r="DE23">
        <v>-15.821899999999999</v>
      </c>
      <c r="DF23">
        <v>395.47800000000001</v>
      </c>
      <c r="DG23">
        <v>409.59500000000003</v>
      </c>
      <c r="DH23">
        <v>5.1176300000000001</v>
      </c>
      <c r="DI23">
        <v>400.32600000000002</v>
      </c>
      <c r="DJ23">
        <v>22.630600000000001</v>
      </c>
      <c r="DK23">
        <v>2.5245199999999999</v>
      </c>
      <c r="DL23">
        <v>2.0589200000000001</v>
      </c>
      <c r="DM23">
        <v>21.185400000000001</v>
      </c>
      <c r="DN23">
        <v>17.904900000000001</v>
      </c>
      <c r="DO23">
        <v>1999.99</v>
      </c>
      <c r="DP23">
        <v>0.90000199999999997</v>
      </c>
      <c r="DQ23">
        <v>9.9997900000000001E-2</v>
      </c>
      <c r="DR23">
        <v>0</v>
      </c>
      <c r="DS23">
        <v>1331.23</v>
      </c>
      <c r="DT23">
        <v>4.9997400000000001</v>
      </c>
      <c r="DU23">
        <v>27263.4</v>
      </c>
      <c r="DV23">
        <v>15360</v>
      </c>
      <c r="DW23">
        <v>42.311999999999998</v>
      </c>
      <c r="DX23">
        <v>43.125</v>
      </c>
      <c r="DY23">
        <v>42.811999999999998</v>
      </c>
      <c r="DZ23">
        <v>43.5</v>
      </c>
      <c r="EA23">
        <v>44.5</v>
      </c>
      <c r="EB23">
        <v>1795.5</v>
      </c>
      <c r="EC23">
        <v>199.49</v>
      </c>
      <c r="ED23">
        <v>0</v>
      </c>
      <c r="EE23">
        <v>100.700000047684</v>
      </c>
      <c r="EF23">
        <v>0</v>
      </c>
      <c r="EG23">
        <v>1408.31615384615</v>
      </c>
      <c r="EH23">
        <v>-651.90837518004605</v>
      </c>
      <c r="EI23">
        <v>-12241.049555941299</v>
      </c>
      <c r="EJ23">
        <v>28708.85</v>
      </c>
      <c r="EK23">
        <v>15</v>
      </c>
      <c r="EL23">
        <v>0</v>
      </c>
      <c r="EM23" t="s">
        <v>399</v>
      </c>
      <c r="EN23">
        <v>1530549571.0999999</v>
      </c>
      <c r="EO23">
        <v>0</v>
      </c>
      <c r="EP23">
        <v>0</v>
      </c>
      <c r="EQ23">
        <v>-0.108</v>
      </c>
      <c r="ER23">
        <v>0</v>
      </c>
      <c r="ES23">
        <v>-0.19700000000000001</v>
      </c>
      <c r="ET23">
        <v>0</v>
      </c>
      <c r="EU23">
        <v>432</v>
      </c>
      <c r="EV23">
        <v>0</v>
      </c>
      <c r="EW23">
        <v>1.85</v>
      </c>
      <c r="EX23">
        <v>0</v>
      </c>
      <c r="EY23">
        <v>-14.970456097561</v>
      </c>
      <c r="EZ23">
        <v>-5.5984390243902702</v>
      </c>
      <c r="FA23">
        <v>0.55668363351967998</v>
      </c>
      <c r="FB23">
        <v>0</v>
      </c>
      <c r="FC23">
        <v>1.0003624649692799</v>
      </c>
      <c r="FD23">
        <v>0</v>
      </c>
      <c r="FE23">
        <v>0</v>
      </c>
      <c r="FF23">
        <v>0</v>
      </c>
      <c r="FG23">
        <v>5.1046682926829297</v>
      </c>
      <c r="FH23">
        <v>3.2058188153313301E-2</v>
      </c>
      <c r="FI23">
        <v>4.9729286176544898E-3</v>
      </c>
      <c r="FJ23">
        <v>1</v>
      </c>
      <c r="FK23">
        <v>1</v>
      </c>
      <c r="FL23">
        <v>3</v>
      </c>
      <c r="FM23" t="s">
        <v>407</v>
      </c>
      <c r="FN23">
        <v>3.44618</v>
      </c>
      <c r="FO23">
        <v>2.7791999999999999</v>
      </c>
      <c r="FP23">
        <v>8.1839700000000001E-2</v>
      </c>
      <c r="FQ23">
        <v>8.4314399999999998E-2</v>
      </c>
      <c r="FR23">
        <v>0.111093</v>
      </c>
      <c r="FS23">
        <v>9.5269900000000005E-2</v>
      </c>
      <c r="FT23">
        <v>19607.599999999999</v>
      </c>
      <c r="FU23">
        <v>23842.5</v>
      </c>
      <c r="FV23">
        <v>20808.3</v>
      </c>
      <c r="FW23">
        <v>25126.5</v>
      </c>
      <c r="FX23">
        <v>29333</v>
      </c>
      <c r="FY23">
        <v>33458.699999999997</v>
      </c>
      <c r="FZ23">
        <v>37561.9</v>
      </c>
      <c r="GA23">
        <v>41678</v>
      </c>
      <c r="GB23">
        <v>2.3024</v>
      </c>
      <c r="GC23">
        <v>1.8521000000000001</v>
      </c>
      <c r="GD23">
        <v>8.4348000000000006E-2</v>
      </c>
      <c r="GE23">
        <v>0</v>
      </c>
      <c r="GF23">
        <v>27.792100000000001</v>
      </c>
      <c r="GG23">
        <v>999.9</v>
      </c>
      <c r="GH23">
        <v>74.796000000000006</v>
      </c>
      <c r="GI23">
        <v>26.777999999999999</v>
      </c>
      <c r="GJ23">
        <v>29.041799999999999</v>
      </c>
      <c r="GK23">
        <v>62.070099999999996</v>
      </c>
      <c r="GL23">
        <v>19.895800000000001</v>
      </c>
      <c r="GM23">
        <v>2</v>
      </c>
      <c r="GN23">
        <v>6.6023899999999996E-2</v>
      </c>
      <c r="GO23">
        <v>0.79199600000000003</v>
      </c>
      <c r="GP23">
        <v>20.337</v>
      </c>
      <c r="GQ23">
        <v>5.2181899999999999</v>
      </c>
      <c r="GR23">
        <v>11.962</v>
      </c>
      <c r="GS23">
        <v>4.9853500000000004</v>
      </c>
      <c r="GT23">
        <v>3.3002500000000001</v>
      </c>
      <c r="GU23">
        <v>9999</v>
      </c>
      <c r="GV23">
        <v>999.9</v>
      </c>
      <c r="GW23">
        <v>9999</v>
      </c>
      <c r="GX23">
        <v>9999</v>
      </c>
      <c r="GY23">
        <v>1.8841300000000001</v>
      </c>
      <c r="GZ23">
        <v>1.88106</v>
      </c>
      <c r="HA23">
        <v>1.88293</v>
      </c>
      <c r="HB23">
        <v>1.8812899999999999</v>
      </c>
      <c r="HC23">
        <v>1.88279</v>
      </c>
      <c r="HD23">
        <v>1.8821600000000001</v>
      </c>
      <c r="HE23">
        <v>1.8840300000000001</v>
      </c>
      <c r="HF23">
        <v>1.88127</v>
      </c>
      <c r="HG23">
        <v>5</v>
      </c>
      <c r="HH23">
        <v>0</v>
      </c>
      <c r="HI23">
        <v>0</v>
      </c>
      <c r="HJ23">
        <v>0</v>
      </c>
      <c r="HK23" t="s">
        <v>401</v>
      </c>
      <c r="HL23" t="s">
        <v>402</v>
      </c>
      <c r="HM23" t="s">
        <v>403</v>
      </c>
      <c r="HN23" t="s">
        <v>403</v>
      </c>
      <c r="HO23" t="s">
        <v>403</v>
      </c>
      <c r="HP23" t="s">
        <v>403</v>
      </c>
      <c r="HQ23">
        <v>0</v>
      </c>
      <c r="HR23">
        <v>100</v>
      </c>
      <c r="HS23">
        <v>100</v>
      </c>
      <c r="HT23">
        <v>-0.19700000000000001</v>
      </c>
      <c r="HU23">
        <v>0</v>
      </c>
      <c r="HV23">
        <v>-0.19700000000000001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-1</v>
      </c>
      <c r="IE23">
        <v>-1</v>
      </c>
      <c r="IF23">
        <v>-1</v>
      </c>
      <c r="IG23">
        <v>-1</v>
      </c>
      <c r="IH23">
        <v>7.3</v>
      </c>
      <c r="II23">
        <v>25509166.899999999</v>
      </c>
      <c r="IJ23">
        <v>1.15967</v>
      </c>
      <c r="IK23">
        <v>2.5329600000000001</v>
      </c>
      <c r="IL23">
        <v>2.1008300000000002</v>
      </c>
      <c r="IM23">
        <v>2.677</v>
      </c>
      <c r="IN23">
        <v>2.2485400000000002</v>
      </c>
      <c r="IO23">
        <v>2.2192400000000001</v>
      </c>
      <c r="IP23">
        <v>32.642600000000002</v>
      </c>
      <c r="IQ23">
        <v>14.674899999999999</v>
      </c>
      <c r="IR23">
        <v>18</v>
      </c>
      <c r="IS23">
        <v>766.024</v>
      </c>
      <c r="IT23">
        <v>398.81700000000001</v>
      </c>
      <c r="IU23">
        <v>27.002300000000002</v>
      </c>
      <c r="IV23">
        <v>28.1875</v>
      </c>
      <c r="IW23">
        <v>30.001200000000001</v>
      </c>
      <c r="IX23">
        <v>27.735399999999998</v>
      </c>
      <c r="IY23">
        <v>27.6858</v>
      </c>
      <c r="IZ23">
        <v>23.171199999999999</v>
      </c>
      <c r="JA23">
        <v>100</v>
      </c>
      <c r="JB23">
        <v>0</v>
      </c>
      <c r="JC23">
        <v>27</v>
      </c>
      <c r="JD23">
        <v>400</v>
      </c>
      <c r="JE23">
        <v>7.75685</v>
      </c>
      <c r="JF23">
        <v>101.251</v>
      </c>
      <c r="JG23">
        <v>100.482</v>
      </c>
    </row>
    <row r="24" spans="1:267" x14ac:dyDescent="0.2">
      <c r="A24">
        <v>6</v>
      </c>
      <c r="B24">
        <v>1530550152</v>
      </c>
      <c r="C24">
        <v>484.5</v>
      </c>
      <c r="D24" t="s">
        <v>417</v>
      </c>
      <c r="E24" t="s">
        <v>418</v>
      </c>
      <c r="F24" t="s">
        <v>394</v>
      </c>
      <c r="I24">
        <v>1530550152</v>
      </c>
      <c r="J24">
        <f t="shared" si="0"/>
        <v>2.9376000573618556E-3</v>
      </c>
      <c r="K24">
        <f t="shared" si="1"/>
        <v>2.9376000573618555</v>
      </c>
      <c r="L24">
        <f t="shared" si="2"/>
        <v>11.971289474497803</v>
      </c>
      <c r="M24">
        <f t="shared" si="3"/>
        <v>383.37400000000002</v>
      </c>
      <c r="N24">
        <f t="shared" si="4"/>
        <v>256.48723201629781</v>
      </c>
      <c r="O24">
        <f t="shared" si="5"/>
        <v>23.360010171204287</v>
      </c>
      <c r="P24">
        <f t="shared" si="6"/>
        <v>34.916438019052002</v>
      </c>
      <c r="Q24">
        <f t="shared" si="7"/>
        <v>0.16748269434851401</v>
      </c>
      <c r="R24">
        <f t="shared" si="8"/>
        <v>2.7665963417894801</v>
      </c>
      <c r="S24">
        <f t="shared" si="9"/>
        <v>0.16204702141039351</v>
      </c>
      <c r="T24">
        <f t="shared" si="10"/>
        <v>0.10175306594690392</v>
      </c>
      <c r="U24">
        <f t="shared" si="11"/>
        <v>330.75003450171948</v>
      </c>
      <c r="V24">
        <f t="shared" si="12"/>
        <v>30.521282577426014</v>
      </c>
      <c r="W24">
        <f t="shared" si="13"/>
        <v>29.7072</v>
      </c>
      <c r="X24">
        <f t="shared" si="14"/>
        <v>4.1893196677973883</v>
      </c>
      <c r="Y24">
        <f t="shared" si="15"/>
        <v>63.634948723811455</v>
      </c>
      <c r="Z24">
        <f t="shared" si="16"/>
        <v>2.5998116674194001</v>
      </c>
      <c r="AA24">
        <f t="shared" si="17"/>
        <v>4.0855091731166597</v>
      </c>
      <c r="AB24">
        <f t="shared" si="18"/>
        <v>1.5895080003779882</v>
      </c>
      <c r="AC24">
        <f t="shared" si="19"/>
        <v>-129.54816252965784</v>
      </c>
      <c r="AD24">
        <f t="shared" si="20"/>
        <v>-64.91127330906717</v>
      </c>
      <c r="AE24">
        <f t="shared" si="21"/>
        <v>-5.1905945386330146</v>
      </c>
      <c r="AF24">
        <f t="shared" si="22"/>
        <v>131.10000412436142</v>
      </c>
      <c r="AG24">
        <v>100</v>
      </c>
      <c r="AH24">
        <v>14</v>
      </c>
      <c r="AI24">
        <f t="shared" si="23"/>
        <v>1</v>
      </c>
      <c r="AJ24">
        <f t="shared" si="24"/>
        <v>0</v>
      </c>
      <c r="AK24">
        <f t="shared" si="25"/>
        <v>47749.712012324882</v>
      </c>
      <c r="AL24" t="s">
        <v>395</v>
      </c>
      <c r="AM24">
        <v>8118.25</v>
      </c>
      <c r="AN24">
        <v>1.65384615384615</v>
      </c>
      <c r="AO24">
        <v>0.39</v>
      </c>
      <c r="AP24">
        <f t="shared" si="26"/>
        <v>-3.2406311637080769</v>
      </c>
      <c r="AQ24">
        <v>-1</v>
      </c>
      <c r="AR24" t="s">
        <v>419</v>
      </c>
      <c r="AS24">
        <v>8337.2000000000007</v>
      </c>
      <c r="AT24">
        <v>1268.63230769231</v>
      </c>
      <c r="AU24">
        <v>1537.27</v>
      </c>
      <c r="AV24">
        <f t="shared" si="27"/>
        <v>0.17474984375398595</v>
      </c>
      <c r="AW24">
        <v>0.5</v>
      </c>
      <c r="AX24">
        <f t="shared" si="28"/>
        <v>1685.9769007780931</v>
      </c>
      <c r="AY24">
        <f t="shared" si="29"/>
        <v>11.971289474497803</v>
      </c>
      <c r="AZ24">
        <f t="shared" si="30"/>
        <v>147.31209999190062</v>
      </c>
      <c r="BA24">
        <f t="shared" si="31"/>
        <v>7.6936341586361237E-3</v>
      </c>
      <c r="BB24">
        <f t="shared" si="32"/>
        <v>-0.99974630351207006</v>
      </c>
      <c r="BC24">
        <f t="shared" si="33"/>
        <v>-0.51051640893058403</v>
      </c>
      <c r="BD24" t="s">
        <v>397</v>
      </c>
      <c r="BE24">
        <v>0</v>
      </c>
      <c r="BF24">
        <f t="shared" si="34"/>
        <v>-0.51051640893058403</v>
      </c>
      <c r="BG24">
        <f t="shared" si="35"/>
        <v>1.0003320928717341</v>
      </c>
      <c r="BH24">
        <f t="shared" si="36"/>
        <v>0.17469182984254511</v>
      </c>
      <c r="BI24">
        <f t="shared" si="37"/>
        <v>-1706.6651809544869</v>
      </c>
      <c r="BJ24">
        <f t="shared" si="38"/>
        <v>0.17493804791962586</v>
      </c>
      <c r="BK24">
        <f t="shared" si="39"/>
        <v>1216.0340839926998</v>
      </c>
      <c r="BL24">
        <f t="shared" si="40"/>
        <v>-7.0298576742820057E-5</v>
      </c>
      <c r="BM24">
        <f t="shared" si="41"/>
        <v>1.0000702985767429</v>
      </c>
      <c r="BN24" t="s">
        <v>397</v>
      </c>
      <c r="BO24" t="s">
        <v>397</v>
      </c>
      <c r="BP24" t="s">
        <v>397</v>
      </c>
      <c r="BQ24" t="s">
        <v>397</v>
      </c>
      <c r="BR24" t="s">
        <v>397</v>
      </c>
      <c r="BS24" t="s">
        <v>397</v>
      </c>
      <c r="BT24" t="s">
        <v>397</v>
      </c>
      <c r="BU24" t="s">
        <v>397</v>
      </c>
      <c r="BV24" t="s">
        <v>397</v>
      </c>
      <c r="BW24" t="s">
        <v>397</v>
      </c>
      <c r="BX24" t="s">
        <v>397</v>
      </c>
      <c r="BY24" t="s">
        <v>397</v>
      </c>
      <c r="BZ24" t="s">
        <v>397</v>
      </c>
      <c r="CA24" t="s">
        <v>397</v>
      </c>
      <c r="CB24" t="s">
        <v>397</v>
      </c>
      <c r="CC24" t="s">
        <v>397</v>
      </c>
      <c r="CD24" t="s">
        <v>397</v>
      </c>
      <c r="CE24" t="s">
        <v>397</v>
      </c>
      <c r="CF24">
        <f t="shared" si="42"/>
        <v>1999.99</v>
      </c>
      <c r="CG24">
        <f t="shared" si="43"/>
        <v>1685.9769007780931</v>
      </c>
      <c r="CH24">
        <f t="shared" si="44"/>
        <v>0.84299266535237327</v>
      </c>
      <c r="CI24">
        <f t="shared" si="45"/>
        <v>0.16537584413008038</v>
      </c>
      <c r="CJ24">
        <v>9</v>
      </c>
      <c r="CK24">
        <v>0.5</v>
      </c>
      <c r="CL24" t="s">
        <v>398</v>
      </c>
      <c r="CM24">
        <v>1530550152</v>
      </c>
      <c r="CN24">
        <v>383.37400000000002</v>
      </c>
      <c r="CO24">
        <v>400.21499999999997</v>
      </c>
      <c r="CP24">
        <v>28.545300000000001</v>
      </c>
      <c r="CQ24">
        <v>24.875900000000001</v>
      </c>
      <c r="CR24">
        <v>383.57100000000003</v>
      </c>
      <c r="CS24">
        <v>28.545300000000001</v>
      </c>
      <c r="CT24">
        <v>699.94299999999998</v>
      </c>
      <c r="CU24">
        <v>90.976500000000001</v>
      </c>
      <c r="CV24">
        <v>0.100198</v>
      </c>
      <c r="CW24">
        <v>29.271999999999998</v>
      </c>
      <c r="CX24">
        <v>29.7072</v>
      </c>
      <c r="CY24">
        <v>999.9</v>
      </c>
      <c r="CZ24">
        <v>0</v>
      </c>
      <c r="DA24">
        <v>0</v>
      </c>
      <c r="DB24">
        <v>10001.200000000001</v>
      </c>
      <c r="DC24">
        <v>0</v>
      </c>
      <c r="DD24">
        <v>0.21912699999999999</v>
      </c>
      <c r="DE24">
        <v>-16.841699999999999</v>
      </c>
      <c r="DF24">
        <v>394.63900000000001</v>
      </c>
      <c r="DG24">
        <v>410.42500000000001</v>
      </c>
      <c r="DH24">
        <v>3.6694100000000001</v>
      </c>
      <c r="DI24">
        <v>400.21499999999997</v>
      </c>
      <c r="DJ24">
        <v>24.875900000000001</v>
      </c>
      <c r="DK24">
        <v>2.5969500000000001</v>
      </c>
      <c r="DL24">
        <v>2.2631199999999998</v>
      </c>
      <c r="DM24">
        <v>21.647200000000002</v>
      </c>
      <c r="DN24">
        <v>19.4163</v>
      </c>
      <c r="DO24">
        <v>1999.99</v>
      </c>
      <c r="DP24">
        <v>0.89999600000000002</v>
      </c>
      <c r="DQ24">
        <v>0.100004</v>
      </c>
      <c r="DR24">
        <v>0</v>
      </c>
      <c r="DS24">
        <v>1184.99</v>
      </c>
      <c r="DT24">
        <v>4.9997400000000001</v>
      </c>
      <c r="DU24">
        <v>25890.9</v>
      </c>
      <c r="DV24">
        <v>15359.9</v>
      </c>
      <c r="DW24">
        <v>43.875</v>
      </c>
      <c r="DX24">
        <v>44.625</v>
      </c>
      <c r="DY24">
        <v>44.375</v>
      </c>
      <c r="DZ24">
        <v>44.936999999999998</v>
      </c>
      <c r="EA24">
        <v>45.875</v>
      </c>
      <c r="EB24">
        <v>1795.48</v>
      </c>
      <c r="EC24">
        <v>199.51</v>
      </c>
      <c r="ED24">
        <v>0</v>
      </c>
      <c r="EE24">
        <v>140.10000014305101</v>
      </c>
      <c r="EF24">
        <v>0</v>
      </c>
      <c r="EG24">
        <v>1268.63230769231</v>
      </c>
      <c r="EH24">
        <v>-719.79692298141697</v>
      </c>
      <c r="EI24">
        <v>-13787.422220493299</v>
      </c>
      <c r="EJ24">
        <v>27467.4115384615</v>
      </c>
      <c r="EK24">
        <v>15</v>
      </c>
      <c r="EL24">
        <v>0</v>
      </c>
      <c r="EM24" t="s">
        <v>399</v>
      </c>
      <c r="EN24">
        <v>1530549571.0999999</v>
      </c>
      <c r="EO24">
        <v>0</v>
      </c>
      <c r="EP24">
        <v>0</v>
      </c>
      <c r="EQ24">
        <v>-0.108</v>
      </c>
      <c r="ER24">
        <v>0</v>
      </c>
      <c r="ES24">
        <v>-0.19700000000000001</v>
      </c>
      <c r="ET24">
        <v>0</v>
      </c>
      <c r="EU24">
        <v>432</v>
      </c>
      <c r="EV24">
        <v>0</v>
      </c>
      <c r="EW24">
        <v>1.85</v>
      </c>
      <c r="EX24">
        <v>0</v>
      </c>
      <c r="EY24">
        <v>-16.069792682926799</v>
      </c>
      <c r="EZ24">
        <v>-6.0082766550522599</v>
      </c>
      <c r="FA24">
        <v>0.61322652178426795</v>
      </c>
      <c r="FB24">
        <v>0</v>
      </c>
      <c r="FC24">
        <v>1.0003209427020701</v>
      </c>
      <c r="FD24">
        <v>0</v>
      </c>
      <c r="FE24">
        <v>0</v>
      </c>
      <c r="FF24">
        <v>0</v>
      </c>
      <c r="FG24">
        <v>3.4861568292682898</v>
      </c>
      <c r="FH24">
        <v>1.4705303832752601</v>
      </c>
      <c r="FI24">
        <v>0.149586693526498</v>
      </c>
      <c r="FJ24">
        <v>0</v>
      </c>
      <c r="FK24">
        <v>0</v>
      </c>
      <c r="FL24">
        <v>3</v>
      </c>
      <c r="FM24" t="s">
        <v>400</v>
      </c>
      <c r="FN24">
        <v>3.4458299999999999</v>
      </c>
      <c r="FO24">
        <v>2.77976</v>
      </c>
      <c r="FP24">
        <v>8.1549399999999994E-2</v>
      </c>
      <c r="FQ24">
        <v>8.4202600000000002E-2</v>
      </c>
      <c r="FR24">
        <v>0.113178</v>
      </c>
      <c r="FS24">
        <v>0.101743</v>
      </c>
      <c r="FT24">
        <v>19595.5</v>
      </c>
      <c r="FU24">
        <v>23825</v>
      </c>
      <c r="FV24">
        <v>20790.3</v>
      </c>
      <c r="FW24">
        <v>25106.9</v>
      </c>
      <c r="FX24">
        <v>29241</v>
      </c>
      <c r="FY24">
        <v>33196.199999999997</v>
      </c>
      <c r="FZ24">
        <v>37533</v>
      </c>
      <c r="GA24">
        <v>41650.199999999997</v>
      </c>
      <c r="GB24">
        <v>2.1312500000000001</v>
      </c>
      <c r="GC24">
        <v>1.8206800000000001</v>
      </c>
      <c r="GD24">
        <v>8.8617199999999993E-2</v>
      </c>
      <c r="GE24">
        <v>0</v>
      </c>
      <c r="GF24">
        <v>28.262599999999999</v>
      </c>
      <c r="GG24">
        <v>999.9</v>
      </c>
      <c r="GH24">
        <v>76.572000000000003</v>
      </c>
      <c r="GI24">
        <v>27.311</v>
      </c>
      <c r="GJ24">
        <v>30.677900000000001</v>
      </c>
      <c r="GK24">
        <v>61.920099999999998</v>
      </c>
      <c r="GL24">
        <v>20.436699999999998</v>
      </c>
      <c r="GM24">
        <v>2</v>
      </c>
      <c r="GN24">
        <v>9.8648399999999997E-2</v>
      </c>
      <c r="GO24">
        <v>1.0323500000000001</v>
      </c>
      <c r="GP24">
        <v>20.335599999999999</v>
      </c>
      <c r="GQ24">
        <v>5.2217799999999999</v>
      </c>
      <c r="GR24">
        <v>11.962</v>
      </c>
      <c r="GS24">
        <v>4.9861000000000004</v>
      </c>
      <c r="GT24">
        <v>3.3010000000000002</v>
      </c>
      <c r="GU24">
        <v>9999</v>
      </c>
      <c r="GV24">
        <v>999.9</v>
      </c>
      <c r="GW24">
        <v>9999</v>
      </c>
      <c r="GX24">
        <v>9999</v>
      </c>
      <c r="GY24">
        <v>1.8841399999999999</v>
      </c>
      <c r="GZ24">
        <v>1.8811</v>
      </c>
      <c r="HA24">
        <v>1.88293</v>
      </c>
      <c r="HB24">
        <v>1.88131</v>
      </c>
      <c r="HC24">
        <v>1.88279</v>
      </c>
      <c r="HD24">
        <v>1.88212</v>
      </c>
      <c r="HE24">
        <v>1.88405</v>
      </c>
      <c r="HF24">
        <v>1.8812599999999999</v>
      </c>
      <c r="HG24">
        <v>5</v>
      </c>
      <c r="HH24">
        <v>0</v>
      </c>
      <c r="HI24">
        <v>0</v>
      </c>
      <c r="HJ24">
        <v>0</v>
      </c>
      <c r="HK24" t="s">
        <v>401</v>
      </c>
      <c r="HL24" t="s">
        <v>402</v>
      </c>
      <c r="HM24" t="s">
        <v>403</v>
      </c>
      <c r="HN24" t="s">
        <v>403</v>
      </c>
      <c r="HO24" t="s">
        <v>403</v>
      </c>
      <c r="HP24" t="s">
        <v>403</v>
      </c>
      <c r="HQ24">
        <v>0</v>
      </c>
      <c r="HR24">
        <v>100</v>
      </c>
      <c r="HS24">
        <v>100</v>
      </c>
      <c r="HT24">
        <v>-0.19700000000000001</v>
      </c>
      <c r="HU24">
        <v>0</v>
      </c>
      <c r="HV24">
        <v>-0.19700000000000001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-1</v>
      </c>
      <c r="IE24">
        <v>-1</v>
      </c>
      <c r="IF24">
        <v>-1</v>
      </c>
      <c r="IG24">
        <v>-1</v>
      </c>
      <c r="IH24">
        <v>9.6999999999999993</v>
      </c>
      <c r="II24">
        <v>25509169.199999999</v>
      </c>
      <c r="IJ24">
        <v>1.1486799999999999</v>
      </c>
      <c r="IK24">
        <v>2.5488300000000002</v>
      </c>
      <c r="IL24">
        <v>2.1008300000000002</v>
      </c>
      <c r="IM24">
        <v>2.67334</v>
      </c>
      <c r="IN24">
        <v>2.2485400000000002</v>
      </c>
      <c r="IO24">
        <v>2.20581</v>
      </c>
      <c r="IP24">
        <v>33.580399999999997</v>
      </c>
      <c r="IQ24">
        <v>14.6311</v>
      </c>
      <c r="IR24">
        <v>18</v>
      </c>
      <c r="IS24">
        <v>629.95399999999995</v>
      </c>
      <c r="IT24">
        <v>384.565</v>
      </c>
      <c r="IU24">
        <v>27.0015</v>
      </c>
      <c r="IV24">
        <v>28.676200000000001</v>
      </c>
      <c r="IW24">
        <v>30.001200000000001</v>
      </c>
      <c r="IX24">
        <v>28.253399999999999</v>
      </c>
      <c r="IY24">
        <v>28.199200000000001</v>
      </c>
      <c r="IZ24">
        <v>22.9438</v>
      </c>
      <c r="JA24">
        <v>100</v>
      </c>
      <c r="JB24">
        <v>0</v>
      </c>
      <c r="JC24">
        <v>27</v>
      </c>
      <c r="JD24">
        <v>400</v>
      </c>
      <c r="JE24">
        <v>7.75685</v>
      </c>
      <c r="JF24">
        <v>101.169</v>
      </c>
      <c r="JG24">
        <v>100.41</v>
      </c>
    </row>
    <row r="25" spans="1:267" x14ac:dyDescent="0.2">
      <c r="A25">
        <v>7</v>
      </c>
      <c r="B25">
        <v>1530550197</v>
      </c>
      <c r="C25">
        <v>529.5</v>
      </c>
      <c r="D25" t="s">
        <v>420</v>
      </c>
      <c r="E25" t="s">
        <v>421</v>
      </c>
      <c r="F25" t="s">
        <v>394</v>
      </c>
      <c r="I25">
        <v>1530550197</v>
      </c>
      <c r="J25">
        <f t="shared" si="0"/>
        <v>3.2663879074686123E-3</v>
      </c>
      <c r="K25">
        <f t="shared" si="1"/>
        <v>3.2663879074686122</v>
      </c>
      <c r="L25">
        <f t="shared" si="2"/>
        <v>15.017982821353643</v>
      </c>
      <c r="M25">
        <f t="shared" si="3"/>
        <v>379.233</v>
      </c>
      <c r="N25">
        <f t="shared" si="4"/>
        <v>252.77739819373286</v>
      </c>
      <c r="O25">
        <f t="shared" si="5"/>
        <v>23.021263654207328</v>
      </c>
      <c r="P25">
        <f t="shared" si="6"/>
        <v>34.537988529674095</v>
      </c>
      <c r="Q25">
        <f t="shared" si="7"/>
        <v>0.21039331344340398</v>
      </c>
      <c r="R25">
        <f t="shared" si="8"/>
        <v>2.7703623649445781</v>
      </c>
      <c r="S25">
        <f t="shared" si="9"/>
        <v>0.20190259542905956</v>
      </c>
      <c r="T25">
        <f t="shared" si="10"/>
        <v>0.1269234272987772</v>
      </c>
      <c r="U25">
        <f t="shared" si="11"/>
        <v>330.74510550150865</v>
      </c>
      <c r="V25">
        <f t="shared" si="12"/>
        <v>30.45753973040793</v>
      </c>
      <c r="W25">
        <f t="shared" si="13"/>
        <v>29.3962</v>
      </c>
      <c r="X25">
        <f t="shared" si="14"/>
        <v>4.1149039987512435</v>
      </c>
      <c r="Y25">
        <f t="shared" si="15"/>
        <v>65.898528124751337</v>
      </c>
      <c r="Z25">
        <f t="shared" si="16"/>
        <v>2.6966157053096098</v>
      </c>
      <c r="AA25">
        <f t="shared" si="17"/>
        <v>4.0920727397806127</v>
      </c>
      <c r="AB25">
        <f t="shared" si="18"/>
        <v>1.4182882934416337</v>
      </c>
      <c r="AC25">
        <f t="shared" si="19"/>
        <v>-144.04770671936581</v>
      </c>
      <c r="AD25">
        <f t="shared" si="20"/>
        <v>-14.39789678894107</v>
      </c>
      <c r="AE25">
        <f t="shared" si="21"/>
        <v>-1.148140393798559</v>
      </c>
      <c r="AF25">
        <f t="shared" si="22"/>
        <v>171.15136159940323</v>
      </c>
      <c r="AG25">
        <v>84</v>
      </c>
      <c r="AH25">
        <v>12</v>
      </c>
      <c r="AI25">
        <f t="shared" si="23"/>
        <v>1</v>
      </c>
      <c r="AJ25">
        <f t="shared" si="24"/>
        <v>0</v>
      </c>
      <c r="AK25">
        <f t="shared" si="25"/>
        <v>47847.082260985291</v>
      </c>
      <c r="AL25" t="s">
        <v>395</v>
      </c>
      <c r="AM25">
        <v>8118.25</v>
      </c>
      <c r="AN25">
        <v>1.65384615384615</v>
      </c>
      <c r="AO25">
        <v>0.39</v>
      </c>
      <c r="AP25">
        <f t="shared" si="26"/>
        <v>-3.2406311637080769</v>
      </c>
      <c r="AQ25">
        <v>-1</v>
      </c>
      <c r="AR25" t="s">
        <v>422</v>
      </c>
      <c r="AS25">
        <v>8336.83</v>
      </c>
      <c r="AT25">
        <v>1417.0147999999999</v>
      </c>
      <c r="AU25">
        <v>1755.08</v>
      </c>
      <c r="AV25">
        <f t="shared" si="27"/>
        <v>0.19262096314697907</v>
      </c>
      <c r="AW25">
        <v>0.5</v>
      </c>
      <c r="AX25">
        <f t="shared" si="28"/>
        <v>1685.9592007779836</v>
      </c>
      <c r="AY25">
        <f t="shared" si="29"/>
        <v>15.017982821353643</v>
      </c>
      <c r="AZ25">
        <f t="shared" si="30"/>
        <v>162.37554254018315</v>
      </c>
      <c r="BA25">
        <f t="shared" si="31"/>
        <v>9.5008128393392708E-3</v>
      </c>
      <c r="BB25">
        <f t="shared" si="32"/>
        <v>-0.99977778790710392</v>
      </c>
      <c r="BC25">
        <f t="shared" si="33"/>
        <v>-0.5104953695834763</v>
      </c>
      <c r="BD25" t="s">
        <v>397</v>
      </c>
      <c r="BE25">
        <v>0</v>
      </c>
      <c r="BF25">
        <f t="shared" si="34"/>
        <v>-0.5104953695834763</v>
      </c>
      <c r="BG25">
        <f t="shared" si="35"/>
        <v>1.0002908672935613</v>
      </c>
      <c r="BH25">
        <f t="shared" si="36"/>
        <v>0.19256495230046869</v>
      </c>
      <c r="BI25">
        <f t="shared" si="37"/>
        <v>-1948.5830347041438</v>
      </c>
      <c r="BJ25">
        <f t="shared" si="38"/>
        <v>0.19280264484389684</v>
      </c>
      <c r="BK25">
        <f t="shared" si="39"/>
        <v>1388.3730979914831</v>
      </c>
      <c r="BL25">
        <f t="shared" si="40"/>
        <v>-6.9373669557616654E-5</v>
      </c>
      <c r="BM25">
        <f t="shared" si="41"/>
        <v>1.0000693736695576</v>
      </c>
      <c r="BN25" t="s">
        <v>397</v>
      </c>
      <c r="BO25" t="s">
        <v>397</v>
      </c>
      <c r="BP25" t="s">
        <v>397</v>
      </c>
      <c r="BQ25" t="s">
        <v>397</v>
      </c>
      <c r="BR25" t="s">
        <v>397</v>
      </c>
      <c r="BS25" t="s">
        <v>397</v>
      </c>
      <c r="BT25" t="s">
        <v>397</v>
      </c>
      <c r="BU25" t="s">
        <v>397</v>
      </c>
      <c r="BV25" t="s">
        <v>397</v>
      </c>
      <c r="BW25" t="s">
        <v>397</v>
      </c>
      <c r="BX25" t="s">
        <v>397</v>
      </c>
      <c r="BY25" t="s">
        <v>397</v>
      </c>
      <c r="BZ25" t="s">
        <v>397</v>
      </c>
      <c r="CA25" t="s">
        <v>397</v>
      </c>
      <c r="CB25" t="s">
        <v>397</v>
      </c>
      <c r="CC25" t="s">
        <v>397</v>
      </c>
      <c r="CD25" t="s">
        <v>397</v>
      </c>
      <c r="CE25" t="s">
        <v>397</v>
      </c>
      <c r="CF25">
        <f t="shared" si="42"/>
        <v>1999.97</v>
      </c>
      <c r="CG25">
        <f t="shared" si="43"/>
        <v>1685.9592007779836</v>
      </c>
      <c r="CH25">
        <f t="shared" si="44"/>
        <v>0.84299224527267091</v>
      </c>
      <c r="CI25">
        <f t="shared" si="45"/>
        <v>0.16537503337625498</v>
      </c>
      <c r="CJ25">
        <v>9</v>
      </c>
      <c r="CK25">
        <v>0.5</v>
      </c>
      <c r="CL25" t="s">
        <v>398</v>
      </c>
      <c r="CM25">
        <v>1530550197</v>
      </c>
      <c r="CN25">
        <v>379.233</v>
      </c>
      <c r="CO25">
        <v>400.13400000000001</v>
      </c>
      <c r="CP25">
        <v>29.609300000000001</v>
      </c>
      <c r="CQ25">
        <v>25.534099999999999</v>
      </c>
      <c r="CR25">
        <v>379.697</v>
      </c>
      <c r="CS25">
        <v>29.609300000000001</v>
      </c>
      <c r="CT25">
        <v>700.01599999999996</v>
      </c>
      <c r="CU25">
        <v>90.973299999999995</v>
      </c>
      <c r="CV25">
        <v>9.9967700000000007E-2</v>
      </c>
      <c r="CW25">
        <v>29.299800000000001</v>
      </c>
      <c r="CX25">
        <v>29.3962</v>
      </c>
      <c r="CY25">
        <v>999.9</v>
      </c>
      <c r="CZ25">
        <v>0</v>
      </c>
      <c r="DA25">
        <v>0</v>
      </c>
      <c r="DB25">
        <v>10023.799999999999</v>
      </c>
      <c r="DC25">
        <v>0</v>
      </c>
      <c r="DD25">
        <v>0.21912699999999999</v>
      </c>
      <c r="DE25">
        <v>-20.633600000000001</v>
      </c>
      <c r="DF25">
        <v>391.08</v>
      </c>
      <c r="DG25">
        <v>410.61900000000003</v>
      </c>
      <c r="DH25">
        <v>4.0752100000000002</v>
      </c>
      <c r="DI25">
        <v>400.13400000000001</v>
      </c>
      <c r="DJ25">
        <v>25.534099999999999</v>
      </c>
      <c r="DK25">
        <v>2.6936599999999999</v>
      </c>
      <c r="DL25">
        <v>2.3229199999999999</v>
      </c>
      <c r="DM25">
        <v>22.246500000000001</v>
      </c>
      <c r="DN25">
        <v>19.836300000000001</v>
      </c>
      <c r="DO25">
        <v>1999.97</v>
      </c>
      <c r="DP25">
        <v>0.90000999999999998</v>
      </c>
      <c r="DQ25">
        <v>9.9990200000000001E-2</v>
      </c>
      <c r="DR25">
        <v>0</v>
      </c>
      <c r="DS25">
        <v>1313.07</v>
      </c>
      <c r="DT25">
        <v>4.9997400000000001</v>
      </c>
      <c r="DU25">
        <v>27583.1</v>
      </c>
      <c r="DV25">
        <v>15359.8</v>
      </c>
      <c r="DW25">
        <v>44</v>
      </c>
      <c r="DX25">
        <v>45.186999999999998</v>
      </c>
      <c r="DY25">
        <v>44.625</v>
      </c>
      <c r="DZ25">
        <v>45.186999999999998</v>
      </c>
      <c r="EA25">
        <v>46.061999999999998</v>
      </c>
      <c r="EB25">
        <v>1795.49</v>
      </c>
      <c r="EC25">
        <v>199.48</v>
      </c>
      <c r="ED25">
        <v>0</v>
      </c>
      <c r="EE25">
        <v>44.5</v>
      </c>
      <c r="EF25">
        <v>0</v>
      </c>
      <c r="EG25">
        <v>1417.0147999999999</v>
      </c>
      <c r="EH25">
        <v>-931.95999999199205</v>
      </c>
      <c r="EI25">
        <v>-14897.9692286222</v>
      </c>
      <c r="EJ25">
        <v>29371.644</v>
      </c>
      <c r="EK25">
        <v>15</v>
      </c>
      <c r="EL25">
        <v>1530550226.5</v>
      </c>
      <c r="EM25" t="s">
        <v>423</v>
      </c>
      <c r="EN25">
        <v>1530550226.5</v>
      </c>
      <c r="EO25">
        <v>0</v>
      </c>
      <c r="EP25">
        <v>1</v>
      </c>
      <c r="EQ25">
        <v>-0.26700000000000002</v>
      </c>
      <c r="ER25">
        <v>0</v>
      </c>
      <c r="ES25">
        <v>-0.46400000000000002</v>
      </c>
      <c r="ET25">
        <v>0</v>
      </c>
      <c r="EU25">
        <v>400</v>
      </c>
      <c r="EV25">
        <v>0</v>
      </c>
      <c r="EW25">
        <v>0.1</v>
      </c>
      <c r="EX25">
        <v>0</v>
      </c>
      <c r="EY25">
        <v>-18.708765853658502</v>
      </c>
      <c r="EZ25">
        <v>-15.39006271777</v>
      </c>
      <c r="FA25">
        <v>1.6083463274674199</v>
      </c>
      <c r="FB25">
        <v>0</v>
      </c>
      <c r="FC25">
        <v>1.0003320928717301</v>
      </c>
      <c r="FD25">
        <v>0</v>
      </c>
      <c r="FE25">
        <v>0</v>
      </c>
      <c r="FF25">
        <v>0</v>
      </c>
      <c r="FG25">
        <v>3.5618336585365902</v>
      </c>
      <c r="FH25">
        <v>4.0732231358885098</v>
      </c>
      <c r="FI25">
        <v>0.416882345540322</v>
      </c>
      <c r="FJ25">
        <v>0</v>
      </c>
      <c r="FK25">
        <v>0</v>
      </c>
      <c r="FL25">
        <v>3</v>
      </c>
      <c r="FM25" t="s">
        <v>400</v>
      </c>
      <c r="FN25">
        <v>3.4459</v>
      </c>
      <c r="FO25">
        <v>2.7797299999999998</v>
      </c>
      <c r="FP25">
        <v>8.0885499999999999E-2</v>
      </c>
      <c r="FQ25">
        <v>8.4158499999999997E-2</v>
      </c>
      <c r="FR25">
        <v>0.116059</v>
      </c>
      <c r="FS25">
        <v>0.103587</v>
      </c>
      <c r="FT25">
        <v>19603.7</v>
      </c>
      <c r="FU25">
        <v>23819.9</v>
      </c>
      <c r="FV25">
        <v>20784.5</v>
      </c>
      <c r="FW25">
        <v>25100.799999999999</v>
      </c>
      <c r="FX25">
        <v>29138.1</v>
      </c>
      <c r="FY25">
        <v>33121</v>
      </c>
      <c r="FZ25">
        <v>37523.4</v>
      </c>
      <c r="GA25">
        <v>41641.800000000003</v>
      </c>
      <c r="GB25">
        <v>2.1530499999999999</v>
      </c>
      <c r="GC25">
        <v>1.8088200000000001</v>
      </c>
      <c r="GD25">
        <v>6.99684E-2</v>
      </c>
      <c r="GE25">
        <v>0</v>
      </c>
      <c r="GF25">
        <v>28.255400000000002</v>
      </c>
      <c r="GG25">
        <v>999.9</v>
      </c>
      <c r="GH25">
        <v>77.206999999999994</v>
      </c>
      <c r="GI25">
        <v>27.492999999999999</v>
      </c>
      <c r="GJ25">
        <v>31.266300000000001</v>
      </c>
      <c r="GK25">
        <v>61.920099999999998</v>
      </c>
      <c r="GL25">
        <v>20.432700000000001</v>
      </c>
      <c r="GM25">
        <v>2</v>
      </c>
      <c r="GN25">
        <v>0.108961</v>
      </c>
      <c r="GO25">
        <v>1.09378</v>
      </c>
      <c r="GP25">
        <v>20.334700000000002</v>
      </c>
      <c r="GQ25">
        <v>5.2181899999999999</v>
      </c>
      <c r="GR25">
        <v>11.962</v>
      </c>
      <c r="GS25">
        <v>4.9858000000000002</v>
      </c>
      <c r="GT25">
        <v>3.3010000000000002</v>
      </c>
      <c r="GU25">
        <v>9999</v>
      </c>
      <c r="GV25">
        <v>999.9</v>
      </c>
      <c r="GW25">
        <v>9999</v>
      </c>
      <c r="GX25">
        <v>9999</v>
      </c>
      <c r="GY25">
        <v>1.8841399999999999</v>
      </c>
      <c r="GZ25">
        <v>1.8811</v>
      </c>
      <c r="HA25">
        <v>1.88293</v>
      </c>
      <c r="HB25">
        <v>1.8813</v>
      </c>
      <c r="HC25">
        <v>1.8827799999999999</v>
      </c>
      <c r="HD25">
        <v>1.8821000000000001</v>
      </c>
      <c r="HE25">
        <v>1.8839999999999999</v>
      </c>
      <c r="HF25">
        <v>1.8812599999999999</v>
      </c>
      <c r="HG25">
        <v>5</v>
      </c>
      <c r="HH25">
        <v>0</v>
      </c>
      <c r="HI25">
        <v>0</v>
      </c>
      <c r="HJ25">
        <v>0</v>
      </c>
      <c r="HK25" t="s">
        <v>401</v>
      </c>
      <c r="HL25" t="s">
        <v>402</v>
      </c>
      <c r="HM25" t="s">
        <v>403</v>
      </c>
      <c r="HN25" t="s">
        <v>403</v>
      </c>
      <c r="HO25" t="s">
        <v>403</v>
      </c>
      <c r="HP25" t="s">
        <v>403</v>
      </c>
      <c r="HQ25">
        <v>0</v>
      </c>
      <c r="HR25">
        <v>100</v>
      </c>
      <c r="HS25">
        <v>100</v>
      </c>
      <c r="HT25">
        <v>-0.46400000000000002</v>
      </c>
      <c r="HU25">
        <v>0</v>
      </c>
      <c r="HV25">
        <v>-0.19700000000000001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-1</v>
      </c>
      <c r="IE25">
        <v>-1</v>
      </c>
      <c r="IF25">
        <v>-1</v>
      </c>
      <c r="IG25">
        <v>-1</v>
      </c>
      <c r="IH25">
        <v>10.4</v>
      </c>
      <c r="II25">
        <v>25509169.899999999</v>
      </c>
      <c r="IJ25">
        <v>1.1437999999999999</v>
      </c>
      <c r="IK25">
        <v>2.5488300000000002</v>
      </c>
      <c r="IL25">
        <v>2.1008300000000002</v>
      </c>
      <c r="IM25">
        <v>2.6721200000000001</v>
      </c>
      <c r="IN25">
        <v>2.2485400000000002</v>
      </c>
      <c r="IO25">
        <v>2.2229000000000001</v>
      </c>
      <c r="IP25">
        <v>33.8735</v>
      </c>
      <c r="IQ25">
        <v>14.622400000000001</v>
      </c>
      <c r="IR25">
        <v>18</v>
      </c>
      <c r="IS25">
        <v>648.63800000000003</v>
      </c>
      <c r="IT25">
        <v>379.01799999999997</v>
      </c>
      <c r="IU25">
        <v>27.0014</v>
      </c>
      <c r="IV25">
        <v>28.826899999999998</v>
      </c>
      <c r="IW25">
        <v>30.001200000000001</v>
      </c>
      <c r="IX25">
        <v>28.409099999999999</v>
      </c>
      <c r="IY25">
        <v>28.356200000000001</v>
      </c>
      <c r="IZ25">
        <v>22.852399999999999</v>
      </c>
      <c r="JA25">
        <v>100</v>
      </c>
      <c r="JB25">
        <v>0</v>
      </c>
      <c r="JC25">
        <v>27</v>
      </c>
      <c r="JD25">
        <v>400</v>
      </c>
      <c r="JE25">
        <v>7.75685</v>
      </c>
      <c r="JF25">
        <v>101.143</v>
      </c>
      <c r="JG25">
        <v>100.38800000000001</v>
      </c>
    </row>
    <row r="26" spans="1:267" x14ac:dyDescent="0.2">
      <c r="A26">
        <v>8</v>
      </c>
      <c r="B26">
        <v>1530550365.5999999</v>
      </c>
      <c r="C26">
        <v>698.09999990463302</v>
      </c>
      <c r="D26" t="s">
        <v>424</v>
      </c>
      <c r="E26" t="s">
        <v>425</v>
      </c>
      <c r="F26" t="s">
        <v>394</v>
      </c>
      <c r="I26">
        <v>1530550365.5999999</v>
      </c>
      <c r="J26">
        <f t="shared" si="0"/>
        <v>2.3705780098198324E-3</v>
      </c>
      <c r="K26">
        <f t="shared" si="1"/>
        <v>2.3705780098198326</v>
      </c>
      <c r="L26">
        <f t="shared" si="2"/>
        <v>13.579659235685778</v>
      </c>
      <c r="M26">
        <f t="shared" si="3"/>
        <v>381.36200000000002</v>
      </c>
      <c r="N26">
        <f t="shared" si="4"/>
        <v>242.02386458685476</v>
      </c>
      <c r="O26">
        <f t="shared" si="5"/>
        <v>22.040466902182551</v>
      </c>
      <c r="P26">
        <f t="shared" si="6"/>
        <v>34.729618722097996</v>
      </c>
      <c r="Q26">
        <f t="shared" si="7"/>
        <v>0.16919056274708072</v>
      </c>
      <c r="R26">
        <f t="shared" si="8"/>
        <v>2.7663233905325635</v>
      </c>
      <c r="S26">
        <f t="shared" si="9"/>
        <v>0.16364491366342412</v>
      </c>
      <c r="T26">
        <f t="shared" si="10"/>
        <v>0.10276118310569853</v>
      </c>
      <c r="U26">
        <f t="shared" si="11"/>
        <v>330.7728165014563</v>
      </c>
      <c r="V26">
        <f t="shared" si="12"/>
        <v>30.823563692487088</v>
      </c>
      <c r="W26">
        <f t="shared" si="13"/>
        <v>29.285599999999999</v>
      </c>
      <c r="X26">
        <f t="shared" si="14"/>
        <v>4.0887189788954519</v>
      </c>
      <c r="Y26">
        <f t="shared" si="15"/>
        <v>68.43062804770355</v>
      </c>
      <c r="Z26">
        <f t="shared" si="16"/>
        <v>2.8195446799019002</v>
      </c>
      <c r="AA26">
        <f t="shared" si="17"/>
        <v>4.1202963648621962</v>
      </c>
      <c r="AB26">
        <f t="shared" si="18"/>
        <v>1.2691742989935517</v>
      </c>
      <c r="AC26">
        <f t="shared" si="19"/>
        <v>-104.54249023305461</v>
      </c>
      <c r="AD26">
        <f t="shared" si="20"/>
        <v>19.880098949831492</v>
      </c>
      <c r="AE26">
        <f t="shared" si="21"/>
        <v>1.5876926568543741</v>
      </c>
      <c r="AF26">
        <f t="shared" si="22"/>
        <v>247.69811787508758</v>
      </c>
      <c r="AG26">
        <v>119</v>
      </c>
      <c r="AH26">
        <v>17</v>
      </c>
      <c r="AI26">
        <f t="shared" si="23"/>
        <v>1</v>
      </c>
      <c r="AJ26">
        <f t="shared" si="24"/>
        <v>0</v>
      </c>
      <c r="AK26">
        <f t="shared" si="25"/>
        <v>47718.945359440775</v>
      </c>
      <c r="AL26" t="s">
        <v>395</v>
      </c>
      <c r="AM26">
        <v>8118.25</v>
      </c>
      <c r="AN26">
        <v>1.65384615384615</v>
      </c>
      <c r="AO26">
        <v>0.39</v>
      </c>
      <c r="AP26">
        <f t="shared" si="26"/>
        <v>-3.2406311637080769</v>
      </c>
      <c r="AQ26">
        <v>-1</v>
      </c>
      <c r="AR26" t="s">
        <v>426</v>
      </c>
      <c r="AS26">
        <v>8290.6</v>
      </c>
      <c r="AT26">
        <v>875.32265384615403</v>
      </c>
      <c r="AU26">
        <v>1144.31</v>
      </c>
      <c r="AV26">
        <f t="shared" si="27"/>
        <v>0.23506510137449288</v>
      </c>
      <c r="AW26">
        <v>0.5</v>
      </c>
      <c r="AX26">
        <f t="shared" si="28"/>
        <v>1686.1023007779568</v>
      </c>
      <c r="AY26">
        <f t="shared" si="29"/>
        <v>13.579659235685778</v>
      </c>
      <c r="AZ26">
        <f t="shared" si="30"/>
        <v>198.17190413006804</v>
      </c>
      <c r="BA26">
        <f t="shared" si="31"/>
        <v>8.6469600503829552E-3</v>
      </c>
      <c r="BB26">
        <f t="shared" si="32"/>
        <v>-0.99965918326327652</v>
      </c>
      <c r="BC26">
        <f t="shared" si="33"/>
        <v>-0.51057463580014539</v>
      </c>
      <c r="BD26" t="s">
        <v>397</v>
      </c>
      <c r="BE26">
        <v>0</v>
      </c>
      <c r="BF26">
        <f t="shared" si="34"/>
        <v>-0.51057463580014539</v>
      </c>
      <c r="BG26">
        <f t="shared" si="35"/>
        <v>1.0004461855928901</v>
      </c>
      <c r="BH26">
        <f t="shared" si="36"/>
        <v>0.23496026548912996</v>
      </c>
      <c r="BI26">
        <f t="shared" si="37"/>
        <v>-1270.211212404007</v>
      </c>
      <c r="BJ26">
        <f t="shared" si="38"/>
        <v>0.23540532753308233</v>
      </c>
      <c r="BK26">
        <f t="shared" si="39"/>
        <v>905.11016433353882</v>
      </c>
      <c r="BL26">
        <f t="shared" si="40"/>
        <v>-1.3705203612918593E-4</v>
      </c>
      <c r="BM26">
        <f t="shared" si="41"/>
        <v>1.0001370520361292</v>
      </c>
      <c r="BN26" t="s">
        <v>397</v>
      </c>
      <c r="BO26" t="s">
        <v>397</v>
      </c>
      <c r="BP26" t="s">
        <v>397</v>
      </c>
      <c r="BQ26" t="s">
        <v>397</v>
      </c>
      <c r="BR26" t="s">
        <v>397</v>
      </c>
      <c r="BS26" t="s">
        <v>397</v>
      </c>
      <c r="BT26" t="s">
        <v>397</v>
      </c>
      <c r="BU26" t="s">
        <v>397</v>
      </c>
      <c r="BV26" t="s">
        <v>397</v>
      </c>
      <c r="BW26" t="s">
        <v>397</v>
      </c>
      <c r="BX26" t="s">
        <v>397</v>
      </c>
      <c r="BY26" t="s">
        <v>397</v>
      </c>
      <c r="BZ26" t="s">
        <v>397</v>
      </c>
      <c r="CA26" t="s">
        <v>397</v>
      </c>
      <c r="CB26" t="s">
        <v>397</v>
      </c>
      <c r="CC26" t="s">
        <v>397</v>
      </c>
      <c r="CD26" t="s">
        <v>397</v>
      </c>
      <c r="CE26" t="s">
        <v>397</v>
      </c>
      <c r="CF26">
        <f t="shared" si="42"/>
        <v>2000.14</v>
      </c>
      <c r="CG26">
        <f t="shared" si="43"/>
        <v>1686.1023007779568</v>
      </c>
      <c r="CH26">
        <f t="shared" si="44"/>
        <v>0.84299214093911257</v>
      </c>
      <c r="CI26">
        <f t="shared" si="45"/>
        <v>0.16537483201248726</v>
      </c>
      <c r="CJ26">
        <v>9</v>
      </c>
      <c r="CK26">
        <v>0.5</v>
      </c>
      <c r="CL26" t="s">
        <v>398</v>
      </c>
      <c r="CM26">
        <v>1530550365.5999999</v>
      </c>
      <c r="CN26">
        <v>381.36200000000002</v>
      </c>
      <c r="CO26">
        <v>399.98</v>
      </c>
      <c r="CP26">
        <v>30.961099999999998</v>
      </c>
      <c r="CQ26">
        <v>28.008199999999999</v>
      </c>
      <c r="CR26">
        <v>381.82600000000002</v>
      </c>
      <c r="CS26">
        <v>30.961099999999998</v>
      </c>
      <c r="CT26">
        <v>700.14700000000005</v>
      </c>
      <c r="CU26">
        <v>90.967299999999994</v>
      </c>
      <c r="CV26">
        <v>0.10002900000000001</v>
      </c>
      <c r="CW26">
        <v>29.418900000000001</v>
      </c>
      <c r="CX26">
        <v>29.285599999999999</v>
      </c>
      <c r="CY26">
        <v>999.9</v>
      </c>
      <c r="CZ26">
        <v>0</v>
      </c>
      <c r="DA26">
        <v>0</v>
      </c>
      <c r="DB26">
        <v>10000.6</v>
      </c>
      <c r="DC26">
        <v>0</v>
      </c>
      <c r="DD26">
        <v>0.23008400000000001</v>
      </c>
      <c r="DE26">
        <v>-18.617899999999999</v>
      </c>
      <c r="DF26">
        <v>393.54599999999999</v>
      </c>
      <c r="DG26">
        <v>411.505</v>
      </c>
      <c r="DH26">
        <v>2.9529000000000001</v>
      </c>
      <c r="DI26">
        <v>399.98</v>
      </c>
      <c r="DJ26">
        <v>28.008199999999999</v>
      </c>
      <c r="DK26">
        <v>2.8164400000000001</v>
      </c>
      <c r="DL26">
        <v>2.5478299999999998</v>
      </c>
      <c r="DM26">
        <v>22.980799999999999</v>
      </c>
      <c r="DN26">
        <v>21.3353</v>
      </c>
      <c r="DO26">
        <v>2000.14</v>
      </c>
      <c r="DP26">
        <v>0.90001299999999995</v>
      </c>
      <c r="DQ26">
        <v>9.9987199999999998E-2</v>
      </c>
      <c r="DR26">
        <v>0</v>
      </c>
      <c r="DS26">
        <v>863.74199999999996</v>
      </c>
      <c r="DT26">
        <v>4.9997400000000001</v>
      </c>
      <c r="DU26">
        <v>18624.5</v>
      </c>
      <c r="DV26">
        <v>15361.2</v>
      </c>
      <c r="DW26">
        <v>45.25</v>
      </c>
      <c r="DX26">
        <v>46.375</v>
      </c>
      <c r="DY26">
        <v>45.936999999999998</v>
      </c>
      <c r="DZ26">
        <v>46.436999999999998</v>
      </c>
      <c r="EA26">
        <v>47.25</v>
      </c>
      <c r="EB26">
        <v>1795.65</v>
      </c>
      <c r="EC26">
        <v>199.49</v>
      </c>
      <c r="ED26">
        <v>0</v>
      </c>
      <c r="EE26">
        <v>167.89999985694899</v>
      </c>
      <c r="EF26">
        <v>0</v>
      </c>
      <c r="EG26">
        <v>875.32265384615403</v>
      </c>
      <c r="EH26">
        <v>-96.416786325449095</v>
      </c>
      <c r="EI26">
        <v>-1908.58803380684</v>
      </c>
      <c r="EJ26">
        <v>18862.6307692308</v>
      </c>
      <c r="EK26">
        <v>15</v>
      </c>
      <c r="EL26">
        <v>1530550226.5</v>
      </c>
      <c r="EM26" t="s">
        <v>423</v>
      </c>
      <c r="EN26">
        <v>1530550226.5</v>
      </c>
      <c r="EO26">
        <v>0</v>
      </c>
      <c r="EP26">
        <v>1</v>
      </c>
      <c r="EQ26">
        <v>-0.26700000000000002</v>
      </c>
      <c r="ER26">
        <v>0</v>
      </c>
      <c r="ES26">
        <v>-0.46400000000000002</v>
      </c>
      <c r="ET26">
        <v>0</v>
      </c>
      <c r="EU26">
        <v>400</v>
      </c>
      <c r="EV26">
        <v>0</v>
      </c>
      <c r="EW26">
        <v>0.1</v>
      </c>
      <c r="EX26">
        <v>0</v>
      </c>
      <c r="EY26">
        <v>-18.662526829268302</v>
      </c>
      <c r="EZ26">
        <v>0.35015958188157498</v>
      </c>
      <c r="FA26">
        <v>0.23130969106941801</v>
      </c>
      <c r="FB26">
        <v>0</v>
      </c>
      <c r="FC26">
        <v>1.00029086729356</v>
      </c>
      <c r="FD26">
        <v>0</v>
      </c>
      <c r="FE26">
        <v>0</v>
      </c>
      <c r="FF26">
        <v>0</v>
      </c>
      <c r="FG26">
        <v>3.0188460975609801</v>
      </c>
      <c r="FH26">
        <v>-0.32322919860626997</v>
      </c>
      <c r="FI26">
        <v>3.1949554817925899E-2</v>
      </c>
      <c r="FJ26">
        <v>1</v>
      </c>
      <c r="FK26">
        <v>1</v>
      </c>
      <c r="FL26">
        <v>3</v>
      </c>
      <c r="FM26" t="s">
        <v>407</v>
      </c>
      <c r="FN26">
        <v>3.4459</v>
      </c>
      <c r="FO26">
        <v>2.7795899999999998</v>
      </c>
      <c r="FP26">
        <v>8.1124100000000005E-2</v>
      </c>
      <c r="FQ26">
        <v>8.4027500000000005E-2</v>
      </c>
      <c r="FR26">
        <v>0.11955300000000001</v>
      </c>
      <c r="FS26">
        <v>0.11035</v>
      </c>
      <c r="FT26">
        <v>19579.099999999999</v>
      </c>
      <c r="FU26">
        <v>23800.799999999999</v>
      </c>
      <c r="FV26">
        <v>20765.400000000001</v>
      </c>
      <c r="FW26">
        <v>25079.200000000001</v>
      </c>
      <c r="FX26">
        <v>28998.400000000001</v>
      </c>
      <c r="FY26">
        <v>32846.1</v>
      </c>
      <c r="FZ26">
        <v>37492.6</v>
      </c>
      <c r="GA26">
        <v>41611.300000000003</v>
      </c>
      <c r="GB26">
        <v>2.0912000000000002</v>
      </c>
      <c r="GC26">
        <v>1.7721800000000001</v>
      </c>
      <c r="GD26">
        <v>6.1616299999999999E-2</v>
      </c>
      <c r="GE26">
        <v>0</v>
      </c>
      <c r="GF26">
        <v>28.280899999999999</v>
      </c>
      <c r="GG26">
        <v>999.9</v>
      </c>
      <c r="GH26">
        <v>79.117000000000004</v>
      </c>
      <c r="GI26">
        <v>28.187999999999999</v>
      </c>
      <c r="GJ26">
        <v>33.3688</v>
      </c>
      <c r="GK26">
        <v>61.560200000000002</v>
      </c>
      <c r="GL26">
        <v>20.777200000000001</v>
      </c>
      <c r="GM26">
        <v>2</v>
      </c>
      <c r="GN26">
        <v>0.14591199999999999</v>
      </c>
      <c r="GO26">
        <v>1.3238799999999999</v>
      </c>
      <c r="GP26">
        <v>20.331199999999999</v>
      </c>
      <c r="GQ26">
        <v>5.2165400000000002</v>
      </c>
      <c r="GR26">
        <v>11.962</v>
      </c>
      <c r="GS26">
        <v>4.9849500000000004</v>
      </c>
      <c r="GT26">
        <v>3.3001499999999999</v>
      </c>
      <c r="GU26">
        <v>9999</v>
      </c>
      <c r="GV26">
        <v>999.9</v>
      </c>
      <c r="GW26">
        <v>9999</v>
      </c>
      <c r="GX26">
        <v>9999</v>
      </c>
      <c r="GY26">
        <v>1.8841300000000001</v>
      </c>
      <c r="GZ26">
        <v>1.8811</v>
      </c>
      <c r="HA26">
        <v>1.88293</v>
      </c>
      <c r="HB26">
        <v>1.8813500000000001</v>
      </c>
      <c r="HC26">
        <v>1.8827799999999999</v>
      </c>
      <c r="HD26">
        <v>1.88205</v>
      </c>
      <c r="HE26">
        <v>1.8839999999999999</v>
      </c>
      <c r="HF26">
        <v>1.8812599999999999</v>
      </c>
      <c r="HG26">
        <v>5</v>
      </c>
      <c r="HH26">
        <v>0</v>
      </c>
      <c r="HI26">
        <v>0</v>
      </c>
      <c r="HJ26">
        <v>0</v>
      </c>
      <c r="HK26" t="s">
        <v>401</v>
      </c>
      <c r="HL26" t="s">
        <v>402</v>
      </c>
      <c r="HM26" t="s">
        <v>403</v>
      </c>
      <c r="HN26" t="s">
        <v>403</v>
      </c>
      <c r="HO26" t="s">
        <v>403</v>
      </c>
      <c r="HP26" t="s">
        <v>403</v>
      </c>
      <c r="HQ26">
        <v>0</v>
      </c>
      <c r="HR26">
        <v>100</v>
      </c>
      <c r="HS26">
        <v>100</v>
      </c>
      <c r="HT26">
        <v>-0.46400000000000002</v>
      </c>
      <c r="HU26">
        <v>0</v>
      </c>
      <c r="HV26">
        <v>-0.46442857142858401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-1</v>
      </c>
      <c r="IE26">
        <v>-1</v>
      </c>
      <c r="IF26">
        <v>-1</v>
      </c>
      <c r="IG26">
        <v>-1</v>
      </c>
      <c r="IH26">
        <v>2.2999999999999998</v>
      </c>
      <c r="II26">
        <v>25509172.800000001</v>
      </c>
      <c r="IJ26">
        <v>1.1328100000000001</v>
      </c>
      <c r="IK26">
        <v>2.5610400000000002</v>
      </c>
      <c r="IL26">
        <v>2.1008300000000002</v>
      </c>
      <c r="IM26">
        <v>2.6672400000000001</v>
      </c>
      <c r="IN26">
        <v>2.2485400000000002</v>
      </c>
      <c r="IO26">
        <v>2.20825</v>
      </c>
      <c r="IP26">
        <v>34.875500000000002</v>
      </c>
      <c r="IQ26">
        <v>14.5786</v>
      </c>
      <c r="IR26">
        <v>18</v>
      </c>
      <c r="IS26">
        <v>607.11</v>
      </c>
      <c r="IT26">
        <v>362.69</v>
      </c>
      <c r="IU26">
        <v>27.001100000000001</v>
      </c>
      <c r="IV26">
        <v>29.368400000000001</v>
      </c>
      <c r="IW26">
        <v>30.001000000000001</v>
      </c>
      <c r="IX26">
        <v>28.970099999999999</v>
      </c>
      <c r="IY26">
        <v>28.9239</v>
      </c>
      <c r="IZ26">
        <v>22.629200000000001</v>
      </c>
      <c r="JA26">
        <v>100</v>
      </c>
      <c r="JB26">
        <v>0</v>
      </c>
      <c r="JC26">
        <v>27</v>
      </c>
      <c r="JD26">
        <v>400</v>
      </c>
      <c r="JE26">
        <v>7.75685</v>
      </c>
      <c r="JF26">
        <v>101.056</v>
      </c>
      <c r="JG26">
        <v>100.31</v>
      </c>
    </row>
    <row r="27" spans="1:267" x14ac:dyDescent="0.2">
      <c r="A27">
        <v>9</v>
      </c>
      <c r="B27">
        <v>1530550689.5999999</v>
      </c>
      <c r="C27">
        <v>1022.09999990463</v>
      </c>
      <c r="D27" t="s">
        <v>427</v>
      </c>
      <c r="E27" t="s">
        <v>428</v>
      </c>
      <c r="F27" t="s">
        <v>394</v>
      </c>
      <c r="I27">
        <v>1530550689.5999999</v>
      </c>
      <c r="J27">
        <f t="shared" si="0"/>
        <v>2.2224326349014893E-3</v>
      </c>
      <c r="K27">
        <f t="shared" si="1"/>
        <v>2.2224326349014891</v>
      </c>
      <c r="L27">
        <f t="shared" si="2"/>
        <v>13.269693887973515</v>
      </c>
      <c r="M27">
        <f t="shared" si="3"/>
        <v>382.43799999999999</v>
      </c>
      <c r="N27">
        <f t="shared" si="4"/>
        <v>213.30411276527903</v>
      </c>
      <c r="O27">
        <f t="shared" si="5"/>
        <v>19.427896734330822</v>
      </c>
      <c r="P27">
        <f t="shared" si="6"/>
        <v>34.832736579533204</v>
      </c>
      <c r="Q27">
        <f t="shared" si="7"/>
        <v>0.13484039733901046</v>
      </c>
      <c r="R27">
        <f t="shared" si="8"/>
        <v>2.7692329543318071</v>
      </c>
      <c r="S27">
        <f t="shared" si="9"/>
        <v>0.13129618916303973</v>
      </c>
      <c r="T27">
        <f t="shared" si="10"/>
        <v>8.2370791994727383E-2</v>
      </c>
      <c r="U27">
        <f t="shared" si="11"/>
        <v>330.76643250148635</v>
      </c>
      <c r="V27">
        <f t="shared" si="12"/>
        <v>31.314603000270392</v>
      </c>
      <c r="W27">
        <f t="shared" si="13"/>
        <v>30.664899999999999</v>
      </c>
      <c r="X27">
        <f t="shared" si="14"/>
        <v>4.4258951977356276</v>
      </c>
      <c r="Y27">
        <f t="shared" si="15"/>
        <v>69.674660036664079</v>
      </c>
      <c r="Z27">
        <f t="shared" si="16"/>
        <v>2.9465803892538207</v>
      </c>
      <c r="AA27">
        <f t="shared" si="17"/>
        <v>4.2290559978380609</v>
      </c>
      <c r="AB27">
        <f t="shared" si="18"/>
        <v>1.4793148084818069</v>
      </c>
      <c r="AC27">
        <f t="shared" si="19"/>
        <v>-98.009279199155685</v>
      </c>
      <c r="AD27">
        <f t="shared" si="20"/>
        <v>-118.4804223501316</v>
      </c>
      <c r="AE27">
        <f t="shared" si="21"/>
        <v>-9.5384815709555664</v>
      </c>
      <c r="AF27">
        <f t="shared" si="22"/>
        <v>104.73824938124348</v>
      </c>
      <c r="AG27">
        <v>0</v>
      </c>
      <c r="AH27">
        <v>0</v>
      </c>
      <c r="AI27">
        <f t="shared" si="23"/>
        <v>1</v>
      </c>
      <c r="AJ27">
        <f t="shared" si="24"/>
        <v>0</v>
      </c>
      <c r="AK27">
        <f t="shared" si="25"/>
        <v>47726.491932939331</v>
      </c>
      <c r="AL27" t="s">
        <v>395</v>
      </c>
      <c r="AM27">
        <v>8118.25</v>
      </c>
      <c r="AN27">
        <v>1.65384615384615</v>
      </c>
      <c r="AO27">
        <v>0.39</v>
      </c>
      <c r="AP27">
        <f t="shared" si="26"/>
        <v>-3.2406311637080769</v>
      </c>
      <c r="AQ27">
        <v>-1</v>
      </c>
      <c r="AR27" t="s">
        <v>429</v>
      </c>
      <c r="AS27">
        <v>8308.2999999999993</v>
      </c>
      <c r="AT27">
        <v>1001.1314</v>
      </c>
      <c r="AU27">
        <v>1282.1199999999999</v>
      </c>
      <c r="AV27">
        <f t="shared" si="27"/>
        <v>0.21915936105824718</v>
      </c>
      <c r="AW27">
        <v>0.5</v>
      </c>
      <c r="AX27">
        <f t="shared" si="28"/>
        <v>1686.0687007779723</v>
      </c>
      <c r="AY27">
        <f t="shared" si="29"/>
        <v>13.269693887973515</v>
      </c>
      <c r="AZ27">
        <f t="shared" si="30"/>
        <v>184.75886958140467</v>
      </c>
      <c r="BA27">
        <f t="shared" si="31"/>
        <v>8.4632932699535372E-3</v>
      </c>
      <c r="BB27">
        <f t="shared" si="32"/>
        <v>-0.99969581630424598</v>
      </c>
      <c r="BC27">
        <f t="shared" si="33"/>
        <v>-0.51055015046744978</v>
      </c>
      <c r="BD27" t="s">
        <v>397</v>
      </c>
      <c r="BE27">
        <v>0</v>
      </c>
      <c r="BF27">
        <f t="shared" si="34"/>
        <v>-0.51055015046744978</v>
      </c>
      <c r="BG27">
        <f t="shared" si="35"/>
        <v>1.0003982077734279</v>
      </c>
      <c r="BH27">
        <f t="shared" si="36"/>
        <v>0.21907212483519647</v>
      </c>
      <c r="BI27">
        <f t="shared" si="37"/>
        <v>-1423.274427675894</v>
      </c>
      <c r="BJ27">
        <f t="shared" si="38"/>
        <v>0.21944242661626831</v>
      </c>
      <c r="BK27">
        <f t="shared" si="39"/>
        <v>1014.1503347535025</v>
      </c>
      <c r="BL27">
        <f t="shared" si="40"/>
        <v>-1.1172090526561599E-4</v>
      </c>
      <c r="BM27">
        <f t="shared" si="41"/>
        <v>1.0001117209052657</v>
      </c>
      <c r="BN27" t="s">
        <v>397</v>
      </c>
      <c r="BO27" t="s">
        <v>397</v>
      </c>
      <c r="BP27" t="s">
        <v>397</v>
      </c>
      <c r="BQ27" t="s">
        <v>397</v>
      </c>
      <c r="BR27" t="s">
        <v>397</v>
      </c>
      <c r="BS27" t="s">
        <v>397</v>
      </c>
      <c r="BT27" t="s">
        <v>397</v>
      </c>
      <c r="BU27" t="s">
        <v>397</v>
      </c>
      <c r="BV27" t="s">
        <v>397</v>
      </c>
      <c r="BW27" t="s">
        <v>397</v>
      </c>
      <c r="BX27" t="s">
        <v>397</v>
      </c>
      <c r="BY27" t="s">
        <v>397</v>
      </c>
      <c r="BZ27" t="s">
        <v>397</v>
      </c>
      <c r="CA27" t="s">
        <v>397</v>
      </c>
      <c r="CB27" t="s">
        <v>397</v>
      </c>
      <c r="CC27" t="s">
        <v>397</v>
      </c>
      <c r="CD27" t="s">
        <v>397</v>
      </c>
      <c r="CE27" t="s">
        <v>397</v>
      </c>
      <c r="CF27">
        <f t="shared" si="42"/>
        <v>2000.1</v>
      </c>
      <c r="CG27">
        <f t="shared" si="43"/>
        <v>1686.0687007779723</v>
      </c>
      <c r="CH27">
        <f t="shared" si="44"/>
        <v>0.84299220077894721</v>
      </c>
      <c r="CI27">
        <f t="shared" si="45"/>
        <v>0.16537494750336801</v>
      </c>
      <c r="CJ27">
        <v>9</v>
      </c>
      <c r="CK27">
        <v>0.5</v>
      </c>
      <c r="CL27" t="s">
        <v>398</v>
      </c>
      <c r="CM27">
        <v>1530550689.5999999</v>
      </c>
      <c r="CN27">
        <v>382.43799999999999</v>
      </c>
      <c r="CO27">
        <v>400.59199999999998</v>
      </c>
      <c r="CP27">
        <v>32.351300000000002</v>
      </c>
      <c r="CQ27">
        <v>29.586300000000001</v>
      </c>
      <c r="CR27">
        <v>382.90199999999999</v>
      </c>
      <c r="CS27">
        <v>32.351300000000002</v>
      </c>
      <c r="CT27">
        <v>699.99300000000005</v>
      </c>
      <c r="CU27">
        <v>90.981700000000004</v>
      </c>
      <c r="CV27">
        <v>9.9041400000000002E-2</v>
      </c>
      <c r="CW27">
        <v>29.871300000000002</v>
      </c>
      <c r="CX27">
        <v>30.664899999999999</v>
      </c>
      <c r="CY27">
        <v>999.9</v>
      </c>
      <c r="CZ27">
        <v>0</v>
      </c>
      <c r="DA27">
        <v>0</v>
      </c>
      <c r="DB27">
        <v>10016.200000000001</v>
      </c>
      <c r="DC27">
        <v>0</v>
      </c>
      <c r="DD27">
        <v>0.21912699999999999</v>
      </c>
      <c r="DE27">
        <v>-18.1541</v>
      </c>
      <c r="DF27">
        <v>395.22399999999999</v>
      </c>
      <c r="DG27">
        <v>412.80500000000001</v>
      </c>
      <c r="DH27">
        <v>2.7649300000000001</v>
      </c>
      <c r="DI27">
        <v>400.59199999999998</v>
      </c>
      <c r="DJ27">
        <v>29.586300000000001</v>
      </c>
      <c r="DK27">
        <v>2.9433699999999998</v>
      </c>
      <c r="DL27">
        <v>2.6918199999999999</v>
      </c>
      <c r="DM27">
        <v>23.710999999999999</v>
      </c>
      <c r="DN27">
        <v>22.235199999999999</v>
      </c>
      <c r="DO27">
        <v>2000.1</v>
      </c>
      <c r="DP27">
        <v>0.90000999999999998</v>
      </c>
      <c r="DQ27">
        <v>9.9990399999999993E-2</v>
      </c>
      <c r="DR27">
        <v>0</v>
      </c>
      <c r="DS27">
        <v>985.46600000000001</v>
      </c>
      <c r="DT27">
        <v>4.9997400000000001</v>
      </c>
      <c r="DU27">
        <v>23740.2</v>
      </c>
      <c r="DV27">
        <v>15360.8</v>
      </c>
      <c r="DW27">
        <v>47.125</v>
      </c>
      <c r="DX27">
        <v>47.875</v>
      </c>
      <c r="DY27">
        <v>47.875</v>
      </c>
      <c r="DZ27">
        <v>47.936999999999998</v>
      </c>
      <c r="EA27">
        <v>48.875</v>
      </c>
      <c r="EB27">
        <v>1795.61</v>
      </c>
      <c r="EC27">
        <v>199.49</v>
      </c>
      <c r="ED27">
        <v>0</v>
      </c>
      <c r="EE27">
        <v>323.5</v>
      </c>
      <c r="EF27">
        <v>0</v>
      </c>
      <c r="EG27">
        <v>1001.1314</v>
      </c>
      <c r="EH27">
        <v>-132.93607664142701</v>
      </c>
      <c r="EI27">
        <v>-1005.67689245077</v>
      </c>
      <c r="EJ27">
        <v>24051.671999999999</v>
      </c>
      <c r="EK27">
        <v>15</v>
      </c>
      <c r="EL27">
        <v>1530550226.5</v>
      </c>
      <c r="EM27" t="s">
        <v>423</v>
      </c>
      <c r="EN27">
        <v>1530550226.5</v>
      </c>
      <c r="EO27">
        <v>0</v>
      </c>
      <c r="EP27">
        <v>1</v>
      </c>
      <c r="EQ27">
        <v>-0.26700000000000002</v>
      </c>
      <c r="ER27">
        <v>0</v>
      </c>
      <c r="ES27">
        <v>-0.46400000000000002</v>
      </c>
      <c r="ET27">
        <v>0</v>
      </c>
      <c r="EU27">
        <v>400</v>
      </c>
      <c r="EV27">
        <v>0</v>
      </c>
      <c r="EW27">
        <v>0.1</v>
      </c>
      <c r="EX27">
        <v>0</v>
      </c>
      <c r="EY27">
        <v>-17.791970731707298</v>
      </c>
      <c r="EZ27">
        <v>-4.6669505226480599</v>
      </c>
      <c r="FA27">
        <v>0.62664802632695205</v>
      </c>
      <c r="FB27">
        <v>0</v>
      </c>
      <c r="FC27">
        <v>1.0004461855928899</v>
      </c>
      <c r="FD27">
        <v>0</v>
      </c>
      <c r="FE27">
        <v>0</v>
      </c>
      <c r="FF27">
        <v>0</v>
      </c>
      <c r="FG27">
        <v>2.7361136585365902</v>
      </c>
      <c r="FH27">
        <v>0.14564550522648101</v>
      </c>
      <c r="FI27">
        <v>1.4445298628577E-2</v>
      </c>
      <c r="FJ27">
        <v>1</v>
      </c>
      <c r="FK27">
        <v>1</v>
      </c>
      <c r="FL27">
        <v>3</v>
      </c>
      <c r="FM27" t="s">
        <v>407</v>
      </c>
      <c r="FN27">
        <v>3.4452400000000001</v>
      </c>
      <c r="FO27">
        <v>2.77874</v>
      </c>
      <c r="FP27">
        <v>8.1152100000000005E-2</v>
      </c>
      <c r="FQ27">
        <v>8.3972500000000005E-2</v>
      </c>
      <c r="FR27">
        <v>0.123026</v>
      </c>
      <c r="FS27">
        <v>0.11442099999999999</v>
      </c>
      <c r="FT27">
        <v>19547</v>
      </c>
      <c r="FU27">
        <v>23768.1</v>
      </c>
      <c r="FV27">
        <v>20734.2</v>
      </c>
      <c r="FW27">
        <v>25046.2</v>
      </c>
      <c r="FX27">
        <v>28844.799999999999</v>
      </c>
      <c r="FY27">
        <v>32658.2</v>
      </c>
      <c r="FZ27">
        <v>37442.9</v>
      </c>
      <c r="GA27">
        <v>41565.5</v>
      </c>
      <c r="GB27">
        <v>2.2559499999999999</v>
      </c>
      <c r="GC27">
        <v>1.7538199999999999</v>
      </c>
      <c r="GD27">
        <v>0.11945500000000001</v>
      </c>
      <c r="GE27">
        <v>0</v>
      </c>
      <c r="GF27">
        <v>28.72</v>
      </c>
      <c r="GG27">
        <v>999.9</v>
      </c>
      <c r="GH27">
        <v>80.619</v>
      </c>
      <c r="GI27">
        <v>29.466999999999999</v>
      </c>
      <c r="GJ27">
        <v>36.612499999999997</v>
      </c>
      <c r="GK27">
        <v>61.470199999999998</v>
      </c>
      <c r="GL27">
        <v>21.005600000000001</v>
      </c>
      <c r="GM27">
        <v>2</v>
      </c>
      <c r="GN27">
        <v>0.205097</v>
      </c>
      <c r="GO27">
        <v>1.6746300000000001</v>
      </c>
      <c r="GP27">
        <v>20.328600000000002</v>
      </c>
      <c r="GQ27">
        <v>5.2202799999999998</v>
      </c>
      <c r="GR27">
        <v>11.962</v>
      </c>
      <c r="GS27">
        <v>4.9855999999999998</v>
      </c>
      <c r="GT27">
        <v>3.3010000000000002</v>
      </c>
      <c r="GU27">
        <v>9999</v>
      </c>
      <c r="GV27">
        <v>999.9</v>
      </c>
      <c r="GW27">
        <v>9999</v>
      </c>
      <c r="GX27">
        <v>9999</v>
      </c>
      <c r="GY27">
        <v>1.88405</v>
      </c>
      <c r="GZ27">
        <v>1.8811</v>
      </c>
      <c r="HA27">
        <v>1.88293</v>
      </c>
      <c r="HB27">
        <v>1.8813200000000001</v>
      </c>
      <c r="HC27">
        <v>1.8827700000000001</v>
      </c>
      <c r="HD27">
        <v>1.88202</v>
      </c>
      <c r="HE27">
        <v>1.8839999999999999</v>
      </c>
      <c r="HF27">
        <v>1.8812599999999999</v>
      </c>
      <c r="HG27">
        <v>5</v>
      </c>
      <c r="HH27">
        <v>0</v>
      </c>
      <c r="HI27">
        <v>0</v>
      </c>
      <c r="HJ27">
        <v>0</v>
      </c>
      <c r="HK27" t="s">
        <v>401</v>
      </c>
      <c r="HL27" t="s">
        <v>402</v>
      </c>
      <c r="HM27" t="s">
        <v>403</v>
      </c>
      <c r="HN27" t="s">
        <v>403</v>
      </c>
      <c r="HO27" t="s">
        <v>403</v>
      </c>
      <c r="HP27" t="s">
        <v>403</v>
      </c>
      <c r="HQ27">
        <v>0</v>
      </c>
      <c r="HR27">
        <v>100</v>
      </c>
      <c r="HS27">
        <v>100</v>
      </c>
      <c r="HT27">
        <v>-0.46400000000000002</v>
      </c>
      <c r="HU27">
        <v>0</v>
      </c>
      <c r="HV27">
        <v>-0.46442857142858401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-1</v>
      </c>
      <c r="IE27">
        <v>-1</v>
      </c>
      <c r="IF27">
        <v>-1</v>
      </c>
      <c r="IG27">
        <v>-1</v>
      </c>
      <c r="IH27">
        <v>7.7</v>
      </c>
      <c r="II27">
        <v>25509178.199999999</v>
      </c>
      <c r="IJ27">
        <v>1.1376999999999999</v>
      </c>
      <c r="IK27">
        <v>2.5708000000000002</v>
      </c>
      <c r="IL27">
        <v>2.1008300000000002</v>
      </c>
      <c r="IM27">
        <v>2.66357</v>
      </c>
      <c r="IN27">
        <v>2.2485400000000002</v>
      </c>
      <c r="IO27">
        <v>2.2265600000000001</v>
      </c>
      <c r="IP27">
        <v>36.198900000000002</v>
      </c>
      <c r="IQ27">
        <v>14.517300000000001</v>
      </c>
      <c r="IR27">
        <v>18</v>
      </c>
      <c r="IS27">
        <v>751.51499999999999</v>
      </c>
      <c r="IT27">
        <v>358.08800000000002</v>
      </c>
      <c r="IU27">
        <v>27.0029</v>
      </c>
      <c r="IV27">
        <v>30.170300000000001</v>
      </c>
      <c r="IW27">
        <v>30.000900000000001</v>
      </c>
      <c r="IX27">
        <v>29.797699999999999</v>
      </c>
      <c r="IY27">
        <v>29.7669</v>
      </c>
      <c r="IZ27">
        <v>22.721599999999999</v>
      </c>
      <c r="JA27">
        <v>100</v>
      </c>
      <c r="JB27">
        <v>0</v>
      </c>
      <c r="JC27">
        <v>27</v>
      </c>
      <c r="JD27">
        <v>400</v>
      </c>
      <c r="JE27">
        <v>7.75685</v>
      </c>
      <c r="JF27">
        <v>100.916</v>
      </c>
      <c r="JG27">
        <v>100.19199999999999</v>
      </c>
    </row>
    <row r="28" spans="1:267" x14ac:dyDescent="0.2">
      <c r="A28">
        <v>10</v>
      </c>
      <c r="B28">
        <v>1530550783.5999999</v>
      </c>
      <c r="C28">
        <v>1116.0999999046301</v>
      </c>
      <c r="D28" t="s">
        <v>430</v>
      </c>
      <c r="E28" t="s">
        <v>431</v>
      </c>
      <c r="F28" t="s">
        <v>394</v>
      </c>
      <c r="I28">
        <v>1530550783.5999999</v>
      </c>
      <c r="J28">
        <f t="shared" si="0"/>
        <v>1.7812909203289828E-3</v>
      </c>
      <c r="K28">
        <f t="shared" si="1"/>
        <v>1.7812909203289828</v>
      </c>
      <c r="L28">
        <f t="shared" si="2"/>
        <v>13.351388426940915</v>
      </c>
      <c r="M28">
        <f t="shared" si="3"/>
        <v>381.86</v>
      </c>
      <c r="N28">
        <f t="shared" si="4"/>
        <v>254.24457800570988</v>
      </c>
      <c r="O28">
        <f t="shared" si="5"/>
        <v>23.15794213555602</v>
      </c>
      <c r="P28">
        <f t="shared" si="6"/>
        <v>34.781830366840005</v>
      </c>
      <c r="Q28">
        <f t="shared" si="7"/>
        <v>0.1798898328353781</v>
      </c>
      <c r="R28">
        <f t="shared" si="8"/>
        <v>2.762952914091632</v>
      </c>
      <c r="S28">
        <f t="shared" si="9"/>
        <v>0.1736272229301517</v>
      </c>
      <c r="T28">
        <f t="shared" si="10"/>
        <v>0.10906152143707422</v>
      </c>
      <c r="U28">
        <f t="shared" si="11"/>
        <v>330.76381950157662</v>
      </c>
      <c r="V28">
        <f t="shared" si="12"/>
        <v>31.381377510520068</v>
      </c>
      <c r="W28">
        <f t="shared" si="13"/>
        <v>28.048300000000001</v>
      </c>
      <c r="X28">
        <f t="shared" si="14"/>
        <v>3.805538034766236</v>
      </c>
      <c r="Y28">
        <f t="shared" si="15"/>
        <v>68.929478563441222</v>
      </c>
      <c r="Z28">
        <f t="shared" si="16"/>
        <v>2.9054933591884002</v>
      </c>
      <c r="AA28">
        <f t="shared" si="17"/>
        <v>4.2151680525397364</v>
      </c>
      <c r="AB28">
        <f t="shared" si="18"/>
        <v>0.90004467557783574</v>
      </c>
      <c r="AC28">
        <f t="shared" si="19"/>
        <v>-78.554929586508138</v>
      </c>
      <c r="AD28">
        <f t="shared" si="20"/>
        <v>263.02706544946022</v>
      </c>
      <c r="AE28">
        <f t="shared" si="21"/>
        <v>20.944300312339845</v>
      </c>
      <c r="AF28">
        <f t="shared" si="22"/>
        <v>536.18025567686857</v>
      </c>
      <c r="AG28">
        <v>80</v>
      </c>
      <c r="AH28">
        <v>11</v>
      </c>
      <c r="AI28">
        <f t="shared" si="23"/>
        <v>1</v>
      </c>
      <c r="AJ28">
        <f t="shared" si="24"/>
        <v>0</v>
      </c>
      <c r="AK28">
        <f t="shared" si="25"/>
        <v>47566.12760984162</v>
      </c>
      <c r="AL28" t="s">
        <v>395</v>
      </c>
      <c r="AM28">
        <v>8118.25</v>
      </c>
      <c r="AN28">
        <v>1.65384615384615</v>
      </c>
      <c r="AO28">
        <v>0.39</v>
      </c>
      <c r="AP28">
        <f t="shared" si="26"/>
        <v>-3.2406311637080769</v>
      </c>
      <c r="AQ28">
        <v>-1</v>
      </c>
      <c r="AR28" t="s">
        <v>432</v>
      </c>
      <c r="AS28">
        <v>8328.69</v>
      </c>
      <c r="AT28">
        <v>1276.6796153846201</v>
      </c>
      <c r="AU28">
        <v>1599.35</v>
      </c>
      <c r="AV28">
        <f t="shared" si="27"/>
        <v>0.20175095170874402</v>
      </c>
      <c r="AW28">
        <v>0.5</v>
      </c>
      <c r="AX28">
        <f t="shared" si="28"/>
        <v>1686.0522007780189</v>
      </c>
      <c r="AY28">
        <f t="shared" si="29"/>
        <v>13.351388426940915</v>
      </c>
      <c r="AZ28">
        <f t="shared" si="30"/>
        <v>170.08131806879385</v>
      </c>
      <c r="BA28">
        <f t="shared" si="31"/>
        <v>8.5118292424864132E-3</v>
      </c>
      <c r="BB28">
        <f t="shared" si="32"/>
        <v>-0.99975615093631787</v>
      </c>
      <c r="BC28">
        <f t="shared" si="33"/>
        <v>-0.51050982823418978</v>
      </c>
      <c r="BD28" t="s">
        <v>397</v>
      </c>
      <c r="BE28">
        <v>0</v>
      </c>
      <c r="BF28">
        <f t="shared" si="34"/>
        <v>-0.51050982823418978</v>
      </c>
      <c r="BG28">
        <f t="shared" si="35"/>
        <v>1.0003191983169626</v>
      </c>
      <c r="BH28">
        <f t="shared" si="36"/>
        <v>0.20168657369386703</v>
      </c>
      <c r="BI28">
        <f t="shared" si="37"/>
        <v>-1775.616378485731</v>
      </c>
      <c r="BJ28">
        <f t="shared" si="38"/>
        <v>0.20195979306741862</v>
      </c>
      <c r="BK28">
        <f t="shared" si="39"/>
        <v>1265.1539866098638</v>
      </c>
      <c r="BL28">
        <f t="shared" si="40"/>
        <v>-8.064903430182762E-5</v>
      </c>
      <c r="BM28">
        <f t="shared" si="41"/>
        <v>1.0000806490343019</v>
      </c>
      <c r="BN28" t="s">
        <v>397</v>
      </c>
      <c r="BO28" t="s">
        <v>397</v>
      </c>
      <c r="BP28" t="s">
        <v>397</v>
      </c>
      <c r="BQ28" t="s">
        <v>397</v>
      </c>
      <c r="BR28" t="s">
        <v>397</v>
      </c>
      <c r="BS28" t="s">
        <v>397</v>
      </c>
      <c r="BT28" t="s">
        <v>397</v>
      </c>
      <c r="BU28" t="s">
        <v>397</v>
      </c>
      <c r="BV28" t="s">
        <v>397</v>
      </c>
      <c r="BW28" t="s">
        <v>397</v>
      </c>
      <c r="BX28" t="s">
        <v>397</v>
      </c>
      <c r="BY28" t="s">
        <v>397</v>
      </c>
      <c r="BZ28" t="s">
        <v>397</v>
      </c>
      <c r="CA28" t="s">
        <v>397</v>
      </c>
      <c r="CB28" t="s">
        <v>397</v>
      </c>
      <c r="CC28" t="s">
        <v>397</v>
      </c>
      <c r="CD28" t="s">
        <v>397</v>
      </c>
      <c r="CE28" t="s">
        <v>397</v>
      </c>
      <c r="CF28">
        <f t="shared" si="42"/>
        <v>2000.08</v>
      </c>
      <c r="CG28">
        <f t="shared" si="43"/>
        <v>1686.0522007780189</v>
      </c>
      <c r="CH28">
        <f t="shared" si="44"/>
        <v>0.84299238069378168</v>
      </c>
      <c r="CI28">
        <f t="shared" si="45"/>
        <v>0.16537529473899876</v>
      </c>
      <c r="CJ28">
        <v>9</v>
      </c>
      <c r="CK28">
        <v>0.5</v>
      </c>
      <c r="CL28" t="s">
        <v>398</v>
      </c>
      <c r="CM28">
        <v>1530550783.5999999</v>
      </c>
      <c r="CN28">
        <v>381.86</v>
      </c>
      <c r="CO28">
        <v>399.9</v>
      </c>
      <c r="CP28">
        <v>31.898599999999998</v>
      </c>
      <c r="CQ28">
        <v>29.6815</v>
      </c>
      <c r="CR28">
        <v>382.32499999999999</v>
      </c>
      <c r="CS28">
        <v>31.898599999999998</v>
      </c>
      <c r="CT28">
        <v>700.024</v>
      </c>
      <c r="CU28">
        <v>90.985200000000006</v>
      </c>
      <c r="CV28">
        <v>0.100094</v>
      </c>
      <c r="CW28">
        <v>29.8141</v>
      </c>
      <c r="CX28">
        <v>28.048300000000001</v>
      </c>
      <c r="CY28">
        <v>999.9</v>
      </c>
      <c r="CZ28">
        <v>0</v>
      </c>
      <c r="DA28">
        <v>0</v>
      </c>
      <c r="DB28">
        <v>9978.75</v>
      </c>
      <c r="DC28">
        <v>0</v>
      </c>
      <c r="DD28">
        <v>0.21912699999999999</v>
      </c>
      <c r="DE28">
        <v>-18.039400000000001</v>
      </c>
      <c r="DF28">
        <v>394.44200000000001</v>
      </c>
      <c r="DG28">
        <v>412.13200000000001</v>
      </c>
      <c r="DH28">
        <v>2.2171400000000001</v>
      </c>
      <c r="DI28">
        <v>399.9</v>
      </c>
      <c r="DJ28">
        <v>29.6815</v>
      </c>
      <c r="DK28">
        <v>2.9022999999999999</v>
      </c>
      <c r="DL28">
        <v>2.70058</v>
      </c>
      <c r="DM28">
        <v>23.477799999999998</v>
      </c>
      <c r="DN28">
        <v>22.288599999999999</v>
      </c>
      <c r="DO28">
        <v>2000.08</v>
      </c>
      <c r="DP28">
        <v>0.90000199999999997</v>
      </c>
      <c r="DQ28">
        <v>9.9997900000000001E-2</v>
      </c>
      <c r="DR28">
        <v>0</v>
      </c>
      <c r="DS28">
        <v>1197.6300000000001</v>
      </c>
      <c r="DT28">
        <v>4.9997400000000001</v>
      </c>
      <c r="DU28">
        <v>25202.400000000001</v>
      </c>
      <c r="DV28">
        <v>15360.6</v>
      </c>
      <c r="DW28">
        <v>47.811999999999998</v>
      </c>
      <c r="DX28">
        <v>48.061999999999998</v>
      </c>
      <c r="DY28">
        <v>48.436999999999998</v>
      </c>
      <c r="DZ28">
        <v>48</v>
      </c>
      <c r="EA28">
        <v>49.5</v>
      </c>
      <c r="EB28">
        <v>1795.58</v>
      </c>
      <c r="EC28">
        <v>199.5</v>
      </c>
      <c r="ED28">
        <v>0</v>
      </c>
      <c r="EE28">
        <v>93.5</v>
      </c>
      <c r="EF28">
        <v>0</v>
      </c>
      <c r="EG28">
        <v>1276.6796153846201</v>
      </c>
      <c r="EH28">
        <v>-687.85265009140699</v>
      </c>
      <c r="EI28">
        <v>-12840.502570927099</v>
      </c>
      <c r="EJ28">
        <v>26696.657692307701</v>
      </c>
      <c r="EK28">
        <v>15</v>
      </c>
      <c r="EL28">
        <v>1530550226.5</v>
      </c>
      <c r="EM28" t="s">
        <v>423</v>
      </c>
      <c r="EN28">
        <v>1530550226.5</v>
      </c>
      <c r="EO28">
        <v>0</v>
      </c>
      <c r="EP28">
        <v>1</v>
      </c>
      <c r="EQ28">
        <v>-0.26700000000000002</v>
      </c>
      <c r="ER28">
        <v>0</v>
      </c>
      <c r="ES28">
        <v>-0.46400000000000002</v>
      </c>
      <c r="ET28">
        <v>0</v>
      </c>
      <c r="EU28">
        <v>400</v>
      </c>
      <c r="EV28">
        <v>0</v>
      </c>
      <c r="EW28">
        <v>0.1</v>
      </c>
      <c r="EX28">
        <v>0</v>
      </c>
      <c r="EY28">
        <v>-16.819004878048801</v>
      </c>
      <c r="EZ28">
        <v>-9.0804083623693206</v>
      </c>
      <c r="FA28">
        <v>0.94133658062617798</v>
      </c>
      <c r="FB28">
        <v>0</v>
      </c>
      <c r="FC28">
        <v>1.0003982077734299</v>
      </c>
      <c r="FD28">
        <v>0</v>
      </c>
      <c r="FE28">
        <v>0</v>
      </c>
      <c r="FF28">
        <v>0</v>
      </c>
      <c r="FG28">
        <v>1.5433884390243899</v>
      </c>
      <c r="FH28">
        <v>4.94880190243902</v>
      </c>
      <c r="FI28">
        <v>0.500692154708691</v>
      </c>
      <c r="FJ28">
        <v>0</v>
      </c>
      <c r="FK28">
        <v>0</v>
      </c>
      <c r="FL28">
        <v>3</v>
      </c>
      <c r="FM28" t="s">
        <v>400</v>
      </c>
      <c r="FN28">
        <v>3.44523</v>
      </c>
      <c r="FO28">
        <v>2.7794599999999998</v>
      </c>
      <c r="FP28">
        <v>8.1015799999999999E-2</v>
      </c>
      <c r="FQ28">
        <v>8.3825800000000006E-2</v>
      </c>
      <c r="FR28">
        <v>0.121784</v>
      </c>
      <c r="FS28">
        <v>0.11463</v>
      </c>
      <c r="FT28">
        <v>19543.2</v>
      </c>
      <c r="FU28">
        <v>23764.9</v>
      </c>
      <c r="FV28">
        <v>20727.7</v>
      </c>
      <c r="FW28">
        <v>25039.5</v>
      </c>
      <c r="FX28">
        <v>28877.8</v>
      </c>
      <c r="FY28">
        <v>32642.6</v>
      </c>
      <c r="FZ28">
        <v>37432.699999999997</v>
      </c>
      <c r="GA28">
        <v>41555.9</v>
      </c>
      <c r="GB28">
        <v>2.1357499999999998</v>
      </c>
      <c r="GC28">
        <v>1.7639</v>
      </c>
      <c r="GD28">
        <v>-4.2702999999999998E-2</v>
      </c>
      <c r="GE28">
        <v>0</v>
      </c>
      <c r="GF28">
        <v>28.745100000000001</v>
      </c>
      <c r="GG28">
        <v>999.9</v>
      </c>
      <c r="GH28">
        <v>79.611999999999995</v>
      </c>
      <c r="GI28">
        <v>29.768999999999998</v>
      </c>
      <c r="GJ28">
        <v>36.787999999999997</v>
      </c>
      <c r="GK28">
        <v>61.760300000000001</v>
      </c>
      <c r="GL28">
        <v>20.652999999999999</v>
      </c>
      <c r="GM28">
        <v>2</v>
      </c>
      <c r="GN28">
        <v>0.21754599999999999</v>
      </c>
      <c r="GO28">
        <v>1.64913</v>
      </c>
      <c r="GP28">
        <v>20.328099999999999</v>
      </c>
      <c r="GQ28">
        <v>5.2216300000000002</v>
      </c>
      <c r="GR28">
        <v>11.962</v>
      </c>
      <c r="GS28">
        <v>4.9856999999999996</v>
      </c>
      <c r="GT28">
        <v>3.3010000000000002</v>
      </c>
      <c r="GU28">
        <v>9999</v>
      </c>
      <c r="GV28">
        <v>999.9</v>
      </c>
      <c r="GW28">
        <v>9999</v>
      </c>
      <c r="GX28">
        <v>9999</v>
      </c>
      <c r="GY28">
        <v>1.8841000000000001</v>
      </c>
      <c r="GZ28">
        <v>1.8811</v>
      </c>
      <c r="HA28">
        <v>1.88293</v>
      </c>
      <c r="HB28">
        <v>1.8813500000000001</v>
      </c>
      <c r="HC28">
        <v>1.8827799999999999</v>
      </c>
      <c r="HD28">
        <v>1.88202</v>
      </c>
      <c r="HE28">
        <v>1.8839999999999999</v>
      </c>
      <c r="HF28">
        <v>1.8812599999999999</v>
      </c>
      <c r="HG28">
        <v>5</v>
      </c>
      <c r="HH28">
        <v>0</v>
      </c>
      <c r="HI28">
        <v>0</v>
      </c>
      <c r="HJ28">
        <v>0</v>
      </c>
      <c r="HK28" t="s">
        <v>401</v>
      </c>
      <c r="HL28" t="s">
        <v>402</v>
      </c>
      <c r="HM28" t="s">
        <v>403</v>
      </c>
      <c r="HN28" t="s">
        <v>403</v>
      </c>
      <c r="HO28" t="s">
        <v>403</v>
      </c>
      <c r="HP28" t="s">
        <v>403</v>
      </c>
      <c r="HQ28">
        <v>0</v>
      </c>
      <c r="HR28">
        <v>100</v>
      </c>
      <c r="HS28">
        <v>100</v>
      </c>
      <c r="HT28">
        <v>-0.46500000000000002</v>
      </c>
      <c r="HU28">
        <v>0</v>
      </c>
      <c r="HV28">
        <v>-0.46442857142858401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-1</v>
      </c>
      <c r="IE28">
        <v>-1</v>
      </c>
      <c r="IF28">
        <v>-1</v>
      </c>
      <c r="IG28">
        <v>-1</v>
      </c>
      <c r="IH28">
        <v>9.3000000000000007</v>
      </c>
      <c r="II28">
        <v>25509179.699999999</v>
      </c>
      <c r="IJ28">
        <v>1.1437999999999999</v>
      </c>
      <c r="IK28">
        <v>2.5769000000000002</v>
      </c>
      <c r="IL28">
        <v>2.1008300000000002</v>
      </c>
      <c r="IM28">
        <v>2.66357</v>
      </c>
      <c r="IN28">
        <v>2.2485400000000002</v>
      </c>
      <c r="IO28">
        <v>2.2290000000000001</v>
      </c>
      <c r="IP28">
        <v>36.457799999999999</v>
      </c>
      <c r="IQ28">
        <v>14.4998</v>
      </c>
      <c r="IR28">
        <v>18</v>
      </c>
      <c r="IS28">
        <v>652.44299999999998</v>
      </c>
      <c r="IT28">
        <v>364.67099999999999</v>
      </c>
      <c r="IU28">
        <v>26.997</v>
      </c>
      <c r="IV28">
        <v>30.332899999999999</v>
      </c>
      <c r="IW28">
        <v>30.000699999999998</v>
      </c>
      <c r="IX28">
        <v>29.996700000000001</v>
      </c>
      <c r="IY28">
        <v>29.953499999999998</v>
      </c>
      <c r="IZ28">
        <v>22.861999999999998</v>
      </c>
      <c r="JA28">
        <v>100</v>
      </c>
      <c r="JB28">
        <v>0</v>
      </c>
      <c r="JC28">
        <v>27</v>
      </c>
      <c r="JD28">
        <v>400</v>
      </c>
      <c r="JE28">
        <v>7.75685</v>
      </c>
      <c r="JF28">
        <v>100.887</v>
      </c>
      <c r="JG28">
        <v>100.167</v>
      </c>
    </row>
    <row r="29" spans="1:267" x14ac:dyDescent="0.2">
      <c r="A29">
        <v>11</v>
      </c>
      <c r="B29">
        <v>1530550866.0999999</v>
      </c>
      <c r="C29">
        <v>1198.5999999046301</v>
      </c>
      <c r="D29" t="s">
        <v>433</v>
      </c>
      <c r="E29" t="s">
        <v>434</v>
      </c>
      <c r="F29" t="s">
        <v>394</v>
      </c>
      <c r="I29">
        <v>1530550866.0999999</v>
      </c>
      <c r="J29">
        <f t="shared" si="0"/>
        <v>2.8645923469764107E-3</v>
      </c>
      <c r="K29">
        <f t="shared" si="1"/>
        <v>2.8645923469764107</v>
      </c>
      <c r="L29">
        <f t="shared" si="2"/>
        <v>17.945685033847241</v>
      </c>
      <c r="M29">
        <f t="shared" si="3"/>
        <v>375.45400000000001</v>
      </c>
      <c r="N29">
        <f t="shared" si="4"/>
        <v>239.68455882578945</v>
      </c>
      <c r="O29">
        <f t="shared" si="5"/>
        <v>21.831626551249897</v>
      </c>
      <c r="P29">
        <f t="shared" si="6"/>
        <v>34.198162598912596</v>
      </c>
      <c r="Q29">
        <f t="shared" si="7"/>
        <v>0.23062771405566693</v>
      </c>
      <c r="R29">
        <f t="shared" si="8"/>
        <v>2.7699375082765867</v>
      </c>
      <c r="S29">
        <f t="shared" si="9"/>
        <v>0.22046619804013959</v>
      </c>
      <c r="T29">
        <f t="shared" si="10"/>
        <v>0.13866703342809814</v>
      </c>
      <c r="U29">
        <f t="shared" si="11"/>
        <v>330.73712550154619</v>
      </c>
      <c r="V29">
        <f t="shared" si="12"/>
        <v>31.10325098577735</v>
      </c>
      <c r="W29">
        <f t="shared" si="13"/>
        <v>29.6038</v>
      </c>
      <c r="X29">
        <f t="shared" si="14"/>
        <v>4.1644491428072978</v>
      </c>
      <c r="Y29">
        <f t="shared" si="15"/>
        <v>71.737751204365495</v>
      </c>
      <c r="Z29">
        <f t="shared" si="16"/>
        <v>3.0276778631213803</v>
      </c>
      <c r="AA29">
        <f t="shared" si="17"/>
        <v>4.2204805869871418</v>
      </c>
      <c r="AB29">
        <f t="shared" si="18"/>
        <v>1.1367712796859175</v>
      </c>
      <c r="AC29">
        <f t="shared" si="19"/>
        <v>-126.32852250165972</v>
      </c>
      <c r="AD29">
        <f t="shared" si="20"/>
        <v>34.675092633709177</v>
      </c>
      <c r="AE29">
        <f t="shared" si="21"/>
        <v>2.7757595599061764</v>
      </c>
      <c r="AF29">
        <f t="shared" si="22"/>
        <v>241.85945519350182</v>
      </c>
      <c r="AG29">
        <v>18</v>
      </c>
      <c r="AH29">
        <v>3</v>
      </c>
      <c r="AI29">
        <f t="shared" si="23"/>
        <v>1</v>
      </c>
      <c r="AJ29">
        <f t="shared" si="24"/>
        <v>0</v>
      </c>
      <c r="AK29">
        <f t="shared" si="25"/>
        <v>47751.147747289782</v>
      </c>
      <c r="AL29" t="s">
        <v>395</v>
      </c>
      <c r="AM29">
        <v>8118.25</v>
      </c>
      <c r="AN29">
        <v>1.65384615384615</v>
      </c>
      <c r="AO29">
        <v>0.39</v>
      </c>
      <c r="AP29">
        <f t="shared" si="26"/>
        <v>-3.2406311637080769</v>
      </c>
      <c r="AQ29">
        <v>-1</v>
      </c>
      <c r="AR29" t="s">
        <v>435</v>
      </c>
      <c r="AS29">
        <v>8301.02</v>
      </c>
      <c r="AT29">
        <v>1253.0016000000001</v>
      </c>
      <c r="AU29">
        <v>1627.51</v>
      </c>
      <c r="AV29">
        <f t="shared" si="27"/>
        <v>0.23011127427788458</v>
      </c>
      <c r="AW29">
        <v>0.5</v>
      </c>
      <c r="AX29">
        <f t="shared" si="28"/>
        <v>1685.9172007780032</v>
      </c>
      <c r="AY29">
        <f t="shared" si="29"/>
        <v>17.945685033847241</v>
      </c>
      <c r="AZ29">
        <f t="shared" si="30"/>
        <v>193.97427769901526</v>
      </c>
      <c r="BA29">
        <f t="shared" si="31"/>
        <v>1.1237612989003458E-2</v>
      </c>
      <c r="BB29">
        <f t="shared" si="32"/>
        <v>-0.99976037013597452</v>
      </c>
      <c r="BC29">
        <f t="shared" si="33"/>
        <v>-0.51050700873946464</v>
      </c>
      <c r="BD29" t="s">
        <v>397</v>
      </c>
      <c r="BE29">
        <v>0</v>
      </c>
      <c r="BF29">
        <f t="shared" si="34"/>
        <v>-0.51050700873946464</v>
      </c>
      <c r="BG29">
        <f t="shared" si="35"/>
        <v>1.0003136736540725</v>
      </c>
      <c r="BH29">
        <f t="shared" si="36"/>
        <v>0.23003911706745442</v>
      </c>
      <c r="BI29">
        <f t="shared" si="37"/>
        <v>-1806.8932103900586</v>
      </c>
      <c r="BJ29">
        <f t="shared" si="38"/>
        <v>0.23034534704319093</v>
      </c>
      <c r="BK29">
        <f t="shared" si="39"/>
        <v>1287.4351795496082</v>
      </c>
      <c r="BL29">
        <f t="shared" si="40"/>
        <v>-9.3724207173537263E-5</v>
      </c>
      <c r="BM29">
        <f t="shared" si="41"/>
        <v>1.0000937242071735</v>
      </c>
      <c r="BN29" t="s">
        <v>397</v>
      </c>
      <c r="BO29" t="s">
        <v>397</v>
      </c>
      <c r="BP29" t="s">
        <v>397</v>
      </c>
      <c r="BQ29" t="s">
        <v>397</v>
      </c>
      <c r="BR29" t="s">
        <v>397</v>
      </c>
      <c r="BS29" t="s">
        <v>397</v>
      </c>
      <c r="BT29" t="s">
        <v>397</v>
      </c>
      <c r="BU29" t="s">
        <v>397</v>
      </c>
      <c r="BV29" t="s">
        <v>397</v>
      </c>
      <c r="BW29" t="s">
        <v>397</v>
      </c>
      <c r="BX29" t="s">
        <v>397</v>
      </c>
      <c r="BY29" t="s">
        <v>397</v>
      </c>
      <c r="BZ29" t="s">
        <v>397</v>
      </c>
      <c r="CA29" t="s">
        <v>397</v>
      </c>
      <c r="CB29" t="s">
        <v>397</v>
      </c>
      <c r="CC29" t="s">
        <v>397</v>
      </c>
      <c r="CD29" t="s">
        <v>397</v>
      </c>
      <c r="CE29" t="s">
        <v>397</v>
      </c>
      <c r="CF29">
        <f t="shared" si="42"/>
        <v>1999.92</v>
      </c>
      <c r="CG29">
        <f t="shared" si="43"/>
        <v>1685.9172007780032</v>
      </c>
      <c r="CH29">
        <f t="shared" si="44"/>
        <v>0.8429923200818048</v>
      </c>
      <c r="CI29">
        <f t="shared" si="45"/>
        <v>0.16537517775788341</v>
      </c>
      <c r="CJ29">
        <v>9</v>
      </c>
      <c r="CK29">
        <v>0.5</v>
      </c>
      <c r="CL29" t="s">
        <v>398</v>
      </c>
      <c r="CM29">
        <v>1530550866.0999999</v>
      </c>
      <c r="CN29">
        <v>375.45400000000001</v>
      </c>
      <c r="CO29">
        <v>399.90899999999999</v>
      </c>
      <c r="CP29">
        <v>33.240200000000002</v>
      </c>
      <c r="CQ29">
        <v>29.6797</v>
      </c>
      <c r="CR29">
        <v>375.834</v>
      </c>
      <c r="CS29">
        <v>33.240200000000002</v>
      </c>
      <c r="CT29">
        <v>700.024</v>
      </c>
      <c r="CU29">
        <v>90.984999999999999</v>
      </c>
      <c r="CV29">
        <v>9.9826899999999996E-2</v>
      </c>
      <c r="CW29">
        <v>29.835999999999999</v>
      </c>
      <c r="CX29">
        <v>29.6038</v>
      </c>
      <c r="CY29">
        <v>999.9</v>
      </c>
      <c r="CZ29">
        <v>0</v>
      </c>
      <c r="DA29">
        <v>0</v>
      </c>
      <c r="DB29">
        <v>10020</v>
      </c>
      <c r="DC29">
        <v>0</v>
      </c>
      <c r="DD29">
        <v>0.21912699999999999</v>
      </c>
      <c r="DE29">
        <v>-24.539100000000001</v>
      </c>
      <c r="DF29">
        <v>388.27600000000001</v>
      </c>
      <c r="DG29">
        <v>412.14100000000002</v>
      </c>
      <c r="DH29">
        <v>3.56046</v>
      </c>
      <c r="DI29">
        <v>399.90899999999999</v>
      </c>
      <c r="DJ29">
        <v>29.6797</v>
      </c>
      <c r="DK29">
        <v>3.0243600000000002</v>
      </c>
      <c r="DL29">
        <v>2.7004100000000002</v>
      </c>
      <c r="DM29">
        <v>24.162600000000001</v>
      </c>
      <c r="DN29">
        <v>22.287600000000001</v>
      </c>
      <c r="DO29">
        <v>1999.92</v>
      </c>
      <c r="DP29">
        <v>0.90000599999999997</v>
      </c>
      <c r="DQ29">
        <v>9.9993799999999994E-2</v>
      </c>
      <c r="DR29">
        <v>0</v>
      </c>
      <c r="DS29">
        <v>1190.57</v>
      </c>
      <c r="DT29">
        <v>4.9997400000000001</v>
      </c>
      <c r="DU29">
        <v>27684.5</v>
      </c>
      <c r="DV29">
        <v>15359.4</v>
      </c>
      <c r="DW29">
        <v>47.811999999999998</v>
      </c>
      <c r="DX29">
        <v>48.25</v>
      </c>
      <c r="DY29">
        <v>48.561999999999998</v>
      </c>
      <c r="DZ29">
        <v>48.375</v>
      </c>
      <c r="EA29">
        <v>49.5</v>
      </c>
      <c r="EB29">
        <v>1795.44</v>
      </c>
      <c r="EC29">
        <v>199.48</v>
      </c>
      <c r="ED29">
        <v>0</v>
      </c>
      <c r="EE29">
        <v>82.100000143051105</v>
      </c>
      <c r="EF29">
        <v>0</v>
      </c>
      <c r="EG29">
        <v>1253.0016000000001</v>
      </c>
      <c r="EH29">
        <v>-557.41769145818898</v>
      </c>
      <c r="EI29">
        <v>-9214.9692173988606</v>
      </c>
      <c r="EJ29">
        <v>28798.876</v>
      </c>
      <c r="EK29">
        <v>15</v>
      </c>
      <c r="EL29">
        <v>1530550887.0999999</v>
      </c>
      <c r="EM29" t="s">
        <v>436</v>
      </c>
      <c r="EN29">
        <v>1530550887.0999999</v>
      </c>
      <c r="EO29">
        <v>0</v>
      </c>
      <c r="EP29">
        <v>2</v>
      </c>
      <c r="EQ29">
        <v>8.4000000000000005E-2</v>
      </c>
      <c r="ER29">
        <v>0</v>
      </c>
      <c r="ES29">
        <v>-0.38</v>
      </c>
      <c r="ET29">
        <v>0</v>
      </c>
      <c r="EU29">
        <v>400</v>
      </c>
      <c r="EV29">
        <v>0</v>
      </c>
      <c r="EW29">
        <v>0.09</v>
      </c>
      <c r="EX29">
        <v>0</v>
      </c>
      <c r="EY29">
        <v>-24.1671902439024</v>
      </c>
      <c r="EZ29">
        <v>-1.8286996515679601</v>
      </c>
      <c r="FA29">
        <v>0.19673405821289899</v>
      </c>
      <c r="FB29">
        <v>0</v>
      </c>
      <c r="FC29">
        <v>1.0003191983169599</v>
      </c>
      <c r="FD29">
        <v>0</v>
      </c>
      <c r="FE29">
        <v>0</v>
      </c>
      <c r="FF29">
        <v>0</v>
      </c>
      <c r="FG29">
        <v>3.4035814634146302</v>
      </c>
      <c r="FH29">
        <v>1.07264445993032</v>
      </c>
      <c r="FI29">
        <v>0.106682223736071</v>
      </c>
      <c r="FJ29">
        <v>0</v>
      </c>
      <c r="FK29">
        <v>0</v>
      </c>
      <c r="FL29">
        <v>3</v>
      </c>
      <c r="FM29" t="s">
        <v>400</v>
      </c>
      <c r="FN29">
        <v>3.4451900000000002</v>
      </c>
      <c r="FO29">
        <v>2.77956</v>
      </c>
      <c r="FP29">
        <v>7.9934900000000003E-2</v>
      </c>
      <c r="FQ29">
        <v>8.3801600000000004E-2</v>
      </c>
      <c r="FR29">
        <v>0.12526100000000001</v>
      </c>
      <c r="FS29">
        <v>0.114594</v>
      </c>
      <c r="FT29">
        <v>19561.8</v>
      </c>
      <c r="FU29">
        <v>23761.599999999999</v>
      </c>
      <c r="FV29">
        <v>20723.3</v>
      </c>
      <c r="FW29">
        <v>25035.599999999999</v>
      </c>
      <c r="FX29">
        <v>28757.3</v>
      </c>
      <c r="FY29">
        <v>32639.9</v>
      </c>
      <c r="FZ29">
        <v>37425.1</v>
      </c>
      <c r="GA29">
        <v>41551</v>
      </c>
      <c r="GB29">
        <v>2.2202999999999999</v>
      </c>
      <c r="GC29">
        <v>1.7595499999999999</v>
      </c>
      <c r="GD29">
        <v>6.8142999999999995E-2</v>
      </c>
      <c r="GE29">
        <v>0</v>
      </c>
      <c r="GF29">
        <v>28.493200000000002</v>
      </c>
      <c r="GG29">
        <v>999.9</v>
      </c>
      <c r="GH29">
        <v>77.89</v>
      </c>
      <c r="GI29">
        <v>30.010999999999999</v>
      </c>
      <c r="GJ29">
        <v>36.496899999999997</v>
      </c>
      <c r="GK29">
        <v>61.560299999999998</v>
      </c>
      <c r="GL29">
        <v>20.745200000000001</v>
      </c>
      <c r="GM29">
        <v>2</v>
      </c>
      <c r="GN29">
        <v>0.224052</v>
      </c>
      <c r="GO29">
        <v>1.61883</v>
      </c>
      <c r="GP29">
        <v>20.328600000000002</v>
      </c>
      <c r="GQ29">
        <v>5.2217799999999999</v>
      </c>
      <c r="GR29">
        <v>11.962</v>
      </c>
      <c r="GS29">
        <v>4.9856499999999997</v>
      </c>
      <c r="GT29">
        <v>3.3010000000000002</v>
      </c>
      <c r="GU29">
        <v>9999</v>
      </c>
      <c r="GV29">
        <v>999.9</v>
      </c>
      <c r="GW29">
        <v>9999</v>
      </c>
      <c r="GX29">
        <v>9999</v>
      </c>
      <c r="GY29">
        <v>1.8840600000000001</v>
      </c>
      <c r="GZ29">
        <v>1.8811</v>
      </c>
      <c r="HA29">
        <v>1.88293</v>
      </c>
      <c r="HB29">
        <v>1.8813500000000001</v>
      </c>
      <c r="HC29">
        <v>1.8827799999999999</v>
      </c>
      <c r="HD29">
        <v>1.88202</v>
      </c>
      <c r="HE29">
        <v>1.8839999999999999</v>
      </c>
      <c r="HF29">
        <v>1.8812599999999999</v>
      </c>
      <c r="HG29">
        <v>5</v>
      </c>
      <c r="HH29">
        <v>0</v>
      </c>
      <c r="HI29">
        <v>0</v>
      </c>
      <c r="HJ29">
        <v>0</v>
      </c>
      <c r="HK29" t="s">
        <v>401</v>
      </c>
      <c r="HL29" t="s">
        <v>402</v>
      </c>
      <c r="HM29" t="s">
        <v>403</v>
      </c>
      <c r="HN29" t="s">
        <v>403</v>
      </c>
      <c r="HO29" t="s">
        <v>403</v>
      </c>
      <c r="HP29" t="s">
        <v>403</v>
      </c>
      <c r="HQ29">
        <v>0</v>
      </c>
      <c r="HR29">
        <v>100</v>
      </c>
      <c r="HS29">
        <v>100</v>
      </c>
      <c r="HT29">
        <v>-0.38</v>
      </c>
      <c r="HU29">
        <v>0</v>
      </c>
      <c r="HV29">
        <v>-0.46442857142858401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-1</v>
      </c>
      <c r="IE29">
        <v>-1</v>
      </c>
      <c r="IF29">
        <v>-1</v>
      </c>
      <c r="IG29">
        <v>-1</v>
      </c>
      <c r="IH29">
        <v>10.7</v>
      </c>
      <c r="II29">
        <v>25509181.100000001</v>
      </c>
      <c r="IJ29">
        <v>1.1450199999999999</v>
      </c>
      <c r="IK29">
        <v>2.5756800000000002</v>
      </c>
      <c r="IL29">
        <v>2.1008300000000002</v>
      </c>
      <c r="IM29">
        <v>2.66357</v>
      </c>
      <c r="IN29">
        <v>2.2485400000000002</v>
      </c>
      <c r="IO29">
        <v>2.2180200000000001</v>
      </c>
      <c r="IP29">
        <v>36.599600000000002</v>
      </c>
      <c r="IQ29">
        <v>14.4735</v>
      </c>
      <c r="IR29">
        <v>18</v>
      </c>
      <c r="IS29">
        <v>724.06200000000001</v>
      </c>
      <c r="IT29">
        <v>363.06</v>
      </c>
      <c r="IU29">
        <v>27.000399999999999</v>
      </c>
      <c r="IV29">
        <v>30.417100000000001</v>
      </c>
      <c r="IW29">
        <v>30.000399999999999</v>
      </c>
      <c r="IX29">
        <v>30.109100000000002</v>
      </c>
      <c r="IY29">
        <v>30.074100000000001</v>
      </c>
      <c r="IZ29">
        <v>22.877400000000002</v>
      </c>
      <c r="JA29">
        <v>100</v>
      </c>
      <c r="JB29">
        <v>0</v>
      </c>
      <c r="JC29">
        <v>27</v>
      </c>
      <c r="JD29">
        <v>400</v>
      </c>
      <c r="JE29">
        <v>7.75685</v>
      </c>
      <c r="JF29">
        <v>100.866</v>
      </c>
      <c r="JG29">
        <v>100.154</v>
      </c>
    </row>
    <row r="30" spans="1:267" x14ac:dyDescent="0.2">
      <c r="A30">
        <v>12</v>
      </c>
      <c r="B30">
        <v>1530550962.5999999</v>
      </c>
      <c r="C30">
        <v>1295.0999999046301</v>
      </c>
      <c r="D30" t="s">
        <v>437</v>
      </c>
      <c r="E30" t="s">
        <v>438</v>
      </c>
      <c r="F30" t="s">
        <v>394</v>
      </c>
      <c r="I30">
        <v>1530550962.5999999</v>
      </c>
      <c r="J30">
        <f t="shared" si="0"/>
        <v>2.0975478842032969E-3</v>
      </c>
      <c r="K30">
        <f t="shared" si="1"/>
        <v>2.0975478842032969</v>
      </c>
      <c r="L30">
        <f t="shared" si="2"/>
        <v>12.954818246666912</v>
      </c>
      <c r="M30">
        <f t="shared" si="3"/>
        <v>382.404</v>
      </c>
      <c r="N30">
        <f t="shared" si="4"/>
        <v>207.94686525826324</v>
      </c>
      <c r="O30">
        <f t="shared" si="5"/>
        <v>18.939523502498091</v>
      </c>
      <c r="P30">
        <f t="shared" si="6"/>
        <v>34.828846957871995</v>
      </c>
      <c r="Q30">
        <f t="shared" si="7"/>
        <v>0.12720642463610238</v>
      </c>
      <c r="R30">
        <f t="shared" si="8"/>
        <v>2.7694156975081814</v>
      </c>
      <c r="S30">
        <f t="shared" si="9"/>
        <v>0.12404730550260801</v>
      </c>
      <c r="T30">
        <f t="shared" si="10"/>
        <v>7.7806865686184723E-2</v>
      </c>
      <c r="U30">
        <f t="shared" si="11"/>
        <v>330.74089650160647</v>
      </c>
      <c r="V30">
        <f t="shared" si="12"/>
        <v>31.301856053623311</v>
      </c>
      <c r="W30">
        <f t="shared" si="13"/>
        <v>30.662400000000002</v>
      </c>
      <c r="X30">
        <f t="shared" si="14"/>
        <v>4.4252627951693198</v>
      </c>
      <c r="Y30">
        <f t="shared" si="15"/>
        <v>69.884396726656661</v>
      </c>
      <c r="Z30">
        <f t="shared" si="16"/>
        <v>2.9475242852831998</v>
      </c>
      <c r="AA30">
        <f t="shared" si="17"/>
        <v>4.2177144303213225</v>
      </c>
      <c r="AB30">
        <f t="shared" si="18"/>
        <v>1.47773850988612</v>
      </c>
      <c r="AC30">
        <f t="shared" si="19"/>
        <v>-92.501861693365399</v>
      </c>
      <c r="AD30">
        <f t="shared" si="20"/>
        <v>-125.08751040462658</v>
      </c>
      <c r="AE30">
        <f t="shared" si="21"/>
        <v>-10.067284402055705</v>
      </c>
      <c r="AF30">
        <f t="shared" si="22"/>
        <v>103.08424000155878</v>
      </c>
      <c r="AG30">
        <v>5</v>
      </c>
      <c r="AH30">
        <v>1</v>
      </c>
      <c r="AI30">
        <f t="shared" si="23"/>
        <v>1</v>
      </c>
      <c r="AJ30">
        <f t="shared" si="24"/>
        <v>0</v>
      </c>
      <c r="AK30">
        <f t="shared" si="25"/>
        <v>47738.74223760824</v>
      </c>
      <c r="AL30" t="s">
        <v>395</v>
      </c>
      <c r="AM30">
        <v>8118.25</v>
      </c>
      <c r="AN30">
        <v>1.65384615384615</v>
      </c>
      <c r="AO30">
        <v>0.39</v>
      </c>
      <c r="AP30">
        <f t="shared" si="26"/>
        <v>-3.2406311637080769</v>
      </c>
      <c r="AQ30">
        <v>-1</v>
      </c>
      <c r="AR30" t="s">
        <v>439</v>
      </c>
      <c r="AS30">
        <v>8283.8700000000008</v>
      </c>
      <c r="AT30">
        <v>1368.0092</v>
      </c>
      <c r="AU30">
        <v>1590.2</v>
      </c>
      <c r="AV30">
        <f t="shared" si="27"/>
        <v>0.13972506602943036</v>
      </c>
      <c r="AW30">
        <v>0.5</v>
      </c>
      <c r="AX30">
        <f t="shared" si="28"/>
        <v>1685.9343007780344</v>
      </c>
      <c r="AY30">
        <f t="shared" si="29"/>
        <v>12.954818246666912</v>
      </c>
      <c r="AZ30">
        <f t="shared" si="30"/>
        <v>117.78364074874618</v>
      </c>
      <c r="BA30">
        <f t="shared" si="31"/>
        <v>8.2772016918019661E-3</v>
      </c>
      <c r="BB30">
        <f t="shared" si="32"/>
        <v>-0.99975474783046148</v>
      </c>
      <c r="BC30">
        <f t="shared" si="33"/>
        <v>-0.51051076587141897</v>
      </c>
      <c r="BD30" t="s">
        <v>397</v>
      </c>
      <c r="BE30">
        <v>0</v>
      </c>
      <c r="BF30">
        <f t="shared" si="34"/>
        <v>-0.51051076587141897</v>
      </c>
      <c r="BG30">
        <f t="shared" si="35"/>
        <v>1.0003210355715453</v>
      </c>
      <c r="BH30">
        <f t="shared" si="36"/>
        <v>0.13968022370897831</v>
      </c>
      <c r="BI30">
        <f t="shared" si="37"/>
        <v>-1765.4536294872057</v>
      </c>
      <c r="BJ30">
        <f t="shared" si="38"/>
        <v>0.13987053474149083</v>
      </c>
      <c r="BK30">
        <f t="shared" si="39"/>
        <v>1257.9141813755364</v>
      </c>
      <c r="BL30">
        <f t="shared" si="40"/>
        <v>-5.2125569025969749E-5</v>
      </c>
      <c r="BM30">
        <f t="shared" si="41"/>
        <v>1.000052125569026</v>
      </c>
      <c r="BN30" t="s">
        <v>397</v>
      </c>
      <c r="BO30" t="s">
        <v>397</v>
      </c>
      <c r="BP30" t="s">
        <v>397</v>
      </c>
      <c r="BQ30" t="s">
        <v>397</v>
      </c>
      <c r="BR30" t="s">
        <v>397</v>
      </c>
      <c r="BS30" t="s">
        <v>397</v>
      </c>
      <c r="BT30" t="s">
        <v>397</v>
      </c>
      <c r="BU30" t="s">
        <v>397</v>
      </c>
      <c r="BV30" t="s">
        <v>397</v>
      </c>
      <c r="BW30" t="s">
        <v>397</v>
      </c>
      <c r="BX30" t="s">
        <v>397</v>
      </c>
      <c r="BY30" t="s">
        <v>397</v>
      </c>
      <c r="BZ30" t="s">
        <v>397</v>
      </c>
      <c r="CA30" t="s">
        <v>397</v>
      </c>
      <c r="CB30" t="s">
        <v>397</v>
      </c>
      <c r="CC30" t="s">
        <v>397</v>
      </c>
      <c r="CD30" t="s">
        <v>397</v>
      </c>
      <c r="CE30" t="s">
        <v>397</v>
      </c>
      <c r="CF30">
        <f t="shared" si="42"/>
        <v>1999.94</v>
      </c>
      <c r="CG30">
        <f t="shared" si="43"/>
        <v>1685.9343007780344</v>
      </c>
      <c r="CH30">
        <f t="shared" si="44"/>
        <v>0.84299244016222208</v>
      </c>
      <c r="CI30">
        <f t="shared" si="45"/>
        <v>0.16537540951308863</v>
      </c>
      <c r="CJ30">
        <v>9</v>
      </c>
      <c r="CK30">
        <v>0.5</v>
      </c>
      <c r="CL30" t="s">
        <v>398</v>
      </c>
      <c r="CM30">
        <v>1530550962.5999999</v>
      </c>
      <c r="CN30">
        <v>382.404</v>
      </c>
      <c r="CO30">
        <v>400.09100000000001</v>
      </c>
      <c r="CP30">
        <v>32.362400000000001</v>
      </c>
      <c r="CQ30">
        <v>29.7529</v>
      </c>
      <c r="CR30">
        <v>382.78399999999999</v>
      </c>
      <c r="CS30">
        <v>32.362400000000001</v>
      </c>
      <c r="CT30">
        <v>700.01900000000001</v>
      </c>
      <c r="CU30">
        <v>90.979699999999994</v>
      </c>
      <c r="CV30">
        <v>9.8968E-2</v>
      </c>
      <c r="CW30">
        <v>29.8246</v>
      </c>
      <c r="CX30">
        <v>30.662400000000002</v>
      </c>
      <c r="CY30">
        <v>999.9</v>
      </c>
      <c r="CZ30">
        <v>0</v>
      </c>
      <c r="DA30">
        <v>0</v>
      </c>
      <c r="DB30">
        <v>10017.5</v>
      </c>
      <c r="DC30">
        <v>0</v>
      </c>
      <c r="DD30">
        <v>0.21912699999999999</v>
      </c>
      <c r="DE30">
        <v>-17.687000000000001</v>
      </c>
      <c r="DF30">
        <v>395.19299999999998</v>
      </c>
      <c r="DG30">
        <v>412.36</v>
      </c>
      <c r="DH30">
        <v>2.60947</v>
      </c>
      <c r="DI30">
        <v>400.09100000000001</v>
      </c>
      <c r="DJ30">
        <v>29.7529</v>
      </c>
      <c r="DK30">
        <v>2.9443199999999998</v>
      </c>
      <c r="DL30">
        <v>2.7069100000000001</v>
      </c>
      <c r="DM30">
        <v>23.7163</v>
      </c>
      <c r="DN30">
        <v>22.327100000000002</v>
      </c>
      <c r="DO30">
        <v>1999.94</v>
      </c>
      <c r="DP30">
        <v>0.90000400000000003</v>
      </c>
      <c r="DQ30">
        <v>9.9995700000000007E-2</v>
      </c>
      <c r="DR30">
        <v>0</v>
      </c>
      <c r="DS30">
        <v>1272.8800000000001</v>
      </c>
      <c r="DT30">
        <v>4.9997400000000001</v>
      </c>
      <c r="DU30">
        <v>31942.2</v>
      </c>
      <c r="DV30">
        <v>15359.6</v>
      </c>
      <c r="DW30">
        <v>48.125</v>
      </c>
      <c r="DX30">
        <v>48.25</v>
      </c>
      <c r="DY30">
        <v>48.875</v>
      </c>
      <c r="DZ30">
        <v>48</v>
      </c>
      <c r="EA30">
        <v>49.875</v>
      </c>
      <c r="EB30">
        <v>1795.45</v>
      </c>
      <c r="EC30">
        <v>199.49</v>
      </c>
      <c r="ED30">
        <v>0</v>
      </c>
      <c r="EE30">
        <v>96.100000143051105</v>
      </c>
      <c r="EF30">
        <v>0</v>
      </c>
      <c r="EG30">
        <v>1368.0092</v>
      </c>
      <c r="EH30">
        <v>-853.06461407335496</v>
      </c>
      <c r="EI30">
        <v>-16504.6307424238</v>
      </c>
      <c r="EJ30">
        <v>33793.811999999998</v>
      </c>
      <c r="EK30">
        <v>15</v>
      </c>
      <c r="EL30">
        <v>1530550887.0999999</v>
      </c>
      <c r="EM30" t="s">
        <v>436</v>
      </c>
      <c r="EN30">
        <v>1530550887.0999999</v>
      </c>
      <c r="EO30">
        <v>0</v>
      </c>
      <c r="EP30">
        <v>2</v>
      </c>
      <c r="EQ30">
        <v>8.4000000000000005E-2</v>
      </c>
      <c r="ER30">
        <v>0</v>
      </c>
      <c r="ES30">
        <v>-0.38</v>
      </c>
      <c r="ET30">
        <v>0</v>
      </c>
      <c r="EU30">
        <v>400</v>
      </c>
      <c r="EV30">
        <v>0</v>
      </c>
      <c r="EW30">
        <v>0.09</v>
      </c>
      <c r="EX30">
        <v>0</v>
      </c>
      <c r="EY30">
        <v>-16.7603024390244</v>
      </c>
      <c r="EZ30">
        <v>-5.11189965156795</v>
      </c>
      <c r="FA30">
        <v>0.50631245750840204</v>
      </c>
      <c r="FB30">
        <v>0</v>
      </c>
      <c r="FC30">
        <v>1.0003136736540701</v>
      </c>
      <c r="FD30">
        <v>0</v>
      </c>
      <c r="FE30">
        <v>0</v>
      </c>
      <c r="FF30">
        <v>0</v>
      </c>
      <c r="FG30">
        <v>2.3861702439024399</v>
      </c>
      <c r="FH30">
        <v>1.5432618815331001</v>
      </c>
      <c r="FI30">
        <v>0.15414938743401499</v>
      </c>
      <c r="FJ30">
        <v>0</v>
      </c>
      <c r="FK30">
        <v>0</v>
      </c>
      <c r="FL30">
        <v>3</v>
      </c>
      <c r="FM30" t="s">
        <v>400</v>
      </c>
      <c r="FN30">
        <v>3.4451499999999999</v>
      </c>
      <c r="FO30">
        <v>2.77868</v>
      </c>
      <c r="FP30">
        <v>8.1042799999999998E-2</v>
      </c>
      <c r="FQ30">
        <v>8.3800399999999997E-2</v>
      </c>
      <c r="FR30">
        <v>0.122933</v>
      </c>
      <c r="FS30">
        <v>0.11475</v>
      </c>
      <c r="FT30">
        <v>19534.8</v>
      </c>
      <c r="FU30">
        <v>23757.9</v>
      </c>
      <c r="FV30">
        <v>20719.8</v>
      </c>
      <c r="FW30">
        <v>25032</v>
      </c>
      <c r="FX30">
        <v>28830.400000000001</v>
      </c>
      <c r="FY30">
        <v>32630</v>
      </c>
      <c r="FZ30">
        <v>37420.5</v>
      </c>
      <c r="GA30">
        <v>41545.9</v>
      </c>
      <c r="GB30">
        <v>2.2355200000000002</v>
      </c>
      <c r="GC30">
        <v>1.75807</v>
      </c>
      <c r="GD30">
        <v>0.130214</v>
      </c>
      <c r="GE30">
        <v>0</v>
      </c>
      <c r="GF30">
        <v>28.541899999999998</v>
      </c>
      <c r="GG30">
        <v>999.9</v>
      </c>
      <c r="GH30">
        <v>75.716999999999999</v>
      </c>
      <c r="GI30">
        <v>30.242000000000001</v>
      </c>
      <c r="GJ30">
        <v>35.9559</v>
      </c>
      <c r="GK30">
        <v>61.440300000000001</v>
      </c>
      <c r="GL30">
        <v>20.8093</v>
      </c>
      <c r="GM30">
        <v>2</v>
      </c>
      <c r="GN30">
        <v>0.23078000000000001</v>
      </c>
      <c r="GO30">
        <v>1.5326500000000001</v>
      </c>
      <c r="GP30">
        <v>20.328299999999999</v>
      </c>
      <c r="GQ30">
        <v>5.2168400000000004</v>
      </c>
      <c r="GR30">
        <v>11.962</v>
      </c>
      <c r="GS30">
        <v>4.98515</v>
      </c>
      <c r="GT30">
        <v>3.3003200000000001</v>
      </c>
      <c r="GU30">
        <v>9999</v>
      </c>
      <c r="GV30">
        <v>999.9</v>
      </c>
      <c r="GW30">
        <v>9999</v>
      </c>
      <c r="GX30">
        <v>9999</v>
      </c>
      <c r="GY30">
        <v>1.8841000000000001</v>
      </c>
      <c r="GZ30">
        <v>1.8811</v>
      </c>
      <c r="HA30">
        <v>1.88293</v>
      </c>
      <c r="HB30">
        <v>1.88131</v>
      </c>
      <c r="HC30">
        <v>1.8827799999999999</v>
      </c>
      <c r="HD30">
        <v>1.88202</v>
      </c>
      <c r="HE30">
        <v>1.8839999999999999</v>
      </c>
      <c r="HF30">
        <v>1.8812599999999999</v>
      </c>
      <c r="HG30">
        <v>5</v>
      </c>
      <c r="HH30">
        <v>0</v>
      </c>
      <c r="HI30">
        <v>0</v>
      </c>
      <c r="HJ30">
        <v>0</v>
      </c>
      <c r="HK30" t="s">
        <v>401</v>
      </c>
      <c r="HL30" t="s">
        <v>402</v>
      </c>
      <c r="HM30" t="s">
        <v>403</v>
      </c>
      <c r="HN30" t="s">
        <v>403</v>
      </c>
      <c r="HO30" t="s">
        <v>403</v>
      </c>
      <c r="HP30" t="s">
        <v>403</v>
      </c>
      <c r="HQ30">
        <v>0</v>
      </c>
      <c r="HR30">
        <v>100</v>
      </c>
      <c r="HS30">
        <v>100</v>
      </c>
      <c r="HT30">
        <v>-0.38</v>
      </c>
      <c r="HU30">
        <v>0</v>
      </c>
      <c r="HV30">
        <v>-0.38044999999999601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-1</v>
      </c>
      <c r="IE30">
        <v>-1</v>
      </c>
      <c r="IF30">
        <v>-1</v>
      </c>
      <c r="IG30">
        <v>-1</v>
      </c>
      <c r="IH30">
        <v>1.3</v>
      </c>
      <c r="II30">
        <v>25509182.699999999</v>
      </c>
      <c r="IJ30">
        <v>1.1474599999999999</v>
      </c>
      <c r="IK30">
        <v>2.5878899999999998</v>
      </c>
      <c r="IL30">
        <v>2.1008300000000002</v>
      </c>
      <c r="IM30">
        <v>2.6660200000000001</v>
      </c>
      <c r="IN30">
        <v>2.2485400000000002</v>
      </c>
      <c r="IO30">
        <v>2.21191</v>
      </c>
      <c r="IP30">
        <v>36.718000000000004</v>
      </c>
      <c r="IQ30">
        <v>14.4472</v>
      </c>
      <c r="IR30">
        <v>18</v>
      </c>
      <c r="IS30">
        <v>738.78300000000002</v>
      </c>
      <c r="IT30">
        <v>363.02600000000001</v>
      </c>
      <c r="IU30">
        <v>26.9986</v>
      </c>
      <c r="IV30">
        <v>30.487100000000002</v>
      </c>
      <c r="IW30">
        <v>30.000699999999998</v>
      </c>
      <c r="IX30">
        <v>30.224699999999999</v>
      </c>
      <c r="IY30">
        <v>30.1982</v>
      </c>
      <c r="IZ30">
        <v>22.926500000000001</v>
      </c>
      <c r="JA30">
        <v>100</v>
      </c>
      <c r="JB30">
        <v>0</v>
      </c>
      <c r="JC30">
        <v>27</v>
      </c>
      <c r="JD30">
        <v>400</v>
      </c>
      <c r="JE30">
        <v>7.75685</v>
      </c>
      <c r="JF30">
        <v>100.852</v>
      </c>
      <c r="JG30">
        <v>100.14100000000001</v>
      </c>
    </row>
    <row r="31" spans="1:267" x14ac:dyDescent="0.2">
      <c r="A31">
        <v>13</v>
      </c>
      <c r="B31">
        <v>1530551033.5999999</v>
      </c>
      <c r="C31">
        <v>1366.0999999046301</v>
      </c>
      <c r="D31" t="s">
        <v>440</v>
      </c>
      <c r="E31" t="s">
        <v>441</v>
      </c>
      <c r="F31" t="s">
        <v>394</v>
      </c>
      <c r="I31">
        <v>1530551033.5999999</v>
      </c>
      <c r="J31">
        <f t="shared" si="0"/>
        <v>2.2311501342981359E-3</v>
      </c>
      <c r="K31">
        <f t="shared" si="1"/>
        <v>2.2311501342981357</v>
      </c>
      <c r="L31">
        <f t="shared" si="2"/>
        <v>14.398136763127518</v>
      </c>
      <c r="M31">
        <f t="shared" si="3"/>
        <v>380.29199999999997</v>
      </c>
      <c r="N31">
        <f t="shared" si="4"/>
        <v>221.64014016407444</v>
      </c>
      <c r="O31">
        <f t="shared" si="5"/>
        <v>20.185777800501128</v>
      </c>
      <c r="P31">
        <f t="shared" si="6"/>
        <v>34.634925810935997</v>
      </c>
      <c r="Q31">
        <f t="shared" si="7"/>
        <v>0.15605055462595926</v>
      </c>
      <c r="R31">
        <f t="shared" si="8"/>
        <v>2.7635887562091175</v>
      </c>
      <c r="S31">
        <f t="shared" si="9"/>
        <v>0.15131535960177397</v>
      </c>
      <c r="T31">
        <f t="shared" si="10"/>
        <v>9.4985569449957563E-2</v>
      </c>
      <c r="U31">
        <f t="shared" si="11"/>
        <v>330.75258974694168</v>
      </c>
      <c r="V31">
        <f t="shared" si="12"/>
        <v>31.255720035642597</v>
      </c>
      <c r="W31">
        <f t="shared" si="13"/>
        <v>29.855599999999999</v>
      </c>
      <c r="X31">
        <f t="shared" si="14"/>
        <v>4.2252401316516899</v>
      </c>
      <c r="Y31">
        <f t="shared" si="15"/>
        <v>69.640647110479108</v>
      </c>
      <c r="Z31">
        <f t="shared" si="16"/>
        <v>2.9351326403123998</v>
      </c>
      <c r="AA31">
        <f t="shared" si="17"/>
        <v>4.2146831801491667</v>
      </c>
      <c r="AB31">
        <f t="shared" si="18"/>
        <v>1.29010749133929</v>
      </c>
      <c r="AC31">
        <f t="shared" si="19"/>
        <v>-98.393720922547786</v>
      </c>
      <c r="AD31">
        <f t="shared" si="20"/>
        <v>-6.4810909705761643</v>
      </c>
      <c r="AE31">
        <f t="shared" si="21"/>
        <v>-0.52059400667871925</v>
      </c>
      <c r="AF31">
        <f t="shared" si="22"/>
        <v>225.357183847139</v>
      </c>
      <c r="AG31">
        <v>0</v>
      </c>
      <c r="AH31">
        <v>0</v>
      </c>
      <c r="AI31">
        <f t="shared" si="23"/>
        <v>1</v>
      </c>
      <c r="AJ31">
        <f t="shared" si="24"/>
        <v>0</v>
      </c>
      <c r="AK31">
        <f t="shared" si="25"/>
        <v>47583.34931861137</v>
      </c>
      <c r="AL31" t="s">
        <v>395</v>
      </c>
      <c r="AM31">
        <v>8118.25</v>
      </c>
      <c r="AN31">
        <v>1.65384615384615</v>
      </c>
      <c r="AO31">
        <v>0.39</v>
      </c>
      <c r="AP31">
        <f t="shared" si="26"/>
        <v>-3.2406311637080769</v>
      </c>
      <c r="AQ31">
        <v>-1</v>
      </c>
      <c r="AR31" t="s">
        <v>442</v>
      </c>
      <c r="AS31">
        <v>8321.0400000000009</v>
      </c>
      <c r="AT31">
        <v>1398.0738461538499</v>
      </c>
      <c r="AU31">
        <v>1727.27</v>
      </c>
      <c r="AV31">
        <f t="shared" si="27"/>
        <v>0.19058754789126775</v>
      </c>
      <c r="AW31">
        <v>0.5</v>
      </c>
      <c r="AX31">
        <f t="shared" si="28"/>
        <v>1685.9933708533376</v>
      </c>
      <c r="AY31">
        <f t="shared" si="29"/>
        <v>14.398136763127518</v>
      </c>
      <c r="AZ31">
        <f t="shared" si="30"/>
        <v>160.66467115593522</v>
      </c>
      <c r="BA31">
        <f t="shared" si="31"/>
        <v>9.1329758641542028E-3</v>
      </c>
      <c r="BB31">
        <f t="shared" si="32"/>
        <v>-0.9997742101698055</v>
      </c>
      <c r="BC31">
        <f t="shared" si="33"/>
        <v>-0.51049776030774308</v>
      </c>
      <c r="BD31" t="s">
        <v>397</v>
      </c>
      <c r="BE31">
        <v>0</v>
      </c>
      <c r="BF31">
        <f t="shared" si="34"/>
        <v>-0.51049776030774308</v>
      </c>
      <c r="BG31">
        <f t="shared" si="35"/>
        <v>1.0002955518015757</v>
      </c>
      <c r="BH31">
        <f t="shared" si="36"/>
        <v>0.19053123604119934</v>
      </c>
      <c r="BI31">
        <f t="shared" si="37"/>
        <v>-1917.6949417507074</v>
      </c>
      <c r="BJ31">
        <f t="shared" si="38"/>
        <v>0.19077020872365996</v>
      </c>
      <c r="BK31">
        <f t="shared" si="39"/>
        <v>1366.3688374923959</v>
      </c>
      <c r="BL31">
        <f t="shared" si="40"/>
        <v>-6.9571267308432769E-5</v>
      </c>
      <c r="BM31">
        <f t="shared" si="41"/>
        <v>1.0000695712673084</v>
      </c>
      <c r="BN31" t="s">
        <v>397</v>
      </c>
      <c r="BO31" t="s">
        <v>397</v>
      </c>
      <c r="BP31" t="s">
        <v>397</v>
      </c>
      <c r="BQ31" t="s">
        <v>397</v>
      </c>
      <c r="BR31" t="s">
        <v>397</v>
      </c>
      <c r="BS31" t="s">
        <v>397</v>
      </c>
      <c r="BT31" t="s">
        <v>397</v>
      </c>
      <c r="BU31" t="s">
        <v>397</v>
      </c>
      <c r="BV31" t="s">
        <v>397</v>
      </c>
      <c r="BW31" t="s">
        <v>397</v>
      </c>
      <c r="BX31" t="s">
        <v>397</v>
      </c>
      <c r="BY31" t="s">
        <v>397</v>
      </c>
      <c r="BZ31" t="s">
        <v>397</v>
      </c>
      <c r="CA31" t="s">
        <v>397</v>
      </c>
      <c r="CB31" t="s">
        <v>397</v>
      </c>
      <c r="CC31" t="s">
        <v>397</v>
      </c>
      <c r="CD31" t="s">
        <v>397</v>
      </c>
      <c r="CE31" t="s">
        <v>397</v>
      </c>
      <c r="CF31">
        <f t="shared" si="42"/>
        <v>2000.01</v>
      </c>
      <c r="CG31">
        <f t="shared" si="43"/>
        <v>1685.9933708533376</v>
      </c>
      <c r="CH31">
        <f t="shared" si="44"/>
        <v>0.84299247046431647</v>
      </c>
      <c r="CI31">
        <f t="shared" si="45"/>
        <v>0.16537546799613087</v>
      </c>
      <c r="CJ31">
        <v>9</v>
      </c>
      <c r="CK31">
        <v>0.5</v>
      </c>
      <c r="CL31" t="s">
        <v>398</v>
      </c>
      <c r="CM31">
        <v>1530551033.5999999</v>
      </c>
      <c r="CN31">
        <v>380.29199999999997</v>
      </c>
      <c r="CO31">
        <v>399.89499999999998</v>
      </c>
      <c r="CP31">
        <v>32.227800000000002</v>
      </c>
      <c r="CQ31">
        <v>29.451599999999999</v>
      </c>
      <c r="CR31">
        <v>380.67200000000003</v>
      </c>
      <c r="CS31">
        <v>32.227800000000002</v>
      </c>
      <c r="CT31">
        <v>699.99300000000005</v>
      </c>
      <c r="CU31">
        <v>90.973799999999997</v>
      </c>
      <c r="CV31">
        <v>0.100758</v>
      </c>
      <c r="CW31">
        <v>29.812100000000001</v>
      </c>
      <c r="CX31">
        <v>29.855599999999999</v>
      </c>
      <c r="CY31">
        <v>999.9</v>
      </c>
      <c r="CZ31">
        <v>0</v>
      </c>
      <c r="DA31">
        <v>0</v>
      </c>
      <c r="DB31">
        <v>9983.75</v>
      </c>
      <c r="DC31">
        <v>0</v>
      </c>
      <c r="DD31">
        <v>0.21912699999999999</v>
      </c>
      <c r="DE31">
        <v>-19.603100000000001</v>
      </c>
      <c r="DF31">
        <v>392.95600000000002</v>
      </c>
      <c r="DG31">
        <v>412.03</v>
      </c>
      <c r="DH31">
        <v>2.77623</v>
      </c>
      <c r="DI31">
        <v>399.89499999999998</v>
      </c>
      <c r="DJ31">
        <v>29.451599999999999</v>
      </c>
      <c r="DK31">
        <v>2.9318900000000001</v>
      </c>
      <c r="DL31">
        <v>2.6793200000000001</v>
      </c>
      <c r="DM31">
        <v>23.646100000000001</v>
      </c>
      <c r="DN31">
        <v>22.158799999999999</v>
      </c>
      <c r="DO31">
        <v>2000.01</v>
      </c>
      <c r="DP31">
        <v>0.900003</v>
      </c>
      <c r="DQ31">
        <v>9.9997100000000005E-2</v>
      </c>
      <c r="DR31">
        <v>0</v>
      </c>
      <c r="DS31">
        <v>1327.51</v>
      </c>
      <c r="DT31">
        <v>4.9997400000000001</v>
      </c>
      <c r="DU31">
        <v>31147.7</v>
      </c>
      <c r="DV31">
        <v>15360.1</v>
      </c>
      <c r="DW31">
        <v>48.186999999999998</v>
      </c>
      <c r="DX31">
        <v>48.311999999999998</v>
      </c>
      <c r="DY31">
        <v>48.936999999999998</v>
      </c>
      <c r="DZ31">
        <v>47.686999999999998</v>
      </c>
      <c r="EA31">
        <v>49.75</v>
      </c>
      <c r="EB31">
        <v>1795.52</v>
      </c>
      <c r="EC31">
        <v>199.5</v>
      </c>
      <c r="ED31">
        <v>0</v>
      </c>
      <c r="EE31">
        <v>70.700000047683702</v>
      </c>
      <c r="EF31">
        <v>0</v>
      </c>
      <c r="EG31">
        <v>1398.0738461538499</v>
      </c>
      <c r="EH31">
        <v>-571.94393088689606</v>
      </c>
      <c r="EI31">
        <v>7044.5914376507599</v>
      </c>
      <c r="EJ31">
        <v>30669.4653846154</v>
      </c>
      <c r="EK31">
        <v>15</v>
      </c>
      <c r="EL31">
        <v>1530550887.0999999</v>
      </c>
      <c r="EM31" t="s">
        <v>436</v>
      </c>
      <c r="EN31">
        <v>1530550887.0999999</v>
      </c>
      <c r="EO31">
        <v>0</v>
      </c>
      <c r="EP31">
        <v>2</v>
      </c>
      <c r="EQ31">
        <v>8.4000000000000005E-2</v>
      </c>
      <c r="ER31">
        <v>0</v>
      </c>
      <c r="ES31">
        <v>-0.38</v>
      </c>
      <c r="ET31">
        <v>0</v>
      </c>
      <c r="EU31">
        <v>400</v>
      </c>
      <c r="EV31">
        <v>0</v>
      </c>
      <c r="EW31">
        <v>0.09</v>
      </c>
      <c r="EX31">
        <v>0</v>
      </c>
      <c r="EY31">
        <v>-19.016239024390199</v>
      </c>
      <c r="EZ31">
        <v>-4.64568083623693</v>
      </c>
      <c r="FA31">
        <v>0.46816352723508298</v>
      </c>
      <c r="FB31">
        <v>0</v>
      </c>
      <c r="FC31">
        <v>1.0003210355715499</v>
      </c>
      <c r="FD31">
        <v>0</v>
      </c>
      <c r="FE31">
        <v>0</v>
      </c>
      <c r="FF31">
        <v>0</v>
      </c>
      <c r="FG31">
        <v>2.4278080487804901</v>
      </c>
      <c r="FH31">
        <v>2.4751831358884999</v>
      </c>
      <c r="FI31">
        <v>0.24830334046081101</v>
      </c>
      <c r="FJ31">
        <v>0</v>
      </c>
      <c r="FK31">
        <v>0</v>
      </c>
      <c r="FL31">
        <v>3</v>
      </c>
      <c r="FM31" t="s">
        <v>400</v>
      </c>
      <c r="FN31">
        <v>3.4450500000000002</v>
      </c>
      <c r="FO31">
        <v>2.7801800000000001</v>
      </c>
      <c r="FP31">
        <v>8.06669E-2</v>
      </c>
      <c r="FQ31">
        <v>8.3736699999999997E-2</v>
      </c>
      <c r="FR31">
        <v>0.12254</v>
      </c>
      <c r="FS31">
        <v>0.113908</v>
      </c>
      <c r="FT31">
        <v>19537.5</v>
      </c>
      <c r="FU31">
        <v>23752.6</v>
      </c>
      <c r="FV31">
        <v>20714.5</v>
      </c>
      <c r="FW31">
        <v>25025</v>
      </c>
      <c r="FX31">
        <v>28836.5</v>
      </c>
      <c r="FY31">
        <v>32653.1</v>
      </c>
      <c r="FZ31">
        <v>37411.699999999997</v>
      </c>
      <c r="GA31">
        <v>41536</v>
      </c>
      <c r="GB31">
        <v>2.2502300000000002</v>
      </c>
      <c r="GC31">
        <v>1.75807</v>
      </c>
      <c r="GD31">
        <v>8.6028099999999996E-2</v>
      </c>
      <c r="GE31">
        <v>0</v>
      </c>
      <c r="GF31">
        <v>28.453700000000001</v>
      </c>
      <c r="GG31">
        <v>999.9</v>
      </c>
      <c r="GH31">
        <v>74.039000000000001</v>
      </c>
      <c r="GI31">
        <v>30.382999999999999</v>
      </c>
      <c r="GJ31">
        <v>35.446100000000001</v>
      </c>
      <c r="GK31">
        <v>61.780299999999997</v>
      </c>
      <c r="GL31">
        <v>20.632999999999999</v>
      </c>
      <c r="GM31">
        <v>2</v>
      </c>
      <c r="GN31">
        <v>0.24114099999999999</v>
      </c>
      <c r="GO31">
        <v>1.4903200000000001</v>
      </c>
      <c r="GP31">
        <v>20.329599999999999</v>
      </c>
      <c r="GQ31">
        <v>5.2208800000000002</v>
      </c>
      <c r="GR31">
        <v>11.962</v>
      </c>
      <c r="GS31">
        <v>4.9856499999999997</v>
      </c>
      <c r="GT31">
        <v>3.3010000000000002</v>
      </c>
      <c r="GU31">
        <v>9999</v>
      </c>
      <c r="GV31">
        <v>999.9</v>
      </c>
      <c r="GW31">
        <v>9999</v>
      </c>
      <c r="GX31">
        <v>9999</v>
      </c>
      <c r="GY31">
        <v>1.8840699999999999</v>
      </c>
      <c r="GZ31">
        <v>1.8811</v>
      </c>
      <c r="HA31">
        <v>1.88293</v>
      </c>
      <c r="HB31">
        <v>1.88137</v>
      </c>
      <c r="HC31">
        <v>1.8827799999999999</v>
      </c>
      <c r="HD31">
        <v>1.88202</v>
      </c>
      <c r="HE31">
        <v>1.8839999999999999</v>
      </c>
      <c r="HF31">
        <v>1.8812599999999999</v>
      </c>
      <c r="HG31">
        <v>5</v>
      </c>
      <c r="HH31">
        <v>0</v>
      </c>
      <c r="HI31">
        <v>0</v>
      </c>
      <c r="HJ31">
        <v>0</v>
      </c>
      <c r="HK31" t="s">
        <v>401</v>
      </c>
      <c r="HL31" t="s">
        <v>402</v>
      </c>
      <c r="HM31" t="s">
        <v>403</v>
      </c>
      <c r="HN31" t="s">
        <v>403</v>
      </c>
      <c r="HO31" t="s">
        <v>403</v>
      </c>
      <c r="HP31" t="s">
        <v>403</v>
      </c>
      <c r="HQ31">
        <v>0</v>
      </c>
      <c r="HR31">
        <v>100</v>
      </c>
      <c r="HS31">
        <v>100</v>
      </c>
      <c r="HT31">
        <v>-0.38</v>
      </c>
      <c r="HU31">
        <v>0</v>
      </c>
      <c r="HV31">
        <v>-0.38044999999999601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-1</v>
      </c>
      <c r="IE31">
        <v>-1</v>
      </c>
      <c r="IF31">
        <v>-1</v>
      </c>
      <c r="IG31">
        <v>-1</v>
      </c>
      <c r="IH31">
        <v>2.4</v>
      </c>
      <c r="II31">
        <v>25509183.899999999</v>
      </c>
      <c r="IJ31">
        <v>1.1511199999999999</v>
      </c>
      <c r="IK31">
        <v>2.5842299999999998</v>
      </c>
      <c r="IL31">
        <v>2.1008300000000002</v>
      </c>
      <c r="IM31">
        <v>2.66479</v>
      </c>
      <c r="IN31">
        <v>2.2485400000000002</v>
      </c>
      <c r="IO31">
        <v>2.2778299999999998</v>
      </c>
      <c r="IP31">
        <v>36.718000000000004</v>
      </c>
      <c r="IQ31">
        <v>14.4472</v>
      </c>
      <c r="IR31">
        <v>18</v>
      </c>
      <c r="IS31">
        <v>753.26800000000003</v>
      </c>
      <c r="IT31">
        <v>363.74099999999999</v>
      </c>
      <c r="IU31">
        <v>27.000599999999999</v>
      </c>
      <c r="IV31">
        <v>30.5898</v>
      </c>
      <c r="IW31">
        <v>30.000800000000002</v>
      </c>
      <c r="IX31">
        <v>30.338899999999999</v>
      </c>
      <c r="IY31">
        <v>30.3142</v>
      </c>
      <c r="IZ31">
        <v>22.9922</v>
      </c>
      <c r="JA31">
        <v>100</v>
      </c>
      <c r="JB31">
        <v>0</v>
      </c>
      <c r="JC31">
        <v>27</v>
      </c>
      <c r="JD31">
        <v>400</v>
      </c>
      <c r="JE31">
        <v>7.75685</v>
      </c>
      <c r="JF31">
        <v>100.827</v>
      </c>
      <c r="JG31">
        <v>100.11499999999999</v>
      </c>
    </row>
    <row r="32" spans="1:267" x14ac:dyDescent="0.2">
      <c r="A32">
        <v>14</v>
      </c>
      <c r="B32">
        <v>1530551112.0999999</v>
      </c>
      <c r="C32">
        <v>1444.5999999046301</v>
      </c>
      <c r="D32" t="s">
        <v>443</v>
      </c>
      <c r="E32" t="s">
        <v>444</v>
      </c>
      <c r="F32" t="s">
        <v>394</v>
      </c>
      <c r="I32">
        <v>1530551112.0999999</v>
      </c>
      <c r="J32">
        <f t="shared" si="0"/>
        <v>1.9372664005042931E-3</v>
      </c>
      <c r="K32">
        <f t="shared" si="1"/>
        <v>1.9372664005042932</v>
      </c>
      <c r="L32">
        <f t="shared" si="2"/>
        <v>9.5097605047193685</v>
      </c>
      <c r="M32">
        <f t="shared" si="3"/>
        <v>386.34500000000003</v>
      </c>
      <c r="N32">
        <f t="shared" si="4"/>
        <v>255.88067865508785</v>
      </c>
      <c r="O32">
        <f t="shared" si="5"/>
        <v>23.303061081539205</v>
      </c>
      <c r="P32">
        <f t="shared" si="6"/>
        <v>35.184450740349995</v>
      </c>
      <c r="Q32">
        <f t="shared" si="7"/>
        <v>0.12696252080141823</v>
      </c>
      <c r="R32">
        <f t="shared" si="8"/>
        <v>2.7677604715427941</v>
      </c>
      <c r="S32">
        <f t="shared" si="9"/>
        <v>0.1238135112862456</v>
      </c>
      <c r="T32">
        <f t="shared" si="10"/>
        <v>7.7659865277138279E-2</v>
      </c>
      <c r="U32">
        <f t="shared" si="11"/>
        <v>330.77513250175741</v>
      </c>
      <c r="V32">
        <f t="shared" si="12"/>
        <v>31.425551567783653</v>
      </c>
      <c r="W32">
        <f t="shared" si="13"/>
        <v>29.921199999999999</v>
      </c>
      <c r="X32">
        <f t="shared" si="14"/>
        <v>4.2412040841329048</v>
      </c>
      <c r="Y32">
        <f t="shared" si="15"/>
        <v>67.783457856353536</v>
      </c>
      <c r="Z32">
        <f t="shared" si="16"/>
        <v>2.8719116100559994</v>
      </c>
      <c r="AA32">
        <f t="shared" si="17"/>
        <v>4.2368915674708489</v>
      </c>
      <c r="AB32">
        <f t="shared" si="18"/>
        <v>1.3692924740769055</v>
      </c>
      <c r="AC32">
        <f t="shared" si="19"/>
        <v>-85.433448262239324</v>
      </c>
      <c r="AD32">
        <f t="shared" si="20"/>
        <v>-2.6411143949898035</v>
      </c>
      <c r="AE32">
        <f t="shared" si="21"/>
        <v>-0.2119926768076264</v>
      </c>
      <c r="AF32">
        <f t="shared" si="22"/>
        <v>242.48857716772062</v>
      </c>
      <c r="AG32">
        <v>0</v>
      </c>
      <c r="AH32">
        <v>0</v>
      </c>
      <c r="AI32">
        <f t="shared" si="23"/>
        <v>1</v>
      </c>
      <c r="AJ32">
        <f t="shared" si="24"/>
        <v>0</v>
      </c>
      <c r="AK32">
        <f t="shared" si="25"/>
        <v>47681.427873854736</v>
      </c>
      <c r="AL32" t="s">
        <v>395</v>
      </c>
      <c r="AM32">
        <v>8118.25</v>
      </c>
      <c r="AN32">
        <v>1.65384615384615</v>
      </c>
      <c r="AO32">
        <v>0.39</v>
      </c>
      <c r="AP32">
        <f t="shared" si="26"/>
        <v>-3.2406311637080769</v>
      </c>
      <c r="AQ32">
        <v>-1</v>
      </c>
      <c r="AR32" t="s">
        <v>445</v>
      </c>
      <c r="AS32">
        <v>8285.24</v>
      </c>
      <c r="AT32">
        <v>863.55583999999999</v>
      </c>
      <c r="AU32">
        <v>1007.68</v>
      </c>
      <c r="AV32">
        <f t="shared" si="27"/>
        <v>0.14302572245157186</v>
      </c>
      <c r="AW32">
        <v>0.5</v>
      </c>
      <c r="AX32">
        <f t="shared" si="28"/>
        <v>1686.1035007781129</v>
      </c>
      <c r="AY32">
        <f t="shared" si="29"/>
        <v>9.5097605047193685</v>
      </c>
      <c r="AZ32">
        <f t="shared" si="30"/>
        <v>120.57808566345703</v>
      </c>
      <c r="BA32">
        <f t="shared" si="31"/>
        <v>6.2331645120653999E-3</v>
      </c>
      <c r="BB32">
        <f t="shared" si="32"/>
        <v>-0.99961297237218161</v>
      </c>
      <c r="BC32">
        <f t="shared" si="33"/>
        <v>-0.51060552626780442</v>
      </c>
      <c r="BD32" t="s">
        <v>397</v>
      </c>
      <c r="BE32">
        <v>0</v>
      </c>
      <c r="BF32">
        <f t="shared" si="34"/>
        <v>-0.51060552626780442</v>
      </c>
      <c r="BG32">
        <f t="shared" si="35"/>
        <v>1.0005067139630317</v>
      </c>
      <c r="BH32">
        <f t="shared" si="36"/>
        <v>0.14295328602548152</v>
      </c>
      <c r="BI32">
        <f t="shared" si="37"/>
        <v>-1118.4586043728891</v>
      </c>
      <c r="BJ32">
        <f t="shared" si="38"/>
        <v>0.14326084808928347</v>
      </c>
      <c r="BK32">
        <f t="shared" si="39"/>
        <v>797.00365185636269</v>
      </c>
      <c r="BL32">
        <f t="shared" si="40"/>
        <v>-8.4525787982341671E-5</v>
      </c>
      <c r="BM32">
        <f t="shared" si="41"/>
        <v>1.0000845257879822</v>
      </c>
      <c r="BN32" t="s">
        <v>397</v>
      </c>
      <c r="BO32" t="s">
        <v>397</v>
      </c>
      <c r="BP32" t="s">
        <v>397</v>
      </c>
      <c r="BQ32" t="s">
        <v>397</v>
      </c>
      <c r="BR32" t="s">
        <v>397</v>
      </c>
      <c r="BS32" t="s">
        <v>397</v>
      </c>
      <c r="BT32" t="s">
        <v>397</v>
      </c>
      <c r="BU32" t="s">
        <v>397</v>
      </c>
      <c r="BV32" t="s">
        <v>397</v>
      </c>
      <c r="BW32" t="s">
        <v>397</v>
      </c>
      <c r="BX32" t="s">
        <v>397</v>
      </c>
      <c r="BY32" t="s">
        <v>397</v>
      </c>
      <c r="BZ32" t="s">
        <v>397</v>
      </c>
      <c r="CA32" t="s">
        <v>397</v>
      </c>
      <c r="CB32" t="s">
        <v>397</v>
      </c>
      <c r="CC32" t="s">
        <v>397</v>
      </c>
      <c r="CD32" t="s">
        <v>397</v>
      </c>
      <c r="CE32" t="s">
        <v>397</v>
      </c>
      <c r="CF32">
        <f t="shared" si="42"/>
        <v>2000.14</v>
      </c>
      <c r="CG32">
        <f t="shared" si="43"/>
        <v>1686.1035007781129</v>
      </c>
      <c r="CH32">
        <f t="shared" si="44"/>
        <v>0.84299274089719356</v>
      </c>
      <c r="CI32">
        <f t="shared" si="45"/>
        <v>0.16537598993158348</v>
      </c>
      <c r="CJ32">
        <v>9</v>
      </c>
      <c r="CK32">
        <v>0.5</v>
      </c>
      <c r="CL32" t="s">
        <v>398</v>
      </c>
      <c r="CM32">
        <v>1530551112.0999999</v>
      </c>
      <c r="CN32">
        <v>386.34500000000003</v>
      </c>
      <c r="CO32">
        <v>399.53399999999999</v>
      </c>
      <c r="CP32">
        <v>31.5352</v>
      </c>
      <c r="CQ32">
        <v>29.123000000000001</v>
      </c>
      <c r="CR32">
        <v>386.72500000000002</v>
      </c>
      <c r="CS32">
        <v>31.5352</v>
      </c>
      <c r="CT32">
        <v>700.00699999999995</v>
      </c>
      <c r="CU32">
        <v>90.969899999999996</v>
      </c>
      <c r="CV32">
        <v>0.10013</v>
      </c>
      <c r="CW32">
        <v>29.903500000000001</v>
      </c>
      <c r="CX32">
        <v>29.921199999999999</v>
      </c>
      <c r="CY32">
        <v>999.9</v>
      </c>
      <c r="CZ32">
        <v>0</v>
      </c>
      <c r="DA32">
        <v>0</v>
      </c>
      <c r="DB32">
        <v>10008.799999999999</v>
      </c>
      <c r="DC32">
        <v>0</v>
      </c>
      <c r="DD32">
        <v>0.23008400000000001</v>
      </c>
      <c r="DE32">
        <v>-13.188800000000001</v>
      </c>
      <c r="DF32">
        <v>398.92500000000001</v>
      </c>
      <c r="DG32">
        <v>411.51799999999997</v>
      </c>
      <c r="DH32">
        <v>2.4122400000000002</v>
      </c>
      <c r="DI32">
        <v>399.53399999999999</v>
      </c>
      <c r="DJ32">
        <v>29.123000000000001</v>
      </c>
      <c r="DK32">
        <v>2.86876</v>
      </c>
      <c r="DL32">
        <v>2.6493099999999998</v>
      </c>
      <c r="DM32">
        <v>23.2851</v>
      </c>
      <c r="DN32">
        <v>21.9741</v>
      </c>
      <c r="DO32">
        <v>2000.14</v>
      </c>
      <c r="DP32">
        <v>0.89999099999999999</v>
      </c>
      <c r="DQ32">
        <v>0.100009</v>
      </c>
      <c r="DR32">
        <v>0</v>
      </c>
      <c r="DS32">
        <v>810.30899999999997</v>
      </c>
      <c r="DT32">
        <v>4.9997400000000001</v>
      </c>
      <c r="DU32">
        <v>19194.2</v>
      </c>
      <c r="DV32">
        <v>15361</v>
      </c>
      <c r="DW32">
        <v>48.25</v>
      </c>
      <c r="DX32">
        <v>48.686999999999998</v>
      </c>
      <c r="DY32">
        <v>49</v>
      </c>
      <c r="DZ32">
        <v>48.561999999999998</v>
      </c>
      <c r="EA32">
        <v>49.875</v>
      </c>
      <c r="EB32">
        <v>1795.61</v>
      </c>
      <c r="EC32">
        <v>199.53</v>
      </c>
      <c r="ED32">
        <v>0</v>
      </c>
      <c r="EE32">
        <v>78.100000143051105</v>
      </c>
      <c r="EF32">
        <v>0</v>
      </c>
      <c r="EG32">
        <v>863.55583999999999</v>
      </c>
      <c r="EH32">
        <v>-476.61338388162898</v>
      </c>
      <c r="EI32">
        <v>-8876.6692164235592</v>
      </c>
      <c r="EJ32">
        <v>20118.056</v>
      </c>
      <c r="EK32">
        <v>15</v>
      </c>
      <c r="EL32">
        <v>1530550887.0999999</v>
      </c>
      <c r="EM32" t="s">
        <v>436</v>
      </c>
      <c r="EN32">
        <v>1530550887.0999999</v>
      </c>
      <c r="EO32">
        <v>0</v>
      </c>
      <c r="EP32">
        <v>2</v>
      </c>
      <c r="EQ32">
        <v>8.4000000000000005E-2</v>
      </c>
      <c r="ER32">
        <v>0</v>
      </c>
      <c r="ES32">
        <v>-0.38</v>
      </c>
      <c r="ET32">
        <v>0</v>
      </c>
      <c r="EU32">
        <v>400</v>
      </c>
      <c r="EV32">
        <v>0</v>
      </c>
      <c r="EW32">
        <v>0.09</v>
      </c>
      <c r="EX32">
        <v>0</v>
      </c>
      <c r="EY32">
        <v>-13.0647853658537</v>
      </c>
      <c r="EZ32">
        <v>-1.7129289198606299</v>
      </c>
      <c r="FA32">
        <v>0.213117504014919</v>
      </c>
      <c r="FB32">
        <v>0</v>
      </c>
      <c r="FC32">
        <v>1.0002955518015799</v>
      </c>
      <c r="FD32">
        <v>0</v>
      </c>
      <c r="FE32">
        <v>0</v>
      </c>
      <c r="FF32">
        <v>0</v>
      </c>
      <c r="FG32">
        <v>2.2957043902439001</v>
      </c>
      <c r="FH32">
        <v>0.80317672473868096</v>
      </c>
      <c r="FI32">
        <v>8.0171391772717399E-2</v>
      </c>
      <c r="FJ32">
        <v>0</v>
      </c>
      <c r="FK32">
        <v>0</v>
      </c>
      <c r="FL32">
        <v>3</v>
      </c>
      <c r="FM32" t="s">
        <v>400</v>
      </c>
      <c r="FN32">
        <v>3.4450099999999999</v>
      </c>
      <c r="FO32">
        <v>2.77976</v>
      </c>
      <c r="FP32">
        <v>8.1620100000000001E-2</v>
      </c>
      <c r="FQ32">
        <v>8.3643999999999996E-2</v>
      </c>
      <c r="FR32">
        <v>0.120672</v>
      </c>
      <c r="FS32">
        <v>0.112987</v>
      </c>
      <c r="FT32">
        <v>19510.8</v>
      </c>
      <c r="FU32">
        <v>23749.1</v>
      </c>
      <c r="FV32">
        <v>20708.099999999999</v>
      </c>
      <c r="FW32">
        <v>25019.3</v>
      </c>
      <c r="FX32">
        <v>28890</v>
      </c>
      <c r="FY32">
        <v>32680.3</v>
      </c>
      <c r="FZ32">
        <v>37401.4</v>
      </c>
      <c r="GA32">
        <v>41527.9</v>
      </c>
      <c r="GB32">
        <v>2.2618</v>
      </c>
      <c r="GC32">
        <v>1.7584</v>
      </c>
      <c r="GD32">
        <v>6.7070099999999994E-2</v>
      </c>
      <c r="GE32">
        <v>0</v>
      </c>
      <c r="GF32">
        <v>28.828600000000002</v>
      </c>
      <c r="GG32">
        <v>999.9</v>
      </c>
      <c r="GH32">
        <v>72.475999999999999</v>
      </c>
      <c r="GI32">
        <v>30.524000000000001</v>
      </c>
      <c r="GJ32">
        <v>34.978000000000002</v>
      </c>
      <c r="GK32">
        <v>61.650300000000001</v>
      </c>
      <c r="GL32">
        <v>20.4848</v>
      </c>
      <c r="GM32">
        <v>2</v>
      </c>
      <c r="GN32">
        <v>0.25289899999999998</v>
      </c>
      <c r="GO32">
        <v>1.62392</v>
      </c>
      <c r="GP32">
        <v>20.328299999999999</v>
      </c>
      <c r="GQ32">
        <v>5.2226800000000004</v>
      </c>
      <c r="GR32">
        <v>11.962</v>
      </c>
      <c r="GS32">
        <v>4.9855999999999998</v>
      </c>
      <c r="GT32">
        <v>3.3010000000000002</v>
      </c>
      <c r="GU32">
        <v>9999</v>
      </c>
      <c r="GV32">
        <v>999.9</v>
      </c>
      <c r="GW32">
        <v>9999</v>
      </c>
      <c r="GX32">
        <v>9999</v>
      </c>
      <c r="GY32">
        <v>1.88408</v>
      </c>
      <c r="GZ32">
        <v>1.8811</v>
      </c>
      <c r="HA32">
        <v>1.88293</v>
      </c>
      <c r="HB32">
        <v>1.88127</v>
      </c>
      <c r="HC32">
        <v>1.8827799999999999</v>
      </c>
      <c r="HD32">
        <v>1.88202</v>
      </c>
      <c r="HE32">
        <v>1.8839999999999999</v>
      </c>
      <c r="HF32">
        <v>1.8812500000000001</v>
      </c>
      <c r="HG32">
        <v>5</v>
      </c>
      <c r="HH32">
        <v>0</v>
      </c>
      <c r="HI32">
        <v>0</v>
      </c>
      <c r="HJ32">
        <v>0</v>
      </c>
      <c r="HK32" t="s">
        <v>401</v>
      </c>
      <c r="HL32" t="s">
        <v>402</v>
      </c>
      <c r="HM32" t="s">
        <v>403</v>
      </c>
      <c r="HN32" t="s">
        <v>403</v>
      </c>
      <c r="HO32" t="s">
        <v>403</v>
      </c>
      <c r="HP32" t="s">
        <v>403</v>
      </c>
      <c r="HQ32">
        <v>0</v>
      </c>
      <c r="HR32">
        <v>100</v>
      </c>
      <c r="HS32">
        <v>100</v>
      </c>
      <c r="HT32">
        <v>-0.38</v>
      </c>
      <c r="HU32">
        <v>0</v>
      </c>
      <c r="HV32">
        <v>-0.38044999999999601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-1</v>
      </c>
      <c r="IE32">
        <v>-1</v>
      </c>
      <c r="IF32">
        <v>-1</v>
      </c>
      <c r="IG32">
        <v>-1</v>
      </c>
      <c r="IH32">
        <v>3.8</v>
      </c>
      <c r="II32">
        <v>25509185.199999999</v>
      </c>
      <c r="IJ32">
        <v>1.1535599999999999</v>
      </c>
      <c r="IK32">
        <v>2.5878899999999998</v>
      </c>
      <c r="IL32">
        <v>2.1008300000000002</v>
      </c>
      <c r="IM32">
        <v>2.6672400000000001</v>
      </c>
      <c r="IN32">
        <v>2.2485400000000002</v>
      </c>
      <c r="IO32">
        <v>2.2265600000000001</v>
      </c>
      <c r="IP32">
        <v>36.6706</v>
      </c>
      <c r="IQ32">
        <v>14.4297</v>
      </c>
      <c r="IR32">
        <v>18</v>
      </c>
      <c r="IS32">
        <v>765.40200000000004</v>
      </c>
      <c r="IT32">
        <v>364.75799999999998</v>
      </c>
      <c r="IU32">
        <v>27.002199999999998</v>
      </c>
      <c r="IV32">
        <v>30.7347</v>
      </c>
      <c r="IW32">
        <v>30.000800000000002</v>
      </c>
      <c r="IX32">
        <v>30.473099999999999</v>
      </c>
      <c r="IY32">
        <v>30.450299999999999</v>
      </c>
      <c r="IZ32">
        <v>23.045500000000001</v>
      </c>
      <c r="JA32">
        <v>100</v>
      </c>
      <c r="JB32">
        <v>0</v>
      </c>
      <c r="JC32">
        <v>27</v>
      </c>
      <c r="JD32">
        <v>400</v>
      </c>
      <c r="JE32">
        <v>7.75685</v>
      </c>
      <c r="JF32">
        <v>100.798</v>
      </c>
      <c r="JG32">
        <v>100.095</v>
      </c>
    </row>
    <row r="33" spans="1:267" x14ac:dyDescent="0.2">
      <c r="A33">
        <v>15</v>
      </c>
      <c r="B33">
        <v>1530551193.0999999</v>
      </c>
      <c r="C33">
        <v>1525.5999999046301</v>
      </c>
      <c r="D33" t="s">
        <v>446</v>
      </c>
      <c r="E33" t="s">
        <v>447</v>
      </c>
      <c r="F33" t="s">
        <v>394</v>
      </c>
      <c r="I33">
        <v>1530551193.0999999</v>
      </c>
      <c r="J33">
        <f t="shared" si="0"/>
        <v>2.4018551690839916E-3</v>
      </c>
      <c r="K33">
        <f t="shared" si="1"/>
        <v>2.4018551690839915</v>
      </c>
      <c r="L33">
        <f t="shared" si="2"/>
        <v>11.495446005431186</v>
      </c>
      <c r="M33">
        <f t="shared" si="3"/>
        <v>383.78</v>
      </c>
      <c r="N33">
        <f t="shared" si="4"/>
        <v>249.90360150882648</v>
      </c>
      <c r="O33">
        <f t="shared" si="5"/>
        <v>22.760283386725458</v>
      </c>
      <c r="P33">
        <f t="shared" si="6"/>
        <v>34.953243992559997</v>
      </c>
      <c r="Q33">
        <f t="shared" si="7"/>
        <v>0.15025937062709252</v>
      </c>
      <c r="R33">
        <f t="shared" si="8"/>
        <v>2.7653248111884881</v>
      </c>
      <c r="S33">
        <f t="shared" si="9"/>
        <v>0.14586645315911514</v>
      </c>
      <c r="T33">
        <f t="shared" si="10"/>
        <v>9.1550521678868818E-2</v>
      </c>
      <c r="U33">
        <f t="shared" si="11"/>
        <v>330.77237850161441</v>
      </c>
      <c r="V33">
        <f t="shared" si="12"/>
        <v>31.4457155026364</v>
      </c>
      <c r="W33">
        <f t="shared" si="13"/>
        <v>30.3001</v>
      </c>
      <c r="X33">
        <f t="shared" si="14"/>
        <v>4.3344432199440837</v>
      </c>
      <c r="Y33">
        <f t="shared" si="15"/>
        <v>67.739777996661061</v>
      </c>
      <c r="Z33">
        <f t="shared" si="16"/>
        <v>2.8942848894323996</v>
      </c>
      <c r="AA33">
        <f t="shared" si="17"/>
        <v>4.2726518672308913</v>
      </c>
      <c r="AB33">
        <f t="shared" si="18"/>
        <v>1.4401583305116841</v>
      </c>
      <c r="AC33">
        <f t="shared" si="19"/>
        <v>-105.92181295660403</v>
      </c>
      <c r="AD33">
        <f t="shared" si="20"/>
        <v>-37.315773062564574</v>
      </c>
      <c r="AE33">
        <f t="shared" si="21"/>
        <v>-3.0056438535998034</v>
      </c>
      <c r="AF33">
        <f t="shared" si="22"/>
        <v>184.52914862884603</v>
      </c>
      <c r="AG33">
        <v>20</v>
      </c>
      <c r="AH33">
        <v>3</v>
      </c>
      <c r="AI33">
        <f t="shared" si="23"/>
        <v>1</v>
      </c>
      <c r="AJ33">
        <f t="shared" si="24"/>
        <v>0</v>
      </c>
      <c r="AK33">
        <f t="shared" si="25"/>
        <v>47592.866663391469</v>
      </c>
      <c r="AL33" t="s">
        <v>395</v>
      </c>
      <c r="AM33">
        <v>8118.25</v>
      </c>
      <c r="AN33">
        <v>1.65384615384615</v>
      </c>
      <c r="AO33">
        <v>0.39</v>
      </c>
      <c r="AP33">
        <f t="shared" si="26"/>
        <v>-3.2406311637080769</v>
      </c>
      <c r="AQ33">
        <v>-1</v>
      </c>
      <c r="AR33" t="s">
        <v>448</v>
      </c>
      <c r="AS33">
        <v>8290.3700000000008</v>
      </c>
      <c r="AT33">
        <v>1393.3148000000001</v>
      </c>
      <c r="AU33">
        <v>1542.4</v>
      </c>
      <c r="AV33">
        <f t="shared" si="27"/>
        <v>9.6657935684647311E-2</v>
      </c>
      <c r="AW33">
        <v>0.5</v>
      </c>
      <c r="AX33">
        <f t="shared" si="28"/>
        <v>1686.0945007780385</v>
      </c>
      <c r="AY33">
        <f t="shared" si="29"/>
        <v>11.495446005431186</v>
      </c>
      <c r="AZ33">
        <f t="shared" si="30"/>
        <v>81.487206907220582</v>
      </c>
      <c r="BA33">
        <f t="shared" si="31"/>
        <v>7.4108811811350039E-3</v>
      </c>
      <c r="BB33">
        <f t="shared" si="32"/>
        <v>-0.99974714730290448</v>
      </c>
      <c r="BC33">
        <f t="shared" si="33"/>
        <v>-0.51051584504741965</v>
      </c>
      <c r="BD33" t="s">
        <v>397</v>
      </c>
      <c r="BE33">
        <v>0</v>
      </c>
      <c r="BF33">
        <f t="shared" si="34"/>
        <v>-0.51051584504741965</v>
      </c>
      <c r="BG33">
        <f t="shared" si="35"/>
        <v>1.0003309879700775</v>
      </c>
      <c r="BH33">
        <f t="shared" si="36"/>
        <v>9.6625953656389763E-2</v>
      </c>
      <c r="BI33">
        <f t="shared" si="37"/>
        <v>-1712.3629844834106</v>
      </c>
      <c r="BJ33">
        <f t="shared" si="38"/>
        <v>9.6761688891995379E-2</v>
      </c>
      <c r="BK33">
        <f t="shared" si="39"/>
        <v>1220.0931223371917</v>
      </c>
      <c r="BL33">
        <f t="shared" si="40"/>
        <v>-3.5404117134480035E-5</v>
      </c>
      <c r="BM33">
        <f t="shared" si="41"/>
        <v>1.0000354041171344</v>
      </c>
      <c r="BN33" t="s">
        <v>397</v>
      </c>
      <c r="BO33" t="s">
        <v>397</v>
      </c>
      <c r="BP33" t="s">
        <v>397</v>
      </c>
      <c r="BQ33" t="s">
        <v>397</v>
      </c>
      <c r="BR33" t="s">
        <v>397</v>
      </c>
      <c r="BS33" t="s">
        <v>397</v>
      </c>
      <c r="BT33" t="s">
        <v>397</v>
      </c>
      <c r="BU33" t="s">
        <v>397</v>
      </c>
      <c r="BV33" t="s">
        <v>397</v>
      </c>
      <c r="BW33" t="s">
        <v>397</v>
      </c>
      <c r="BX33" t="s">
        <v>397</v>
      </c>
      <c r="BY33" t="s">
        <v>397</v>
      </c>
      <c r="BZ33" t="s">
        <v>397</v>
      </c>
      <c r="CA33" t="s">
        <v>397</v>
      </c>
      <c r="CB33" t="s">
        <v>397</v>
      </c>
      <c r="CC33" t="s">
        <v>397</v>
      </c>
      <c r="CD33" t="s">
        <v>397</v>
      </c>
      <c r="CE33" t="s">
        <v>397</v>
      </c>
      <c r="CF33">
        <f t="shared" si="42"/>
        <v>2000.13</v>
      </c>
      <c r="CG33">
        <f t="shared" si="43"/>
        <v>1686.0945007780385</v>
      </c>
      <c r="CH33">
        <f t="shared" si="44"/>
        <v>0.84299245587938709</v>
      </c>
      <c r="CI33">
        <f t="shared" si="45"/>
        <v>0.16537543984721711</v>
      </c>
      <c r="CJ33">
        <v>9</v>
      </c>
      <c r="CK33">
        <v>0.5</v>
      </c>
      <c r="CL33" t="s">
        <v>398</v>
      </c>
      <c r="CM33">
        <v>1530551193.0999999</v>
      </c>
      <c r="CN33">
        <v>383.78</v>
      </c>
      <c r="CO33">
        <v>399.74200000000002</v>
      </c>
      <c r="CP33">
        <v>31.778700000000001</v>
      </c>
      <c r="CQ33">
        <v>28.789300000000001</v>
      </c>
      <c r="CR33">
        <v>384.161</v>
      </c>
      <c r="CS33">
        <v>31.778700000000001</v>
      </c>
      <c r="CT33">
        <v>700.13199999999995</v>
      </c>
      <c r="CU33">
        <v>90.975999999999999</v>
      </c>
      <c r="CV33">
        <v>0.10025199999999999</v>
      </c>
      <c r="CW33">
        <v>30.049800000000001</v>
      </c>
      <c r="CX33">
        <v>30.3001</v>
      </c>
      <c r="CY33">
        <v>999.9</v>
      </c>
      <c r="CZ33">
        <v>0</v>
      </c>
      <c r="DA33">
        <v>0</v>
      </c>
      <c r="DB33">
        <v>9993.75</v>
      </c>
      <c r="DC33">
        <v>0</v>
      </c>
      <c r="DD33">
        <v>0.23008400000000001</v>
      </c>
      <c r="DE33">
        <v>-15.962199999999999</v>
      </c>
      <c r="DF33">
        <v>396.37700000000001</v>
      </c>
      <c r="DG33">
        <v>411.59199999999998</v>
      </c>
      <c r="DH33">
        <v>2.9893999999999998</v>
      </c>
      <c r="DI33">
        <v>399.74200000000002</v>
      </c>
      <c r="DJ33">
        <v>28.789300000000001</v>
      </c>
      <c r="DK33">
        <v>2.8910999999999998</v>
      </c>
      <c r="DL33">
        <v>2.6191399999999998</v>
      </c>
      <c r="DM33">
        <v>23.413699999999999</v>
      </c>
      <c r="DN33">
        <v>21.7864</v>
      </c>
      <c r="DO33">
        <v>2000.13</v>
      </c>
      <c r="DP33">
        <v>0.900003</v>
      </c>
      <c r="DQ33">
        <v>9.9996500000000002E-2</v>
      </c>
      <c r="DR33">
        <v>0</v>
      </c>
      <c r="DS33">
        <v>1285.42</v>
      </c>
      <c r="DT33">
        <v>4.9997400000000001</v>
      </c>
      <c r="DU33">
        <v>29059.5</v>
      </c>
      <c r="DV33">
        <v>15361</v>
      </c>
      <c r="DW33">
        <v>48.561999999999998</v>
      </c>
      <c r="DX33">
        <v>49.125</v>
      </c>
      <c r="DY33">
        <v>49.311999999999998</v>
      </c>
      <c r="DZ33">
        <v>48.936999999999998</v>
      </c>
      <c r="EA33">
        <v>50.186999999999998</v>
      </c>
      <c r="EB33">
        <v>1795.62</v>
      </c>
      <c r="EC33">
        <v>199.51</v>
      </c>
      <c r="ED33">
        <v>0</v>
      </c>
      <c r="EE33">
        <v>80.5</v>
      </c>
      <c r="EF33">
        <v>0</v>
      </c>
      <c r="EG33">
        <v>1393.3148000000001</v>
      </c>
      <c r="EH33">
        <v>-978.67846300742099</v>
      </c>
      <c r="EI33">
        <v>-22336.5076840691</v>
      </c>
      <c r="EJ33">
        <v>31185.756000000001</v>
      </c>
      <c r="EK33">
        <v>15</v>
      </c>
      <c r="EL33">
        <v>1530550887.0999999</v>
      </c>
      <c r="EM33" t="s">
        <v>436</v>
      </c>
      <c r="EN33">
        <v>1530550887.0999999</v>
      </c>
      <c r="EO33">
        <v>0</v>
      </c>
      <c r="EP33">
        <v>2</v>
      </c>
      <c r="EQ33">
        <v>8.4000000000000005E-2</v>
      </c>
      <c r="ER33">
        <v>0</v>
      </c>
      <c r="ES33">
        <v>-0.38</v>
      </c>
      <c r="ET33">
        <v>0</v>
      </c>
      <c r="EU33">
        <v>400</v>
      </c>
      <c r="EV33">
        <v>0</v>
      </c>
      <c r="EW33">
        <v>0.09</v>
      </c>
      <c r="EX33">
        <v>0</v>
      </c>
      <c r="EY33">
        <v>-14.5826243902439</v>
      </c>
      <c r="EZ33">
        <v>-9.7914313588850401</v>
      </c>
      <c r="FA33">
        <v>0.98934970136966105</v>
      </c>
      <c r="FB33">
        <v>0</v>
      </c>
      <c r="FC33">
        <v>1.0005067139630299</v>
      </c>
      <c r="FD33">
        <v>0</v>
      </c>
      <c r="FE33">
        <v>0</v>
      </c>
      <c r="FF33">
        <v>0</v>
      </c>
      <c r="FG33">
        <v>2.75943170731707</v>
      </c>
      <c r="FH33">
        <v>1.6501369337979099</v>
      </c>
      <c r="FI33">
        <v>0.16515755915447999</v>
      </c>
      <c r="FJ33">
        <v>0</v>
      </c>
      <c r="FK33">
        <v>0</v>
      </c>
      <c r="FL33">
        <v>3</v>
      </c>
      <c r="FM33" t="s">
        <v>400</v>
      </c>
      <c r="FN33">
        <v>3.4451700000000001</v>
      </c>
      <c r="FO33">
        <v>2.7797499999999999</v>
      </c>
      <c r="FP33">
        <v>8.1175600000000001E-2</v>
      </c>
      <c r="FQ33">
        <v>8.3646899999999996E-2</v>
      </c>
      <c r="FR33">
        <v>0.121279</v>
      </c>
      <c r="FS33">
        <v>0.112055</v>
      </c>
      <c r="FT33">
        <v>19514.7</v>
      </c>
      <c r="FU33">
        <v>23740.7</v>
      </c>
      <c r="FV33">
        <v>20702.599999999999</v>
      </c>
      <c r="FW33">
        <v>25011.200000000001</v>
      </c>
      <c r="FX33">
        <v>28863.1</v>
      </c>
      <c r="FY33">
        <v>32704.9</v>
      </c>
      <c r="FZ33">
        <v>37392.5</v>
      </c>
      <c r="GA33">
        <v>41516.1</v>
      </c>
      <c r="GB33">
        <v>2.2102300000000001</v>
      </c>
      <c r="GC33">
        <v>1.7499499999999999</v>
      </c>
      <c r="GD33">
        <v>7.7634999999999996E-2</v>
      </c>
      <c r="GE33">
        <v>0</v>
      </c>
      <c r="GF33">
        <v>29.036000000000001</v>
      </c>
      <c r="GG33">
        <v>999.9</v>
      </c>
      <c r="GH33">
        <v>71.072000000000003</v>
      </c>
      <c r="GI33">
        <v>30.635000000000002</v>
      </c>
      <c r="GJ33">
        <v>34.5169</v>
      </c>
      <c r="GK33">
        <v>61.6203</v>
      </c>
      <c r="GL33">
        <v>20.609000000000002</v>
      </c>
      <c r="GM33">
        <v>2</v>
      </c>
      <c r="GN33">
        <v>0.266926</v>
      </c>
      <c r="GO33">
        <v>1.80633</v>
      </c>
      <c r="GP33">
        <v>20.326599999999999</v>
      </c>
      <c r="GQ33">
        <v>5.2216300000000002</v>
      </c>
      <c r="GR33">
        <v>11.962</v>
      </c>
      <c r="GS33">
        <v>4.9856999999999996</v>
      </c>
      <c r="GT33">
        <v>3.3010000000000002</v>
      </c>
      <c r="GU33">
        <v>9999</v>
      </c>
      <c r="GV33">
        <v>999.9</v>
      </c>
      <c r="GW33">
        <v>9999</v>
      </c>
      <c r="GX33">
        <v>9999</v>
      </c>
      <c r="GY33">
        <v>1.8841399999999999</v>
      </c>
      <c r="GZ33">
        <v>1.8811</v>
      </c>
      <c r="HA33">
        <v>1.8829199999999999</v>
      </c>
      <c r="HB33">
        <v>1.88134</v>
      </c>
      <c r="HC33">
        <v>1.8827700000000001</v>
      </c>
      <c r="HD33">
        <v>1.88202</v>
      </c>
      <c r="HE33">
        <v>1.8839999999999999</v>
      </c>
      <c r="HF33">
        <v>1.8812599999999999</v>
      </c>
      <c r="HG33">
        <v>5</v>
      </c>
      <c r="HH33">
        <v>0</v>
      </c>
      <c r="HI33">
        <v>0</v>
      </c>
      <c r="HJ33">
        <v>0</v>
      </c>
      <c r="HK33" t="s">
        <v>401</v>
      </c>
      <c r="HL33" t="s">
        <v>402</v>
      </c>
      <c r="HM33" t="s">
        <v>403</v>
      </c>
      <c r="HN33" t="s">
        <v>403</v>
      </c>
      <c r="HO33" t="s">
        <v>403</v>
      </c>
      <c r="HP33" t="s">
        <v>403</v>
      </c>
      <c r="HQ33">
        <v>0</v>
      </c>
      <c r="HR33">
        <v>100</v>
      </c>
      <c r="HS33">
        <v>100</v>
      </c>
      <c r="HT33">
        <v>-0.38100000000000001</v>
      </c>
      <c r="HU33">
        <v>0</v>
      </c>
      <c r="HV33">
        <v>-0.38044999999999601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-1</v>
      </c>
      <c r="IE33">
        <v>-1</v>
      </c>
      <c r="IF33">
        <v>-1</v>
      </c>
      <c r="IG33">
        <v>-1</v>
      </c>
      <c r="IH33">
        <v>5.0999999999999996</v>
      </c>
      <c r="II33">
        <v>25509186.600000001</v>
      </c>
      <c r="IJ33">
        <v>1.1535599999999999</v>
      </c>
      <c r="IK33">
        <v>2.5781200000000002</v>
      </c>
      <c r="IL33">
        <v>2.1008300000000002</v>
      </c>
      <c r="IM33">
        <v>2.6672400000000001</v>
      </c>
      <c r="IN33">
        <v>2.2485400000000002</v>
      </c>
      <c r="IO33">
        <v>2.2888199999999999</v>
      </c>
      <c r="IP33">
        <v>36.599600000000002</v>
      </c>
      <c r="IQ33">
        <v>14.4122</v>
      </c>
      <c r="IR33">
        <v>18</v>
      </c>
      <c r="IS33">
        <v>721.68299999999999</v>
      </c>
      <c r="IT33">
        <v>361.137</v>
      </c>
      <c r="IU33">
        <v>27.002600000000001</v>
      </c>
      <c r="IV33">
        <v>30.899699999999999</v>
      </c>
      <c r="IW33">
        <v>30.001000000000001</v>
      </c>
      <c r="IX33">
        <v>30.634399999999999</v>
      </c>
      <c r="IY33">
        <v>30.608599999999999</v>
      </c>
      <c r="IZ33">
        <v>23.0609</v>
      </c>
      <c r="JA33">
        <v>100</v>
      </c>
      <c r="JB33">
        <v>0</v>
      </c>
      <c r="JC33">
        <v>27</v>
      </c>
      <c r="JD33">
        <v>400</v>
      </c>
      <c r="JE33">
        <v>7.75685</v>
      </c>
      <c r="JF33">
        <v>100.774</v>
      </c>
      <c r="JG33">
        <v>100.065</v>
      </c>
    </row>
    <row r="34" spans="1:267" x14ac:dyDescent="0.2">
      <c r="A34">
        <v>16</v>
      </c>
      <c r="B34">
        <v>1530551264.5999999</v>
      </c>
      <c r="C34">
        <v>1597.0999999046301</v>
      </c>
      <c r="D34" t="s">
        <v>449</v>
      </c>
      <c r="E34" t="s">
        <v>450</v>
      </c>
      <c r="F34" t="s">
        <v>394</v>
      </c>
      <c r="I34">
        <v>1530551264.5999999</v>
      </c>
      <c r="J34">
        <f t="shared" si="0"/>
        <v>2.1256535478192235E-3</v>
      </c>
      <c r="K34">
        <f t="shared" si="1"/>
        <v>2.1256535478192236</v>
      </c>
      <c r="L34">
        <f t="shared" si="2"/>
        <v>13.28232249248363</v>
      </c>
      <c r="M34">
        <f t="shared" si="3"/>
        <v>381.42200000000003</v>
      </c>
      <c r="N34">
        <f t="shared" si="4"/>
        <v>205.14994177912274</v>
      </c>
      <c r="O34">
        <f t="shared" si="5"/>
        <v>18.684584565166489</v>
      </c>
      <c r="P34">
        <f t="shared" si="6"/>
        <v>34.739037955409209</v>
      </c>
      <c r="Q34">
        <f t="shared" si="7"/>
        <v>0.12901660812890819</v>
      </c>
      <c r="R34">
        <f t="shared" si="8"/>
        <v>2.765886830166894</v>
      </c>
      <c r="S34">
        <f t="shared" si="9"/>
        <v>0.12576414350114268</v>
      </c>
      <c r="T34">
        <f t="shared" si="10"/>
        <v>7.8887981438363106E-2</v>
      </c>
      <c r="U34">
        <f t="shared" si="11"/>
        <v>330.75424350162166</v>
      </c>
      <c r="V34">
        <f t="shared" si="12"/>
        <v>31.649105876801404</v>
      </c>
      <c r="W34">
        <f t="shared" si="13"/>
        <v>30.220099999999999</v>
      </c>
      <c r="X34">
        <f t="shared" si="14"/>
        <v>4.3146095685181809</v>
      </c>
      <c r="Y34">
        <f t="shared" si="15"/>
        <v>65.880550637945646</v>
      </c>
      <c r="Z34">
        <f t="shared" si="16"/>
        <v>2.83564949929184</v>
      </c>
      <c r="AA34">
        <f t="shared" si="17"/>
        <v>4.3042285952882926</v>
      </c>
      <c r="AB34">
        <f t="shared" si="18"/>
        <v>1.4789600692263409</v>
      </c>
      <c r="AC34">
        <f t="shared" si="19"/>
        <v>-93.741321458827755</v>
      </c>
      <c r="AD34">
        <f t="shared" si="20"/>
        <v>-6.2628086130939273</v>
      </c>
      <c r="AE34">
        <f t="shared" si="21"/>
        <v>-0.50446340522296595</v>
      </c>
      <c r="AF34">
        <f t="shared" si="22"/>
        <v>230.24565002447699</v>
      </c>
      <c r="AG34">
        <v>0</v>
      </c>
      <c r="AH34">
        <v>0</v>
      </c>
      <c r="AI34">
        <f t="shared" si="23"/>
        <v>1</v>
      </c>
      <c r="AJ34">
        <f t="shared" si="24"/>
        <v>0</v>
      </c>
      <c r="AK34">
        <f t="shared" si="25"/>
        <v>47587.90754490094</v>
      </c>
      <c r="AL34" t="s">
        <v>395</v>
      </c>
      <c r="AM34">
        <v>8118.25</v>
      </c>
      <c r="AN34">
        <v>1.65384615384615</v>
      </c>
      <c r="AO34">
        <v>0.39</v>
      </c>
      <c r="AP34">
        <f t="shared" si="26"/>
        <v>-3.2406311637080769</v>
      </c>
      <c r="AQ34">
        <v>-1</v>
      </c>
      <c r="AR34" t="s">
        <v>451</v>
      </c>
      <c r="AS34">
        <v>8289.1299999999992</v>
      </c>
      <c r="AT34">
        <v>1629.4287999999999</v>
      </c>
      <c r="AU34">
        <v>1898.02</v>
      </c>
      <c r="AV34">
        <f t="shared" si="27"/>
        <v>0.14151125910159013</v>
      </c>
      <c r="AW34">
        <v>0.5</v>
      </c>
      <c r="AX34">
        <f t="shared" si="28"/>
        <v>1686.0018007780423</v>
      </c>
      <c r="AY34">
        <f t="shared" si="29"/>
        <v>13.28232249248363</v>
      </c>
      <c r="AZ34">
        <f t="shared" si="30"/>
        <v>119.29411883782454</v>
      </c>
      <c r="BA34">
        <f t="shared" si="31"/>
        <v>8.4711193581719427E-3</v>
      </c>
      <c r="BB34">
        <f t="shared" si="32"/>
        <v>-0.99979452271314306</v>
      </c>
      <c r="BC34">
        <f t="shared" si="33"/>
        <v>-0.5104841873082484</v>
      </c>
      <c r="BD34" t="s">
        <v>397</v>
      </c>
      <c r="BE34">
        <v>0</v>
      </c>
      <c r="BF34">
        <f t="shared" si="34"/>
        <v>-0.5104841873082484</v>
      </c>
      <c r="BG34">
        <f t="shared" si="35"/>
        <v>1.0002689561686959</v>
      </c>
      <c r="BH34">
        <f t="shared" si="36"/>
        <v>0.14147320900932184</v>
      </c>
      <c r="BI34">
        <f t="shared" si="37"/>
        <v>-2107.3440563930908</v>
      </c>
      <c r="BJ34">
        <f t="shared" si="38"/>
        <v>0.14163467295345433</v>
      </c>
      <c r="BK34">
        <f t="shared" si="39"/>
        <v>1501.4723067559387</v>
      </c>
      <c r="BL34">
        <f t="shared" si="40"/>
        <v>-4.4322179727652805E-5</v>
      </c>
      <c r="BM34">
        <f t="shared" si="41"/>
        <v>1.0000443221797277</v>
      </c>
      <c r="BN34" t="s">
        <v>397</v>
      </c>
      <c r="BO34" t="s">
        <v>397</v>
      </c>
      <c r="BP34" t="s">
        <v>397</v>
      </c>
      <c r="BQ34" t="s">
        <v>397</v>
      </c>
      <c r="BR34" t="s">
        <v>397</v>
      </c>
      <c r="BS34" t="s">
        <v>397</v>
      </c>
      <c r="BT34" t="s">
        <v>397</v>
      </c>
      <c r="BU34" t="s">
        <v>397</v>
      </c>
      <c r="BV34" t="s">
        <v>397</v>
      </c>
      <c r="BW34" t="s">
        <v>397</v>
      </c>
      <c r="BX34" t="s">
        <v>397</v>
      </c>
      <c r="BY34" t="s">
        <v>397</v>
      </c>
      <c r="BZ34" t="s">
        <v>397</v>
      </c>
      <c r="CA34" t="s">
        <v>397</v>
      </c>
      <c r="CB34" t="s">
        <v>397</v>
      </c>
      <c r="CC34" t="s">
        <v>397</v>
      </c>
      <c r="CD34" t="s">
        <v>397</v>
      </c>
      <c r="CE34" t="s">
        <v>397</v>
      </c>
      <c r="CF34">
        <f t="shared" si="42"/>
        <v>2000.02</v>
      </c>
      <c r="CG34">
        <f t="shared" si="43"/>
        <v>1686.0018007780423</v>
      </c>
      <c r="CH34">
        <f t="shared" si="44"/>
        <v>0.84299247046431647</v>
      </c>
      <c r="CI34">
        <f t="shared" si="45"/>
        <v>0.16537546799613087</v>
      </c>
      <c r="CJ34">
        <v>9</v>
      </c>
      <c r="CK34">
        <v>0.5</v>
      </c>
      <c r="CL34" t="s">
        <v>398</v>
      </c>
      <c r="CM34">
        <v>1530551264.5999999</v>
      </c>
      <c r="CN34">
        <v>381.42200000000003</v>
      </c>
      <c r="CO34">
        <v>399.53899999999999</v>
      </c>
      <c r="CP34">
        <v>31.134399999999999</v>
      </c>
      <c r="CQ34">
        <v>28.486899999999999</v>
      </c>
      <c r="CR34">
        <v>381.80200000000002</v>
      </c>
      <c r="CS34">
        <v>31.134399999999999</v>
      </c>
      <c r="CT34">
        <v>700.10400000000004</v>
      </c>
      <c r="CU34">
        <v>90.977699999999999</v>
      </c>
      <c r="CV34">
        <v>9.9998600000000007E-2</v>
      </c>
      <c r="CW34">
        <v>30.178100000000001</v>
      </c>
      <c r="CX34">
        <v>30.220099999999999</v>
      </c>
      <c r="CY34">
        <v>999.9</v>
      </c>
      <c r="CZ34">
        <v>0</v>
      </c>
      <c r="DA34">
        <v>0</v>
      </c>
      <c r="DB34">
        <v>9996.8799999999992</v>
      </c>
      <c r="DC34">
        <v>0</v>
      </c>
      <c r="DD34">
        <v>0.21912699999999999</v>
      </c>
      <c r="DE34">
        <v>-18.117699999999999</v>
      </c>
      <c r="DF34">
        <v>393.67899999999997</v>
      </c>
      <c r="DG34">
        <v>411.255</v>
      </c>
      <c r="DH34">
        <v>2.6475</v>
      </c>
      <c r="DI34">
        <v>399.53899999999999</v>
      </c>
      <c r="DJ34">
        <v>28.486899999999999</v>
      </c>
      <c r="DK34">
        <v>2.8325300000000002</v>
      </c>
      <c r="DL34">
        <v>2.5916700000000001</v>
      </c>
      <c r="DM34">
        <v>23.0749</v>
      </c>
      <c r="DN34">
        <v>21.613900000000001</v>
      </c>
      <c r="DO34">
        <v>2000.02</v>
      </c>
      <c r="DP34">
        <v>0.89999899999999999</v>
      </c>
      <c r="DQ34">
        <v>0.10000100000000001</v>
      </c>
      <c r="DR34">
        <v>0</v>
      </c>
      <c r="DS34">
        <v>1517.03</v>
      </c>
      <c r="DT34">
        <v>4.9997400000000001</v>
      </c>
      <c r="DU34">
        <v>33656.400000000001</v>
      </c>
      <c r="DV34">
        <v>15360.1</v>
      </c>
      <c r="DW34">
        <v>48.875</v>
      </c>
      <c r="DX34">
        <v>49.436999999999998</v>
      </c>
      <c r="DY34">
        <v>49.625</v>
      </c>
      <c r="DZ34">
        <v>49.311999999999998</v>
      </c>
      <c r="EA34">
        <v>50.5</v>
      </c>
      <c r="EB34">
        <v>1795.52</v>
      </c>
      <c r="EC34">
        <v>199.5</v>
      </c>
      <c r="ED34">
        <v>0</v>
      </c>
      <c r="EE34">
        <v>71.299999952316298</v>
      </c>
      <c r="EF34">
        <v>0</v>
      </c>
      <c r="EG34">
        <v>1629.4287999999999</v>
      </c>
      <c r="EH34">
        <v>-980.67538611979001</v>
      </c>
      <c r="EI34">
        <v>-25942.2154189514</v>
      </c>
      <c r="EJ34">
        <v>36468.688000000002</v>
      </c>
      <c r="EK34">
        <v>15</v>
      </c>
      <c r="EL34">
        <v>1530550887.0999999</v>
      </c>
      <c r="EM34" t="s">
        <v>436</v>
      </c>
      <c r="EN34">
        <v>1530550887.0999999</v>
      </c>
      <c r="EO34">
        <v>0</v>
      </c>
      <c r="EP34">
        <v>2</v>
      </c>
      <c r="EQ34">
        <v>8.4000000000000005E-2</v>
      </c>
      <c r="ER34">
        <v>0</v>
      </c>
      <c r="ES34">
        <v>-0.38</v>
      </c>
      <c r="ET34">
        <v>0</v>
      </c>
      <c r="EU34">
        <v>400</v>
      </c>
      <c r="EV34">
        <v>0</v>
      </c>
      <c r="EW34">
        <v>0.09</v>
      </c>
      <c r="EX34">
        <v>0</v>
      </c>
      <c r="EY34">
        <v>-16.6725707317073</v>
      </c>
      <c r="EZ34">
        <v>-6.3373233449477402</v>
      </c>
      <c r="FA34">
        <v>0.66655242241424195</v>
      </c>
      <c r="FB34">
        <v>0</v>
      </c>
      <c r="FC34">
        <v>1.0003309879700799</v>
      </c>
      <c r="FD34">
        <v>0</v>
      </c>
      <c r="FE34">
        <v>0</v>
      </c>
      <c r="FF34">
        <v>0</v>
      </c>
      <c r="FG34">
        <v>2.1583304878048799</v>
      </c>
      <c r="FH34">
        <v>3.54095351916376</v>
      </c>
      <c r="FI34">
        <v>0.356713231936785</v>
      </c>
      <c r="FJ34">
        <v>0</v>
      </c>
      <c r="FK34">
        <v>0</v>
      </c>
      <c r="FL34">
        <v>3</v>
      </c>
      <c r="FM34" t="s">
        <v>400</v>
      </c>
      <c r="FN34">
        <v>3.4450500000000002</v>
      </c>
      <c r="FO34">
        <v>2.7795299999999998</v>
      </c>
      <c r="FP34">
        <v>8.0757499999999996E-2</v>
      </c>
      <c r="FQ34">
        <v>8.3583500000000005E-2</v>
      </c>
      <c r="FR34">
        <v>0.119535</v>
      </c>
      <c r="FS34">
        <v>0.111203</v>
      </c>
      <c r="FT34">
        <v>19517.2</v>
      </c>
      <c r="FU34">
        <v>23735.8</v>
      </c>
      <c r="FV34">
        <v>20696.400000000001</v>
      </c>
      <c r="FW34">
        <v>25004.9</v>
      </c>
      <c r="FX34">
        <v>28912.6</v>
      </c>
      <c r="FY34">
        <v>32728.799999999999</v>
      </c>
      <c r="FZ34">
        <v>37382.5</v>
      </c>
      <c r="GA34">
        <v>41507.1</v>
      </c>
      <c r="GB34">
        <v>2.2465999999999999</v>
      </c>
      <c r="GC34">
        <v>1.7411799999999999</v>
      </c>
      <c r="GD34">
        <v>6.7196800000000001E-2</v>
      </c>
      <c r="GE34">
        <v>0</v>
      </c>
      <c r="GF34">
        <v>29.126000000000001</v>
      </c>
      <c r="GG34">
        <v>999.9</v>
      </c>
      <c r="GH34">
        <v>69.954999999999998</v>
      </c>
      <c r="GI34">
        <v>30.745999999999999</v>
      </c>
      <c r="GJ34">
        <v>34.189300000000003</v>
      </c>
      <c r="GK34">
        <v>61.510300000000001</v>
      </c>
      <c r="GL34">
        <v>20.400600000000001</v>
      </c>
      <c r="GM34">
        <v>2</v>
      </c>
      <c r="GN34">
        <v>0.27857500000000002</v>
      </c>
      <c r="GO34">
        <v>1.85578</v>
      </c>
      <c r="GP34">
        <v>20.325900000000001</v>
      </c>
      <c r="GQ34">
        <v>5.2228300000000001</v>
      </c>
      <c r="GR34">
        <v>11.962</v>
      </c>
      <c r="GS34">
        <v>4.9856999999999996</v>
      </c>
      <c r="GT34">
        <v>3.3010000000000002</v>
      </c>
      <c r="GU34">
        <v>9999</v>
      </c>
      <c r="GV34">
        <v>999.9</v>
      </c>
      <c r="GW34">
        <v>9999</v>
      </c>
      <c r="GX34">
        <v>9999</v>
      </c>
      <c r="GY34">
        <v>1.8841000000000001</v>
      </c>
      <c r="GZ34">
        <v>1.8811</v>
      </c>
      <c r="HA34">
        <v>1.88289</v>
      </c>
      <c r="HB34">
        <v>1.8813200000000001</v>
      </c>
      <c r="HC34">
        <v>1.88276</v>
      </c>
      <c r="HD34">
        <v>1.88202</v>
      </c>
      <c r="HE34">
        <v>1.8839999999999999</v>
      </c>
      <c r="HF34">
        <v>1.8812599999999999</v>
      </c>
      <c r="HG34">
        <v>5</v>
      </c>
      <c r="HH34">
        <v>0</v>
      </c>
      <c r="HI34">
        <v>0</v>
      </c>
      <c r="HJ34">
        <v>0</v>
      </c>
      <c r="HK34" t="s">
        <v>401</v>
      </c>
      <c r="HL34" t="s">
        <v>402</v>
      </c>
      <c r="HM34" t="s">
        <v>403</v>
      </c>
      <c r="HN34" t="s">
        <v>403</v>
      </c>
      <c r="HO34" t="s">
        <v>403</v>
      </c>
      <c r="HP34" t="s">
        <v>403</v>
      </c>
      <c r="HQ34">
        <v>0</v>
      </c>
      <c r="HR34">
        <v>100</v>
      </c>
      <c r="HS34">
        <v>100</v>
      </c>
      <c r="HT34">
        <v>-0.38</v>
      </c>
      <c r="HU34">
        <v>0</v>
      </c>
      <c r="HV34">
        <v>-0.38044999999999601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-1</v>
      </c>
      <c r="IE34">
        <v>-1</v>
      </c>
      <c r="IF34">
        <v>-1</v>
      </c>
      <c r="IG34">
        <v>-1</v>
      </c>
      <c r="IH34">
        <v>6.3</v>
      </c>
      <c r="II34">
        <v>25509187.699999999</v>
      </c>
      <c r="IJ34">
        <v>1.1535599999999999</v>
      </c>
      <c r="IK34">
        <v>2.5866699999999998</v>
      </c>
      <c r="IL34">
        <v>2.1008300000000002</v>
      </c>
      <c r="IM34">
        <v>2.6672400000000001</v>
      </c>
      <c r="IN34">
        <v>2.2485400000000002</v>
      </c>
      <c r="IO34">
        <v>2.2399900000000001</v>
      </c>
      <c r="IP34">
        <v>36.552300000000002</v>
      </c>
      <c r="IQ34">
        <v>14.3947</v>
      </c>
      <c r="IR34">
        <v>18</v>
      </c>
      <c r="IS34">
        <v>755.52099999999996</v>
      </c>
      <c r="IT34">
        <v>357.25799999999998</v>
      </c>
      <c r="IU34">
        <v>27.000699999999998</v>
      </c>
      <c r="IV34">
        <v>31.0486</v>
      </c>
      <c r="IW34">
        <v>30.000900000000001</v>
      </c>
      <c r="IX34">
        <v>30.775700000000001</v>
      </c>
      <c r="IY34">
        <v>30.7501</v>
      </c>
      <c r="IZ34">
        <v>23.047799999999999</v>
      </c>
      <c r="JA34">
        <v>100</v>
      </c>
      <c r="JB34">
        <v>0</v>
      </c>
      <c r="JC34">
        <v>27</v>
      </c>
      <c r="JD34">
        <v>400</v>
      </c>
      <c r="JE34">
        <v>7.75685</v>
      </c>
      <c r="JF34">
        <v>100.745</v>
      </c>
      <c r="JG34">
        <v>100.041</v>
      </c>
    </row>
    <row r="35" spans="1:267" x14ac:dyDescent="0.2">
      <c r="A35">
        <v>17</v>
      </c>
      <c r="B35">
        <v>1530551344.0999999</v>
      </c>
      <c r="C35">
        <v>1676.5999999046301</v>
      </c>
      <c r="D35" t="s">
        <v>452</v>
      </c>
      <c r="E35" t="s">
        <v>453</v>
      </c>
      <c r="F35" t="s">
        <v>394</v>
      </c>
      <c r="I35">
        <v>1530551344.0999999</v>
      </c>
      <c r="J35">
        <f t="shared" si="0"/>
        <v>2.1824117469483842E-3</v>
      </c>
      <c r="K35">
        <f t="shared" si="1"/>
        <v>2.1824117469483841</v>
      </c>
      <c r="L35">
        <f t="shared" si="2"/>
        <v>12.538334219713242</v>
      </c>
      <c r="M35">
        <f t="shared" si="3"/>
        <v>382.46699999999998</v>
      </c>
      <c r="N35">
        <f t="shared" si="4"/>
        <v>214.73628990627537</v>
      </c>
      <c r="O35">
        <f t="shared" si="5"/>
        <v>19.558732727456036</v>
      </c>
      <c r="P35">
        <f t="shared" si="6"/>
        <v>34.836076535255998</v>
      </c>
      <c r="Q35">
        <f t="shared" si="7"/>
        <v>0.12859649257655151</v>
      </c>
      <c r="R35">
        <f t="shared" si="8"/>
        <v>2.7680930375279926</v>
      </c>
      <c r="S35">
        <f t="shared" si="9"/>
        <v>0.12536739563427293</v>
      </c>
      <c r="T35">
        <f t="shared" si="10"/>
        <v>7.8637990323577406E-2</v>
      </c>
      <c r="U35">
        <f t="shared" si="11"/>
        <v>330.77020350154652</v>
      </c>
      <c r="V35">
        <f t="shared" si="12"/>
        <v>31.623206357584245</v>
      </c>
      <c r="W35">
        <f t="shared" si="13"/>
        <v>30.411999999999999</v>
      </c>
      <c r="X35">
        <f t="shared" si="14"/>
        <v>4.362318797895905</v>
      </c>
      <c r="Y35">
        <f t="shared" si="15"/>
        <v>66.003876598521742</v>
      </c>
      <c r="Z35">
        <f t="shared" si="16"/>
        <v>2.8394261913455998</v>
      </c>
      <c r="AA35">
        <f t="shared" si="17"/>
        <v>4.3019082176291334</v>
      </c>
      <c r="AB35">
        <f t="shared" si="18"/>
        <v>1.5228926065503052</v>
      </c>
      <c r="AC35">
        <f t="shared" si="19"/>
        <v>-96.244358040423748</v>
      </c>
      <c r="AD35">
        <f t="shared" si="20"/>
        <v>-36.308493966479261</v>
      </c>
      <c r="AE35">
        <f t="shared" si="21"/>
        <v>-2.924924139940194</v>
      </c>
      <c r="AF35">
        <f t="shared" si="22"/>
        <v>195.29242735470334</v>
      </c>
      <c r="AG35">
        <v>4</v>
      </c>
      <c r="AH35">
        <v>1</v>
      </c>
      <c r="AI35">
        <f t="shared" si="23"/>
        <v>1</v>
      </c>
      <c r="AJ35">
        <f t="shared" si="24"/>
        <v>0</v>
      </c>
      <c r="AK35">
        <f t="shared" si="25"/>
        <v>47648.950645889796</v>
      </c>
      <c r="AL35" t="s">
        <v>395</v>
      </c>
      <c r="AM35">
        <v>8118.25</v>
      </c>
      <c r="AN35">
        <v>1.65384615384615</v>
      </c>
      <c r="AO35">
        <v>0.39</v>
      </c>
      <c r="AP35">
        <f t="shared" si="26"/>
        <v>-3.2406311637080769</v>
      </c>
      <c r="AQ35">
        <v>-1</v>
      </c>
      <c r="AR35" t="s">
        <v>454</v>
      </c>
      <c r="AS35">
        <v>8317.35</v>
      </c>
      <c r="AT35">
        <v>1387.48730769231</v>
      </c>
      <c r="AU35">
        <v>1623.24</v>
      </c>
      <c r="AV35">
        <f t="shared" si="27"/>
        <v>0.14523588151332523</v>
      </c>
      <c r="AW35">
        <v>0.5</v>
      </c>
      <c r="AX35">
        <f t="shared" si="28"/>
        <v>1686.0858007780034</v>
      </c>
      <c r="AY35">
        <f t="shared" si="29"/>
        <v>12.538334219713242</v>
      </c>
      <c r="AZ35">
        <f t="shared" si="30"/>
        <v>122.44007879154709</v>
      </c>
      <c r="BA35">
        <f t="shared" si="31"/>
        <v>8.0294456032227457E-3</v>
      </c>
      <c r="BB35">
        <f t="shared" si="32"/>
        <v>-0.99975973977969979</v>
      </c>
      <c r="BC35">
        <f t="shared" si="33"/>
        <v>-0.51050742997524079</v>
      </c>
      <c r="BD35" t="s">
        <v>397</v>
      </c>
      <c r="BE35">
        <v>0</v>
      </c>
      <c r="BF35">
        <f t="shared" si="34"/>
        <v>-0.51050742997524079</v>
      </c>
      <c r="BG35">
        <f t="shared" si="35"/>
        <v>1.0003144990451043</v>
      </c>
      <c r="BH35">
        <f t="shared" si="36"/>
        <v>0.14519021932798809</v>
      </c>
      <c r="BI35">
        <f t="shared" si="37"/>
        <v>-1802.1505941873459</v>
      </c>
      <c r="BJ35">
        <f t="shared" si="38"/>
        <v>0.14538400673224841</v>
      </c>
      <c r="BK35">
        <f t="shared" si="39"/>
        <v>1284.0566037735887</v>
      </c>
      <c r="BL35">
        <f t="shared" si="40"/>
        <v>-5.3420802709865056E-5</v>
      </c>
      <c r="BM35">
        <f t="shared" si="41"/>
        <v>1.0000534208027099</v>
      </c>
      <c r="BN35" t="s">
        <v>397</v>
      </c>
      <c r="BO35" t="s">
        <v>397</v>
      </c>
      <c r="BP35" t="s">
        <v>397</v>
      </c>
      <c r="BQ35" t="s">
        <v>397</v>
      </c>
      <c r="BR35" t="s">
        <v>397</v>
      </c>
      <c r="BS35" t="s">
        <v>397</v>
      </c>
      <c r="BT35" t="s">
        <v>397</v>
      </c>
      <c r="BU35" t="s">
        <v>397</v>
      </c>
      <c r="BV35" t="s">
        <v>397</v>
      </c>
      <c r="BW35" t="s">
        <v>397</v>
      </c>
      <c r="BX35" t="s">
        <v>397</v>
      </c>
      <c r="BY35" t="s">
        <v>397</v>
      </c>
      <c r="BZ35" t="s">
        <v>397</v>
      </c>
      <c r="CA35" t="s">
        <v>397</v>
      </c>
      <c r="CB35" t="s">
        <v>397</v>
      </c>
      <c r="CC35" t="s">
        <v>397</v>
      </c>
      <c r="CD35" t="s">
        <v>397</v>
      </c>
      <c r="CE35" t="s">
        <v>397</v>
      </c>
      <c r="CF35">
        <f t="shared" si="42"/>
        <v>2000.12</v>
      </c>
      <c r="CG35">
        <f t="shared" si="43"/>
        <v>1686.0858007780034</v>
      </c>
      <c r="CH35">
        <f t="shared" si="44"/>
        <v>0.84299232084975073</v>
      </c>
      <c r="CI35">
        <f t="shared" si="45"/>
        <v>0.16537517924001888</v>
      </c>
      <c r="CJ35">
        <v>9</v>
      </c>
      <c r="CK35">
        <v>0.5</v>
      </c>
      <c r="CL35" t="s">
        <v>398</v>
      </c>
      <c r="CM35">
        <v>1530551344.0999999</v>
      </c>
      <c r="CN35">
        <v>382.46699999999998</v>
      </c>
      <c r="CO35">
        <v>399.661</v>
      </c>
      <c r="CP35">
        <v>31.174199999999999</v>
      </c>
      <c r="CQ35">
        <v>28.4557</v>
      </c>
      <c r="CR35">
        <v>382.84699999999998</v>
      </c>
      <c r="CS35">
        <v>31.174199999999999</v>
      </c>
      <c r="CT35">
        <v>699.99599999999998</v>
      </c>
      <c r="CU35">
        <v>90.982299999999995</v>
      </c>
      <c r="CV35">
        <v>0.100268</v>
      </c>
      <c r="CW35">
        <v>30.168700000000001</v>
      </c>
      <c r="CX35">
        <v>30.411999999999999</v>
      </c>
      <c r="CY35">
        <v>999.9</v>
      </c>
      <c r="CZ35">
        <v>0</v>
      </c>
      <c r="DA35">
        <v>0</v>
      </c>
      <c r="DB35">
        <v>10009.4</v>
      </c>
      <c r="DC35">
        <v>0</v>
      </c>
      <c r="DD35">
        <v>0.21912699999999999</v>
      </c>
      <c r="DE35">
        <v>-17.194299999999998</v>
      </c>
      <c r="DF35">
        <v>394.77300000000002</v>
      </c>
      <c r="DG35">
        <v>411.36700000000002</v>
      </c>
      <c r="DH35">
        <v>2.7184300000000001</v>
      </c>
      <c r="DI35">
        <v>399.661</v>
      </c>
      <c r="DJ35">
        <v>28.4557</v>
      </c>
      <c r="DK35">
        <v>2.8363</v>
      </c>
      <c r="DL35">
        <v>2.5889700000000002</v>
      </c>
      <c r="DM35">
        <v>23.096900000000002</v>
      </c>
      <c r="DN35">
        <v>21.596900000000002</v>
      </c>
      <c r="DO35">
        <v>2000.12</v>
      </c>
      <c r="DP35">
        <v>0.90000400000000003</v>
      </c>
      <c r="DQ35">
        <v>9.9996299999999996E-2</v>
      </c>
      <c r="DR35">
        <v>0</v>
      </c>
      <c r="DS35">
        <v>1278.93</v>
      </c>
      <c r="DT35">
        <v>4.9997400000000001</v>
      </c>
      <c r="DU35">
        <v>27669.8</v>
      </c>
      <c r="DV35">
        <v>15361</v>
      </c>
      <c r="DW35">
        <v>49.125</v>
      </c>
      <c r="DX35">
        <v>49.75</v>
      </c>
      <c r="DY35">
        <v>49.875</v>
      </c>
      <c r="DZ35">
        <v>49.686999999999998</v>
      </c>
      <c r="EA35">
        <v>50.811999999999998</v>
      </c>
      <c r="EB35">
        <v>1795.62</v>
      </c>
      <c r="EC35">
        <v>199.5</v>
      </c>
      <c r="ED35">
        <v>0</v>
      </c>
      <c r="EE35">
        <v>79.299999952316298</v>
      </c>
      <c r="EF35">
        <v>0</v>
      </c>
      <c r="EG35">
        <v>1387.48730769231</v>
      </c>
      <c r="EH35">
        <v>-938.01675226051498</v>
      </c>
      <c r="EI35">
        <v>-17323.8974398264</v>
      </c>
      <c r="EJ35">
        <v>29472.7</v>
      </c>
      <c r="EK35">
        <v>15</v>
      </c>
      <c r="EL35">
        <v>1530550887.0999999</v>
      </c>
      <c r="EM35" t="s">
        <v>436</v>
      </c>
      <c r="EN35">
        <v>1530550887.0999999</v>
      </c>
      <c r="EO35">
        <v>0</v>
      </c>
      <c r="EP35">
        <v>2</v>
      </c>
      <c r="EQ35">
        <v>8.4000000000000005E-2</v>
      </c>
      <c r="ER35">
        <v>0</v>
      </c>
      <c r="ES35">
        <v>-0.38</v>
      </c>
      <c r="ET35">
        <v>0</v>
      </c>
      <c r="EU35">
        <v>400</v>
      </c>
      <c r="EV35">
        <v>0</v>
      </c>
      <c r="EW35">
        <v>0.09</v>
      </c>
      <c r="EX35">
        <v>0</v>
      </c>
      <c r="EY35">
        <v>-16.034256097560998</v>
      </c>
      <c r="EZ35">
        <v>-8.4810689895470794</v>
      </c>
      <c r="FA35">
        <v>0.90606629974632102</v>
      </c>
      <c r="FB35">
        <v>0</v>
      </c>
      <c r="FC35">
        <v>1.0002689561686999</v>
      </c>
      <c r="FD35">
        <v>0</v>
      </c>
      <c r="FE35">
        <v>0</v>
      </c>
      <c r="FF35">
        <v>0</v>
      </c>
      <c r="FG35">
        <v>2.4139336585365898</v>
      </c>
      <c r="FH35">
        <v>2.2795931707317099</v>
      </c>
      <c r="FI35">
        <v>0.22975178278196901</v>
      </c>
      <c r="FJ35">
        <v>0</v>
      </c>
      <c r="FK35">
        <v>0</v>
      </c>
      <c r="FL35">
        <v>3</v>
      </c>
      <c r="FM35" t="s">
        <v>400</v>
      </c>
      <c r="FN35">
        <v>3.4447800000000002</v>
      </c>
      <c r="FO35">
        <v>2.7799100000000001</v>
      </c>
      <c r="FP35">
        <v>8.0902100000000005E-2</v>
      </c>
      <c r="FQ35">
        <v>8.3576499999999998E-2</v>
      </c>
      <c r="FR35">
        <v>0.119606</v>
      </c>
      <c r="FS35">
        <v>0.11108700000000001</v>
      </c>
      <c r="FT35">
        <v>19507.2</v>
      </c>
      <c r="FU35">
        <v>23729</v>
      </c>
      <c r="FV35">
        <v>20689.3</v>
      </c>
      <c r="FW35">
        <v>24998</v>
      </c>
      <c r="FX35">
        <v>28901.8</v>
      </c>
      <c r="FY35">
        <v>32725.3</v>
      </c>
      <c r="FZ35">
        <v>37371.699999999997</v>
      </c>
      <c r="GA35">
        <v>41497.599999999999</v>
      </c>
      <c r="GB35">
        <v>2.22763</v>
      </c>
      <c r="GC35">
        <v>1.73092</v>
      </c>
      <c r="GD35">
        <v>7.61077E-2</v>
      </c>
      <c r="GE35">
        <v>0</v>
      </c>
      <c r="GF35">
        <v>29.172999999999998</v>
      </c>
      <c r="GG35">
        <v>999.9</v>
      </c>
      <c r="GH35">
        <v>69.093999999999994</v>
      </c>
      <c r="GI35">
        <v>30.867000000000001</v>
      </c>
      <c r="GJ35">
        <v>34.003500000000003</v>
      </c>
      <c r="GK35">
        <v>61.670299999999997</v>
      </c>
      <c r="GL35">
        <v>20.833300000000001</v>
      </c>
      <c r="GM35">
        <v>2</v>
      </c>
      <c r="GN35">
        <v>0.290379</v>
      </c>
      <c r="GO35">
        <v>1.90371</v>
      </c>
      <c r="GP35">
        <v>20.325399999999998</v>
      </c>
      <c r="GQ35">
        <v>5.2228300000000001</v>
      </c>
      <c r="GR35">
        <v>11.962</v>
      </c>
      <c r="GS35">
        <v>4.9856999999999996</v>
      </c>
      <c r="GT35">
        <v>3.3010000000000002</v>
      </c>
      <c r="GU35">
        <v>9999</v>
      </c>
      <c r="GV35">
        <v>999.9</v>
      </c>
      <c r="GW35">
        <v>9999</v>
      </c>
      <c r="GX35">
        <v>9999</v>
      </c>
      <c r="GY35">
        <v>1.8841000000000001</v>
      </c>
      <c r="GZ35">
        <v>1.8811</v>
      </c>
      <c r="HA35">
        <v>1.8829199999999999</v>
      </c>
      <c r="HB35">
        <v>1.8813299999999999</v>
      </c>
      <c r="HC35">
        <v>1.8827799999999999</v>
      </c>
      <c r="HD35">
        <v>1.88202</v>
      </c>
      <c r="HE35">
        <v>1.8839999999999999</v>
      </c>
      <c r="HF35">
        <v>1.8812599999999999</v>
      </c>
      <c r="HG35">
        <v>5</v>
      </c>
      <c r="HH35">
        <v>0</v>
      </c>
      <c r="HI35">
        <v>0</v>
      </c>
      <c r="HJ35">
        <v>0</v>
      </c>
      <c r="HK35" t="s">
        <v>401</v>
      </c>
      <c r="HL35" t="s">
        <v>402</v>
      </c>
      <c r="HM35" t="s">
        <v>403</v>
      </c>
      <c r="HN35" t="s">
        <v>403</v>
      </c>
      <c r="HO35" t="s">
        <v>403</v>
      </c>
      <c r="HP35" t="s">
        <v>403</v>
      </c>
      <c r="HQ35">
        <v>0</v>
      </c>
      <c r="HR35">
        <v>100</v>
      </c>
      <c r="HS35">
        <v>100</v>
      </c>
      <c r="HT35">
        <v>-0.38</v>
      </c>
      <c r="HU35">
        <v>0</v>
      </c>
      <c r="HV35">
        <v>-0.38044999999999601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-1</v>
      </c>
      <c r="IE35">
        <v>-1</v>
      </c>
      <c r="IF35">
        <v>-1</v>
      </c>
      <c r="IG35">
        <v>-1</v>
      </c>
      <c r="IH35">
        <v>7.6</v>
      </c>
      <c r="II35">
        <v>25509189.100000001</v>
      </c>
      <c r="IJ35">
        <v>1.1511199999999999</v>
      </c>
      <c r="IK35">
        <v>2.5854499999999998</v>
      </c>
      <c r="IL35">
        <v>2.1008300000000002</v>
      </c>
      <c r="IM35">
        <v>2.6696800000000001</v>
      </c>
      <c r="IN35">
        <v>2.2485400000000002</v>
      </c>
      <c r="IO35">
        <v>2.2326700000000002</v>
      </c>
      <c r="IP35">
        <v>36.528700000000001</v>
      </c>
      <c r="IQ35">
        <v>14.368399999999999</v>
      </c>
      <c r="IR35">
        <v>18</v>
      </c>
      <c r="IS35">
        <v>740.44399999999996</v>
      </c>
      <c r="IT35">
        <v>352.63299999999998</v>
      </c>
      <c r="IU35">
        <v>26.9998</v>
      </c>
      <c r="IV35">
        <v>31.192599999999999</v>
      </c>
      <c r="IW35">
        <v>30.000599999999999</v>
      </c>
      <c r="IX35">
        <v>30.924299999999999</v>
      </c>
      <c r="IY35">
        <v>30.894300000000001</v>
      </c>
      <c r="IZ35">
        <v>23.010300000000001</v>
      </c>
      <c r="JA35">
        <v>100</v>
      </c>
      <c r="JB35">
        <v>0</v>
      </c>
      <c r="JC35">
        <v>27</v>
      </c>
      <c r="JD35">
        <v>400</v>
      </c>
      <c r="JE35">
        <v>7.75685</v>
      </c>
      <c r="JF35">
        <v>100.714</v>
      </c>
      <c r="JG35">
        <v>100.017</v>
      </c>
    </row>
    <row r="36" spans="1:267" x14ac:dyDescent="0.2">
      <c r="A36">
        <v>18</v>
      </c>
      <c r="B36">
        <v>1530551396.0999999</v>
      </c>
      <c r="C36">
        <v>1728.5999999046301</v>
      </c>
      <c r="D36" t="s">
        <v>455</v>
      </c>
      <c r="E36" t="s">
        <v>456</v>
      </c>
      <c r="F36" t="s">
        <v>394</v>
      </c>
      <c r="I36">
        <v>1530551396.0999999</v>
      </c>
      <c r="J36">
        <f t="shared" si="0"/>
        <v>2.1959173695714966E-3</v>
      </c>
      <c r="K36">
        <f t="shared" si="1"/>
        <v>2.1959173695714966</v>
      </c>
      <c r="L36">
        <f t="shared" si="2"/>
        <v>15.912376167513042</v>
      </c>
      <c r="M36">
        <f t="shared" si="3"/>
        <v>378.33199999999999</v>
      </c>
      <c r="N36">
        <f t="shared" si="4"/>
        <v>175.51414654397755</v>
      </c>
      <c r="O36">
        <f t="shared" si="5"/>
        <v>15.986291964983668</v>
      </c>
      <c r="P36">
        <f t="shared" si="6"/>
        <v>34.459477659145598</v>
      </c>
      <c r="Q36">
        <f t="shared" si="7"/>
        <v>0.13330939092972416</v>
      </c>
      <c r="R36">
        <f t="shared" si="8"/>
        <v>2.7667117910845538</v>
      </c>
      <c r="S36">
        <f t="shared" si="9"/>
        <v>0.12984102615497167</v>
      </c>
      <c r="T36">
        <f t="shared" si="10"/>
        <v>8.1454744109735411E-2</v>
      </c>
      <c r="U36">
        <f t="shared" si="11"/>
        <v>330.7478595016517</v>
      </c>
      <c r="V36">
        <f t="shared" si="12"/>
        <v>31.424653401921063</v>
      </c>
      <c r="W36">
        <f t="shared" si="13"/>
        <v>30.199400000000001</v>
      </c>
      <c r="X36">
        <f t="shared" si="14"/>
        <v>4.3094905083743607</v>
      </c>
      <c r="Y36">
        <f t="shared" si="15"/>
        <v>66.514393140257283</v>
      </c>
      <c r="Z36">
        <f t="shared" si="16"/>
        <v>2.8294366951315997</v>
      </c>
      <c r="AA36">
        <f t="shared" si="17"/>
        <v>4.2538713225049429</v>
      </c>
      <c r="AB36">
        <f t="shared" si="18"/>
        <v>1.480053813242761</v>
      </c>
      <c r="AC36">
        <f t="shared" si="19"/>
        <v>-96.839955998102994</v>
      </c>
      <c r="AD36">
        <f t="shared" si="20"/>
        <v>-33.754674024119382</v>
      </c>
      <c r="AE36">
        <f t="shared" si="21"/>
        <v>-2.7150633583303785</v>
      </c>
      <c r="AF36">
        <f t="shared" si="22"/>
        <v>197.43816612109896</v>
      </c>
      <c r="AG36">
        <v>44</v>
      </c>
      <c r="AH36">
        <v>6</v>
      </c>
      <c r="AI36">
        <f t="shared" si="23"/>
        <v>1</v>
      </c>
      <c r="AJ36">
        <f t="shared" si="24"/>
        <v>0</v>
      </c>
      <c r="AK36">
        <f t="shared" si="25"/>
        <v>47642.462574973222</v>
      </c>
      <c r="AL36" t="s">
        <v>395</v>
      </c>
      <c r="AM36">
        <v>8118.25</v>
      </c>
      <c r="AN36">
        <v>1.65384615384615</v>
      </c>
      <c r="AO36">
        <v>0.39</v>
      </c>
      <c r="AP36">
        <f t="shared" si="26"/>
        <v>-3.2406311637080769</v>
      </c>
      <c r="AQ36">
        <v>-1</v>
      </c>
      <c r="AR36" t="s">
        <v>457</v>
      </c>
      <c r="AS36">
        <v>8331.4599999999991</v>
      </c>
      <c r="AT36">
        <v>1315.4646153846199</v>
      </c>
      <c r="AU36">
        <v>1736.04</v>
      </c>
      <c r="AV36">
        <f t="shared" si="27"/>
        <v>0.2422613445631322</v>
      </c>
      <c r="AW36">
        <v>0.5</v>
      </c>
      <c r="AX36">
        <f t="shared" si="28"/>
        <v>1685.9682007780577</v>
      </c>
      <c r="AY36">
        <f t="shared" si="29"/>
        <v>15.912376167513042</v>
      </c>
      <c r="AZ36">
        <f t="shared" si="30"/>
        <v>204.22246160558853</v>
      </c>
      <c r="BA36">
        <f t="shared" si="31"/>
        <v>1.0031254539503263E-2</v>
      </c>
      <c r="BB36">
        <f t="shared" si="32"/>
        <v>-0.99977535079836866</v>
      </c>
      <c r="BC36">
        <f t="shared" si="33"/>
        <v>-0.51049699811173566</v>
      </c>
      <c r="BD36" t="s">
        <v>397</v>
      </c>
      <c r="BE36">
        <v>0</v>
      </c>
      <c r="BF36">
        <f t="shared" si="34"/>
        <v>-0.51049699811173566</v>
      </c>
      <c r="BG36">
        <f t="shared" si="35"/>
        <v>1.0002940583155409</v>
      </c>
      <c r="BH36">
        <f t="shared" si="36"/>
        <v>0.24219012654248048</v>
      </c>
      <c r="BI36">
        <f t="shared" si="37"/>
        <v>-1927.4356312564148</v>
      </c>
      <c r="BJ36">
        <f t="shared" si="38"/>
        <v>0.24249235597431237</v>
      </c>
      <c r="BK36">
        <f t="shared" si="39"/>
        <v>1373.3079732197241</v>
      </c>
      <c r="BL36">
        <f t="shared" si="40"/>
        <v>-9.3987577564819694E-5</v>
      </c>
      <c r="BM36">
        <f t="shared" si="41"/>
        <v>1.0000939875775647</v>
      </c>
      <c r="BN36" t="s">
        <v>397</v>
      </c>
      <c r="BO36" t="s">
        <v>397</v>
      </c>
      <c r="BP36" t="s">
        <v>397</v>
      </c>
      <c r="BQ36" t="s">
        <v>397</v>
      </c>
      <c r="BR36" t="s">
        <v>397</v>
      </c>
      <c r="BS36" t="s">
        <v>397</v>
      </c>
      <c r="BT36" t="s">
        <v>397</v>
      </c>
      <c r="BU36" t="s">
        <v>397</v>
      </c>
      <c r="BV36" t="s">
        <v>397</v>
      </c>
      <c r="BW36" t="s">
        <v>397</v>
      </c>
      <c r="BX36" t="s">
        <v>397</v>
      </c>
      <c r="BY36" t="s">
        <v>397</v>
      </c>
      <c r="BZ36" t="s">
        <v>397</v>
      </c>
      <c r="CA36" t="s">
        <v>397</v>
      </c>
      <c r="CB36" t="s">
        <v>397</v>
      </c>
      <c r="CC36" t="s">
        <v>397</v>
      </c>
      <c r="CD36" t="s">
        <v>397</v>
      </c>
      <c r="CE36" t="s">
        <v>397</v>
      </c>
      <c r="CF36">
        <f t="shared" si="42"/>
        <v>1999.98</v>
      </c>
      <c r="CG36">
        <f t="shared" si="43"/>
        <v>1685.9682007780577</v>
      </c>
      <c r="CH36">
        <f t="shared" si="44"/>
        <v>0.84299253031433197</v>
      </c>
      <c r="CI36">
        <f t="shared" si="45"/>
        <v>0.16537558350666093</v>
      </c>
      <c r="CJ36">
        <v>9</v>
      </c>
      <c r="CK36">
        <v>0.5</v>
      </c>
      <c r="CL36" t="s">
        <v>398</v>
      </c>
      <c r="CM36">
        <v>1530551396.0999999</v>
      </c>
      <c r="CN36">
        <v>378.33199999999999</v>
      </c>
      <c r="CO36">
        <v>399.858</v>
      </c>
      <c r="CP36">
        <v>31.064499999999999</v>
      </c>
      <c r="CQ36">
        <v>28.329000000000001</v>
      </c>
      <c r="CR36">
        <v>378.71199999999999</v>
      </c>
      <c r="CS36">
        <v>31.064499999999999</v>
      </c>
      <c r="CT36">
        <v>700.03</v>
      </c>
      <c r="CU36">
        <v>90.982699999999994</v>
      </c>
      <c r="CV36">
        <v>9.9940799999999996E-2</v>
      </c>
      <c r="CW36">
        <v>29.973099999999999</v>
      </c>
      <c r="CX36">
        <v>30.199400000000001</v>
      </c>
      <c r="CY36">
        <v>999.9</v>
      </c>
      <c r="CZ36">
        <v>0</v>
      </c>
      <c r="DA36">
        <v>0</v>
      </c>
      <c r="DB36">
        <v>10001.200000000001</v>
      </c>
      <c r="DC36">
        <v>0</v>
      </c>
      <c r="DD36">
        <v>0.21912699999999999</v>
      </c>
      <c r="DE36">
        <v>-21.526299999999999</v>
      </c>
      <c r="DF36">
        <v>390.46100000000001</v>
      </c>
      <c r="DG36">
        <v>411.51600000000002</v>
      </c>
      <c r="DH36">
        <v>2.7355100000000001</v>
      </c>
      <c r="DI36">
        <v>399.858</v>
      </c>
      <c r="DJ36">
        <v>28.329000000000001</v>
      </c>
      <c r="DK36">
        <v>2.82633</v>
      </c>
      <c r="DL36">
        <v>2.5774499999999998</v>
      </c>
      <c r="DM36">
        <v>23.038699999999999</v>
      </c>
      <c r="DN36">
        <v>21.524000000000001</v>
      </c>
      <c r="DO36">
        <v>1999.98</v>
      </c>
      <c r="DP36">
        <v>0.89999700000000005</v>
      </c>
      <c r="DQ36">
        <v>0.10000299999999999</v>
      </c>
      <c r="DR36">
        <v>0</v>
      </c>
      <c r="DS36">
        <v>1261.6400000000001</v>
      </c>
      <c r="DT36">
        <v>4.9997400000000001</v>
      </c>
      <c r="DU36">
        <v>26374.2</v>
      </c>
      <c r="DV36">
        <v>15359.8</v>
      </c>
      <c r="DW36">
        <v>49.311999999999998</v>
      </c>
      <c r="DX36">
        <v>49.875</v>
      </c>
      <c r="DY36">
        <v>50</v>
      </c>
      <c r="DZ36">
        <v>49.875</v>
      </c>
      <c r="EA36">
        <v>51</v>
      </c>
      <c r="EB36">
        <v>1795.48</v>
      </c>
      <c r="EC36">
        <v>199.5</v>
      </c>
      <c r="ED36">
        <v>0</v>
      </c>
      <c r="EE36">
        <v>51.299999952316298</v>
      </c>
      <c r="EF36">
        <v>0</v>
      </c>
      <c r="EG36">
        <v>1315.4646153846199</v>
      </c>
      <c r="EH36">
        <v>-445.48581198222797</v>
      </c>
      <c r="EI36">
        <v>-8644.3863254957196</v>
      </c>
      <c r="EJ36">
        <v>27404.926923076899</v>
      </c>
      <c r="EK36">
        <v>15</v>
      </c>
      <c r="EL36">
        <v>1530550887.0999999</v>
      </c>
      <c r="EM36" t="s">
        <v>436</v>
      </c>
      <c r="EN36">
        <v>1530550887.0999999</v>
      </c>
      <c r="EO36">
        <v>0</v>
      </c>
      <c r="EP36">
        <v>2</v>
      </c>
      <c r="EQ36">
        <v>8.4000000000000005E-2</v>
      </c>
      <c r="ER36">
        <v>0</v>
      </c>
      <c r="ES36">
        <v>-0.38</v>
      </c>
      <c r="ET36">
        <v>0</v>
      </c>
      <c r="EU36">
        <v>400</v>
      </c>
      <c r="EV36">
        <v>0</v>
      </c>
      <c r="EW36">
        <v>0.09</v>
      </c>
      <c r="EX36">
        <v>0</v>
      </c>
      <c r="EY36">
        <v>-20.764390243902401</v>
      </c>
      <c r="EZ36">
        <v>-5.5340738675958496</v>
      </c>
      <c r="FA36">
        <v>0.57296145522461694</v>
      </c>
      <c r="FB36">
        <v>0</v>
      </c>
      <c r="FC36">
        <v>1.0003144990451001</v>
      </c>
      <c r="FD36">
        <v>0</v>
      </c>
      <c r="FE36">
        <v>0</v>
      </c>
      <c r="FF36">
        <v>0</v>
      </c>
      <c r="FG36">
        <v>2.24511097560976</v>
      </c>
      <c r="FH36">
        <v>3.8961495470383301</v>
      </c>
      <c r="FI36">
        <v>0.397242085106218</v>
      </c>
      <c r="FJ36">
        <v>0</v>
      </c>
      <c r="FK36">
        <v>0</v>
      </c>
      <c r="FL36">
        <v>3</v>
      </c>
      <c r="FM36" t="s">
        <v>400</v>
      </c>
      <c r="FN36">
        <v>3.44482</v>
      </c>
      <c r="FO36">
        <v>2.7795100000000001</v>
      </c>
      <c r="FP36">
        <v>8.0211699999999997E-2</v>
      </c>
      <c r="FQ36">
        <v>8.3596000000000004E-2</v>
      </c>
      <c r="FR36">
        <v>0.119298</v>
      </c>
      <c r="FS36">
        <v>0.11073</v>
      </c>
      <c r="FT36">
        <v>19519.5</v>
      </c>
      <c r="FU36">
        <v>23725.4</v>
      </c>
      <c r="FV36">
        <v>20687</v>
      </c>
      <c r="FW36">
        <v>24994.9</v>
      </c>
      <c r="FX36">
        <v>28909.4</v>
      </c>
      <c r="FY36">
        <v>32734.7</v>
      </c>
      <c r="FZ36">
        <v>37368.5</v>
      </c>
      <c r="GA36">
        <v>41492.9</v>
      </c>
      <c r="GB36">
        <v>2.1727799999999999</v>
      </c>
      <c r="GC36">
        <v>1.7344999999999999</v>
      </c>
      <c r="GD36">
        <v>7.1629899999999996E-2</v>
      </c>
      <c r="GE36">
        <v>0</v>
      </c>
      <c r="GF36">
        <v>29.033000000000001</v>
      </c>
      <c r="GG36">
        <v>999.9</v>
      </c>
      <c r="GH36">
        <v>68.617999999999995</v>
      </c>
      <c r="GI36">
        <v>30.957000000000001</v>
      </c>
      <c r="GJ36">
        <v>33.941600000000001</v>
      </c>
      <c r="GK36">
        <v>61.600299999999997</v>
      </c>
      <c r="GL36">
        <v>20.805299999999999</v>
      </c>
      <c r="GM36">
        <v>2</v>
      </c>
      <c r="GN36">
        <v>0.29428399999999999</v>
      </c>
      <c r="GO36">
        <v>1.84839</v>
      </c>
      <c r="GP36">
        <v>20.325600000000001</v>
      </c>
      <c r="GQ36">
        <v>5.2172900000000002</v>
      </c>
      <c r="GR36">
        <v>11.962</v>
      </c>
      <c r="GS36">
        <v>4.9856999999999996</v>
      </c>
      <c r="GT36">
        <v>3.3010000000000002</v>
      </c>
      <c r="GU36">
        <v>9999</v>
      </c>
      <c r="GV36">
        <v>999.9</v>
      </c>
      <c r="GW36">
        <v>9999</v>
      </c>
      <c r="GX36">
        <v>9999</v>
      </c>
      <c r="GY36">
        <v>1.8841300000000001</v>
      </c>
      <c r="GZ36">
        <v>1.8811</v>
      </c>
      <c r="HA36">
        <v>1.8829100000000001</v>
      </c>
      <c r="HB36">
        <v>1.8813</v>
      </c>
      <c r="HC36">
        <v>1.8827799999999999</v>
      </c>
      <c r="HD36">
        <v>1.88202</v>
      </c>
      <c r="HE36">
        <v>1.8839999999999999</v>
      </c>
      <c r="HF36">
        <v>1.8812599999999999</v>
      </c>
      <c r="HG36">
        <v>5</v>
      </c>
      <c r="HH36">
        <v>0</v>
      </c>
      <c r="HI36">
        <v>0</v>
      </c>
      <c r="HJ36">
        <v>0</v>
      </c>
      <c r="HK36" t="s">
        <v>401</v>
      </c>
      <c r="HL36" t="s">
        <v>402</v>
      </c>
      <c r="HM36" t="s">
        <v>403</v>
      </c>
      <c r="HN36" t="s">
        <v>403</v>
      </c>
      <c r="HO36" t="s">
        <v>403</v>
      </c>
      <c r="HP36" t="s">
        <v>403</v>
      </c>
      <c r="HQ36">
        <v>0</v>
      </c>
      <c r="HR36">
        <v>100</v>
      </c>
      <c r="HS36">
        <v>100</v>
      </c>
      <c r="HT36">
        <v>-0.38</v>
      </c>
      <c r="HU36">
        <v>0</v>
      </c>
      <c r="HV36">
        <v>-0.38044999999999601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-1</v>
      </c>
      <c r="IE36">
        <v>-1</v>
      </c>
      <c r="IF36">
        <v>-1</v>
      </c>
      <c r="IG36">
        <v>-1</v>
      </c>
      <c r="IH36">
        <v>8.5</v>
      </c>
      <c r="II36">
        <v>25509189.899999999</v>
      </c>
      <c r="IJ36">
        <v>1.1535599999999999</v>
      </c>
      <c r="IK36">
        <v>2.5903299999999998</v>
      </c>
      <c r="IL36">
        <v>2.1008300000000002</v>
      </c>
      <c r="IM36">
        <v>2.6709000000000001</v>
      </c>
      <c r="IN36">
        <v>2.2485400000000002</v>
      </c>
      <c r="IO36">
        <v>2.2583000000000002</v>
      </c>
      <c r="IP36">
        <v>36.528700000000001</v>
      </c>
      <c r="IQ36">
        <v>14.3597</v>
      </c>
      <c r="IR36">
        <v>18</v>
      </c>
      <c r="IS36">
        <v>693.822</v>
      </c>
      <c r="IT36">
        <v>354.86200000000002</v>
      </c>
      <c r="IU36">
        <v>26.997499999999999</v>
      </c>
      <c r="IV36">
        <v>31.235700000000001</v>
      </c>
      <c r="IW36">
        <v>30.000299999999999</v>
      </c>
      <c r="IX36">
        <v>30.9848</v>
      </c>
      <c r="IY36">
        <v>30.948599999999999</v>
      </c>
      <c r="IZ36">
        <v>23.056100000000001</v>
      </c>
      <c r="JA36">
        <v>100</v>
      </c>
      <c r="JB36">
        <v>0</v>
      </c>
      <c r="JC36">
        <v>27</v>
      </c>
      <c r="JD36">
        <v>400</v>
      </c>
      <c r="JE36">
        <v>7.75685</v>
      </c>
      <c r="JF36">
        <v>100.705</v>
      </c>
      <c r="JG36">
        <v>100.005</v>
      </c>
    </row>
    <row r="37" spans="1:267" x14ac:dyDescent="0.2">
      <c r="A37">
        <v>19</v>
      </c>
      <c r="B37">
        <v>1530551445.5999999</v>
      </c>
      <c r="C37">
        <v>1778.0999999046301</v>
      </c>
      <c r="D37" t="s">
        <v>458</v>
      </c>
      <c r="E37" t="s">
        <v>459</v>
      </c>
      <c r="F37" t="s">
        <v>394</v>
      </c>
      <c r="I37">
        <v>1530551445.5999999</v>
      </c>
      <c r="J37">
        <f t="shared" si="0"/>
        <v>2.0354112926836768E-3</v>
      </c>
      <c r="K37">
        <f t="shared" si="1"/>
        <v>2.0354112926836767</v>
      </c>
      <c r="L37">
        <f t="shared" si="2"/>
        <v>15.879576523452085</v>
      </c>
      <c r="M37">
        <f t="shared" si="3"/>
        <v>378.93099999999998</v>
      </c>
      <c r="N37">
        <f t="shared" si="4"/>
        <v>221.52791831494633</v>
      </c>
      <c r="O37">
        <f t="shared" si="5"/>
        <v>20.177762777148587</v>
      </c>
      <c r="P37">
        <f t="shared" si="6"/>
        <v>34.514745974533994</v>
      </c>
      <c r="Q37">
        <f t="shared" si="7"/>
        <v>0.17259470537033728</v>
      </c>
      <c r="R37">
        <f t="shared" si="8"/>
        <v>2.7641987174552134</v>
      </c>
      <c r="S37">
        <f t="shared" si="9"/>
        <v>0.16682347230873276</v>
      </c>
      <c r="T37">
        <f t="shared" si="10"/>
        <v>0.10476711623736529</v>
      </c>
      <c r="U37">
        <f t="shared" si="11"/>
        <v>330.72972450165895</v>
      </c>
      <c r="V37">
        <f t="shared" si="12"/>
        <v>31.464031120697278</v>
      </c>
      <c r="W37">
        <f t="shared" si="13"/>
        <v>28.3978</v>
      </c>
      <c r="X37">
        <f t="shared" si="14"/>
        <v>3.8837387742768388</v>
      </c>
      <c r="Y37">
        <f t="shared" si="15"/>
        <v>66.156071678200178</v>
      </c>
      <c r="Z37">
        <f t="shared" si="16"/>
        <v>2.8132727332095997</v>
      </c>
      <c r="AA37">
        <f t="shared" si="17"/>
        <v>4.2524785130744585</v>
      </c>
      <c r="AB37">
        <f t="shared" si="18"/>
        <v>1.0704660410672391</v>
      </c>
      <c r="AC37">
        <f t="shared" si="19"/>
        <v>-89.761638007350143</v>
      </c>
      <c r="AD37">
        <f t="shared" si="20"/>
        <v>233.90725617854739</v>
      </c>
      <c r="AE37">
        <f t="shared" si="21"/>
        <v>18.663665028547172</v>
      </c>
      <c r="AF37">
        <f t="shared" si="22"/>
        <v>493.53900770140342</v>
      </c>
      <c r="AG37">
        <v>158</v>
      </c>
      <c r="AH37">
        <v>23</v>
      </c>
      <c r="AI37">
        <f t="shared" si="23"/>
        <v>1</v>
      </c>
      <c r="AJ37">
        <f t="shared" si="24"/>
        <v>0</v>
      </c>
      <c r="AK37">
        <f t="shared" si="25"/>
        <v>47575.613867210894</v>
      </c>
      <c r="AL37" t="s">
        <v>395</v>
      </c>
      <c r="AM37">
        <v>8118.25</v>
      </c>
      <c r="AN37">
        <v>1.65384615384615</v>
      </c>
      <c r="AO37">
        <v>0.39</v>
      </c>
      <c r="AP37">
        <f t="shared" si="26"/>
        <v>-3.2406311637080769</v>
      </c>
      <c r="AQ37">
        <v>-1</v>
      </c>
      <c r="AR37" t="s">
        <v>460</v>
      </c>
      <c r="AS37">
        <v>8288.52</v>
      </c>
      <c r="AT37">
        <v>1212.81884615385</v>
      </c>
      <c r="AU37">
        <v>1545.95</v>
      </c>
      <c r="AV37">
        <f t="shared" si="27"/>
        <v>0.21548637009356708</v>
      </c>
      <c r="AW37">
        <v>0.5</v>
      </c>
      <c r="AX37">
        <f t="shared" si="28"/>
        <v>1685.8755007780617</v>
      </c>
      <c r="AY37">
        <f t="shared" si="29"/>
        <v>15.879576523452085</v>
      </c>
      <c r="AZ37">
        <f t="shared" si="30"/>
        <v>181.64159604616958</v>
      </c>
      <c r="BA37">
        <f t="shared" si="31"/>
        <v>1.001235056542542E-2</v>
      </c>
      <c r="BB37">
        <f t="shared" si="32"/>
        <v>-0.9997477279342798</v>
      </c>
      <c r="BC37">
        <f t="shared" si="33"/>
        <v>-0.510515457027506</v>
      </c>
      <c r="BD37" t="s">
        <v>397</v>
      </c>
      <c r="BE37">
        <v>0</v>
      </c>
      <c r="BF37">
        <f t="shared" si="34"/>
        <v>-0.510515457027506</v>
      </c>
      <c r="BG37">
        <f t="shared" si="35"/>
        <v>1.0003302276639139</v>
      </c>
      <c r="BH37">
        <f t="shared" si="36"/>
        <v>0.21541523402406387</v>
      </c>
      <c r="BI37">
        <f t="shared" si="37"/>
        <v>-1716.3059089531998</v>
      </c>
      <c r="BJ37">
        <f t="shared" si="38"/>
        <v>0.2157171427361706</v>
      </c>
      <c r="BK37">
        <f t="shared" si="39"/>
        <v>1222.9020085210018</v>
      </c>
      <c r="BL37">
        <f t="shared" si="40"/>
        <v>-9.0675377445884221E-5</v>
      </c>
      <c r="BM37">
        <f t="shared" si="41"/>
        <v>1.0000906753774459</v>
      </c>
      <c r="BN37" t="s">
        <v>397</v>
      </c>
      <c r="BO37" t="s">
        <v>397</v>
      </c>
      <c r="BP37" t="s">
        <v>397</v>
      </c>
      <c r="BQ37" t="s">
        <v>397</v>
      </c>
      <c r="BR37" t="s">
        <v>397</v>
      </c>
      <c r="BS37" t="s">
        <v>397</v>
      </c>
      <c r="BT37" t="s">
        <v>397</v>
      </c>
      <c r="BU37" t="s">
        <v>397</v>
      </c>
      <c r="BV37" t="s">
        <v>397</v>
      </c>
      <c r="BW37" t="s">
        <v>397</v>
      </c>
      <c r="BX37" t="s">
        <v>397</v>
      </c>
      <c r="BY37" t="s">
        <v>397</v>
      </c>
      <c r="BZ37" t="s">
        <v>397</v>
      </c>
      <c r="CA37" t="s">
        <v>397</v>
      </c>
      <c r="CB37" t="s">
        <v>397</v>
      </c>
      <c r="CC37" t="s">
        <v>397</v>
      </c>
      <c r="CD37" t="s">
        <v>397</v>
      </c>
      <c r="CE37" t="s">
        <v>397</v>
      </c>
      <c r="CF37">
        <f t="shared" si="42"/>
        <v>1999.87</v>
      </c>
      <c r="CG37">
        <f t="shared" si="43"/>
        <v>1685.8755007780617</v>
      </c>
      <c r="CH37">
        <f t="shared" si="44"/>
        <v>0.84299254490444964</v>
      </c>
      <c r="CI37">
        <f t="shared" si="45"/>
        <v>0.16537561166558776</v>
      </c>
      <c r="CJ37">
        <v>9</v>
      </c>
      <c r="CK37">
        <v>0.5</v>
      </c>
      <c r="CL37" t="s">
        <v>398</v>
      </c>
      <c r="CM37">
        <v>1530551445.5999999</v>
      </c>
      <c r="CN37">
        <v>378.93099999999998</v>
      </c>
      <c r="CO37">
        <v>400.339</v>
      </c>
      <c r="CP37">
        <v>30.886399999999998</v>
      </c>
      <c r="CQ37">
        <v>28.350300000000001</v>
      </c>
      <c r="CR37">
        <v>379.31200000000001</v>
      </c>
      <c r="CS37">
        <v>30.886399999999998</v>
      </c>
      <c r="CT37">
        <v>700.00800000000004</v>
      </c>
      <c r="CU37">
        <v>90.983800000000002</v>
      </c>
      <c r="CV37">
        <v>0.100714</v>
      </c>
      <c r="CW37">
        <v>29.967400000000001</v>
      </c>
      <c r="CX37">
        <v>28.3978</v>
      </c>
      <c r="CY37">
        <v>999.9</v>
      </c>
      <c r="CZ37">
        <v>0</v>
      </c>
      <c r="DA37">
        <v>0</v>
      </c>
      <c r="DB37">
        <v>9986.25</v>
      </c>
      <c r="DC37">
        <v>0</v>
      </c>
      <c r="DD37">
        <v>0.22323599999999999</v>
      </c>
      <c r="DE37">
        <v>-21.407800000000002</v>
      </c>
      <c r="DF37">
        <v>391.00799999999998</v>
      </c>
      <c r="DG37">
        <v>412.02</v>
      </c>
      <c r="DH37">
        <v>2.5360100000000001</v>
      </c>
      <c r="DI37">
        <v>400.339</v>
      </c>
      <c r="DJ37">
        <v>28.350300000000001</v>
      </c>
      <c r="DK37">
        <v>2.8101600000000002</v>
      </c>
      <c r="DL37">
        <v>2.5794199999999998</v>
      </c>
      <c r="DM37">
        <v>22.943899999999999</v>
      </c>
      <c r="DN37">
        <v>21.5365</v>
      </c>
      <c r="DO37">
        <v>1999.87</v>
      </c>
      <c r="DP37">
        <v>0.89999899999999999</v>
      </c>
      <c r="DQ37">
        <v>0.10000100000000001</v>
      </c>
      <c r="DR37">
        <v>0</v>
      </c>
      <c r="DS37">
        <v>1138.02</v>
      </c>
      <c r="DT37">
        <v>4.9997400000000001</v>
      </c>
      <c r="DU37">
        <v>26963.200000000001</v>
      </c>
      <c r="DV37">
        <v>15359</v>
      </c>
      <c r="DW37">
        <v>49.436999999999998</v>
      </c>
      <c r="DX37">
        <v>49.936999999999998</v>
      </c>
      <c r="DY37">
        <v>50.125</v>
      </c>
      <c r="DZ37">
        <v>50</v>
      </c>
      <c r="EA37">
        <v>51.061999999999998</v>
      </c>
      <c r="EB37">
        <v>1795.38</v>
      </c>
      <c r="EC37">
        <v>199.49</v>
      </c>
      <c r="ED37">
        <v>0</v>
      </c>
      <c r="EE37">
        <v>48.900000095367403</v>
      </c>
      <c r="EF37">
        <v>0</v>
      </c>
      <c r="EG37">
        <v>1212.81884615385</v>
      </c>
      <c r="EH37">
        <v>-647.76923118097102</v>
      </c>
      <c r="EI37">
        <v>-11412.4102663707</v>
      </c>
      <c r="EJ37">
        <v>28451.746153846201</v>
      </c>
      <c r="EK37">
        <v>15</v>
      </c>
      <c r="EL37">
        <v>1530550887.0999999</v>
      </c>
      <c r="EM37" t="s">
        <v>436</v>
      </c>
      <c r="EN37">
        <v>1530550887.0999999</v>
      </c>
      <c r="EO37">
        <v>0</v>
      </c>
      <c r="EP37">
        <v>2</v>
      </c>
      <c r="EQ37">
        <v>8.4000000000000005E-2</v>
      </c>
      <c r="ER37">
        <v>0</v>
      </c>
      <c r="ES37">
        <v>-0.38</v>
      </c>
      <c r="ET37">
        <v>0</v>
      </c>
      <c r="EU37">
        <v>400</v>
      </c>
      <c r="EV37">
        <v>0</v>
      </c>
      <c r="EW37">
        <v>0.09</v>
      </c>
      <c r="EX37">
        <v>0</v>
      </c>
      <c r="EY37">
        <v>-20.086426829268301</v>
      </c>
      <c r="EZ37">
        <v>-11.1590759581882</v>
      </c>
      <c r="FA37">
        <v>1.1678383030039401</v>
      </c>
      <c r="FB37">
        <v>0</v>
      </c>
      <c r="FC37">
        <v>1.00029405831554</v>
      </c>
      <c r="FD37">
        <v>0</v>
      </c>
      <c r="FE37">
        <v>0</v>
      </c>
      <c r="FF37">
        <v>0</v>
      </c>
      <c r="FG37">
        <v>1.7015950487804901</v>
      </c>
      <c r="FH37">
        <v>6.13007071777003</v>
      </c>
      <c r="FI37">
        <v>0.62103055658874395</v>
      </c>
      <c r="FJ37">
        <v>0</v>
      </c>
      <c r="FK37">
        <v>0</v>
      </c>
      <c r="FL37">
        <v>3</v>
      </c>
      <c r="FM37" t="s">
        <v>400</v>
      </c>
      <c r="FN37">
        <v>3.4447700000000001</v>
      </c>
      <c r="FO37">
        <v>2.7801499999999999</v>
      </c>
      <c r="FP37">
        <v>8.0301700000000004E-2</v>
      </c>
      <c r="FQ37">
        <v>8.3667699999999998E-2</v>
      </c>
      <c r="FR37">
        <v>0.118814</v>
      </c>
      <c r="FS37">
        <v>0.110781</v>
      </c>
      <c r="FT37">
        <v>19516.8</v>
      </c>
      <c r="FU37">
        <v>23723</v>
      </c>
      <c r="FV37">
        <v>20686.2</v>
      </c>
      <c r="FW37">
        <v>24994.400000000001</v>
      </c>
      <c r="FX37">
        <v>28924.400000000001</v>
      </c>
      <c r="FY37">
        <v>32732.6</v>
      </c>
      <c r="FZ37">
        <v>37367.300000000003</v>
      </c>
      <c r="GA37">
        <v>41492.699999999997</v>
      </c>
      <c r="GB37">
        <v>1.9982800000000001</v>
      </c>
      <c r="GC37">
        <v>1.7273799999999999</v>
      </c>
      <c r="GD37">
        <v>-3.23057E-2</v>
      </c>
      <c r="GE37">
        <v>0</v>
      </c>
      <c r="GF37">
        <v>28.924600000000002</v>
      </c>
      <c r="GG37">
        <v>999.9</v>
      </c>
      <c r="GH37">
        <v>68.165999999999997</v>
      </c>
      <c r="GI37">
        <v>31.058</v>
      </c>
      <c r="GJ37">
        <v>33.913200000000003</v>
      </c>
      <c r="GK37">
        <v>61.680300000000003</v>
      </c>
      <c r="GL37">
        <v>20.953499999999998</v>
      </c>
      <c r="GM37">
        <v>2</v>
      </c>
      <c r="GN37">
        <v>0.29527399999999998</v>
      </c>
      <c r="GO37">
        <v>1.85084</v>
      </c>
      <c r="GP37">
        <v>20.325600000000001</v>
      </c>
      <c r="GQ37">
        <v>5.2217799999999999</v>
      </c>
      <c r="GR37">
        <v>11.962</v>
      </c>
      <c r="GS37">
        <v>4.9858000000000002</v>
      </c>
      <c r="GT37">
        <v>3.3010000000000002</v>
      </c>
      <c r="GU37">
        <v>9999</v>
      </c>
      <c r="GV37">
        <v>999.9</v>
      </c>
      <c r="GW37">
        <v>9999</v>
      </c>
      <c r="GX37">
        <v>9999</v>
      </c>
      <c r="GY37">
        <v>1.8841300000000001</v>
      </c>
      <c r="GZ37">
        <v>1.8811</v>
      </c>
      <c r="HA37">
        <v>1.88293</v>
      </c>
      <c r="HB37">
        <v>1.88131</v>
      </c>
      <c r="HC37">
        <v>1.8827799999999999</v>
      </c>
      <c r="HD37">
        <v>1.88202</v>
      </c>
      <c r="HE37">
        <v>1.8839999999999999</v>
      </c>
      <c r="HF37">
        <v>1.8812500000000001</v>
      </c>
      <c r="HG37">
        <v>5</v>
      </c>
      <c r="HH37">
        <v>0</v>
      </c>
      <c r="HI37">
        <v>0</v>
      </c>
      <c r="HJ37">
        <v>0</v>
      </c>
      <c r="HK37" t="s">
        <v>401</v>
      </c>
      <c r="HL37" t="s">
        <v>402</v>
      </c>
      <c r="HM37" t="s">
        <v>403</v>
      </c>
      <c r="HN37" t="s">
        <v>403</v>
      </c>
      <c r="HO37" t="s">
        <v>403</v>
      </c>
      <c r="HP37" t="s">
        <v>403</v>
      </c>
      <c r="HQ37">
        <v>0</v>
      </c>
      <c r="HR37">
        <v>100</v>
      </c>
      <c r="HS37">
        <v>100</v>
      </c>
      <c r="HT37">
        <v>-0.38100000000000001</v>
      </c>
      <c r="HU37">
        <v>0</v>
      </c>
      <c r="HV37">
        <v>-0.38044999999999601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-1</v>
      </c>
      <c r="IE37">
        <v>-1</v>
      </c>
      <c r="IF37">
        <v>-1</v>
      </c>
      <c r="IG37">
        <v>-1</v>
      </c>
      <c r="IH37">
        <v>9.3000000000000007</v>
      </c>
      <c r="II37">
        <v>25509190.800000001</v>
      </c>
      <c r="IJ37">
        <v>1.1523399999999999</v>
      </c>
      <c r="IK37">
        <v>2.5903299999999998</v>
      </c>
      <c r="IL37">
        <v>2.1008300000000002</v>
      </c>
      <c r="IM37">
        <v>2.6709000000000001</v>
      </c>
      <c r="IN37">
        <v>2.2485400000000002</v>
      </c>
      <c r="IO37">
        <v>2.2351100000000002</v>
      </c>
      <c r="IP37">
        <v>36.552300000000002</v>
      </c>
      <c r="IQ37">
        <v>14.350899999999999</v>
      </c>
      <c r="IR37">
        <v>18</v>
      </c>
      <c r="IS37">
        <v>559.09299999999996</v>
      </c>
      <c r="IT37">
        <v>351.24099999999999</v>
      </c>
      <c r="IU37">
        <v>27.001100000000001</v>
      </c>
      <c r="IV37">
        <v>31.252099999999999</v>
      </c>
      <c r="IW37">
        <v>30.0001</v>
      </c>
      <c r="IX37">
        <v>31.023800000000001</v>
      </c>
      <c r="IY37">
        <v>30.9786</v>
      </c>
      <c r="IZ37">
        <v>23.0276</v>
      </c>
      <c r="JA37">
        <v>100</v>
      </c>
      <c r="JB37">
        <v>0</v>
      </c>
      <c r="JC37">
        <v>27</v>
      </c>
      <c r="JD37">
        <v>400</v>
      </c>
      <c r="JE37">
        <v>7.75685</v>
      </c>
      <c r="JF37">
        <v>100.70099999999999</v>
      </c>
      <c r="JG37">
        <v>100.004</v>
      </c>
    </row>
    <row r="38" spans="1:267" x14ac:dyDescent="0.2">
      <c r="A38">
        <v>20</v>
      </c>
      <c r="B38">
        <v>1530551511.0999999</v>
      </c>
      <c r="C38">
        <v>1843.5999999046301</v>
      </c>
      <c r="D38" t="s">
        <v>461</v>
      </c>
      <c r="E38" t="s">
        <v>462</v>
      </c>
      <c r="F38" t="s">
        <v>394</v>
      </c>
      <c r="I38">
        <v>1530551511.0999999</v>
      </c>
      <c r="J38">
        <f t="shared" si="0"/>
        <v>2.0991755213017214E-3</v>
      </c>
      <c r="K38">
        <f t="shared" si="1"/>
        <v>2.0991755213017216</v>
      </c>
      <c r="L38">
        <f t="shared" si="2"/>
        <v>12.17312561128074</v>
      </c>
      <c r="M38">
        <f t="shared" si="3"/>
        <v>383.23899999999998</v>
      </c>
      <c r="N38">
        <f t="shared" si="4"/>
        <v>216.70520085722512</v>
      </c>
      <c r="O38">
        <f t="shared" si="5"/>
        <v>19.739957162614548</v>
      </c>
      <c r="P38">
        <f t="shared" si="6"/>
        <v>34.909736421266004</v>
      </c>
      <c r="Q38">
        <f t="shared" si="7"/>
        <v>0.12565912250678835</v>
      </c>
      <c r="R38">
        <f t="shared" si="8"/>
        <v>2.7657107969811525</v>
      </c>
      <c r="S38">
        <f t="shared" si="9"/>
        <v>0.12257136419081885</v>
      </c>
      <c r="T38">
        <f t="shared" si="10"/>
        <v>7.6878205910607206E-2</v>
      </c>
      <c r="U38">
        <f t="shared" si="11"/>
        <v>330.7435095015162</v>
      </c>
      <c r="V38">
        <f t="shared" si="12"/>
        <v>31.456091955550249</v>
      </c>
      <c r="W38">
        <f t="shared" si="13"/>
        <v>30.1983</v>
      </c>
      <c r="X38">
        <f t="shared" si="14"/>
        <v>4.3092186291812427</v>
      </c>
      <c r="Y38">
        <f t="shared" si="15"/>
        <v>66.043669092402538</v>
      </c>
      <c r="Z38">
        <f t="shared" si="16"/>
        <v>2.8101390925117999</v>
      </c>
      <c r="AA38">
        <f t="shared" si="17"/>
        <v>4.2549711897140341</v>
      </c>
      <c r="AB38">
        <f t="shared" si="18"/>
        <v>1.4990795366694427</v>
      </c>
      <c r="AC38">
        <f t="shared" si="19"/>
        <v>-92.573640489405918</v>
      </c>
      <c r="AD38">
        <f t="shared" si="20"/>
        <v>-32.90747360744745</v>
      </c>
      <c r="AE38">
        <f t="shared" si="21"/>
        <v>-2.6479211757630794</v>
      </c>
      <c r="AF38">
        <f t="shared" si="22"/>
        <v>202.61447422889972</v>
      </c>
      <c r="AG38">
        <v>0</v>
      </c>
      <c r="AH38">
        <v>0</v>
      </c>
      <c r="AI38">
        <f t="shared" si="23"/>
        <v>1</v>
      </c>
      <c r="AJ38">
        <f t="shared" si="24"/>
        <v>0</v>
      </c>
      <c r="AK38">
        <f t="shared" si="25"/>
        <v>47614.936213875662</v>
      </c>
      <c r="AL38" t="s">
        <v>395</v>
      </c>
      <c r="AM38">
        <v>8118.25</v>
      </c>
      <c r="AN38">
        <v>1.65384615384615</v>
      </c>
      <c r="AO38">
        <v>0.39</v>
      </c>
      <c r="AP38">
        <f t="shared" si="26"/>
        <v>-3.2406311637080769</v>
      </c>
      <c r="AQ38">
        <v>-1</v>
      </c>
      <c r="AR38" t="s">
        <v>463</v>
      </c>
      <c r="AS38">
        <v>8292.23</v>
      </c>
      <c r="AT38">
        <v>1373.8936000000001</v>
      </c>
      <c r="AU38">
        <v>1607.16</v>
      </c>
      <c r="AV38">
        <f t="shared" si="27"/>
        <v>0.14514198959655544</v>
      </c>
      <c r="AW38">
        <v>0.5</v>
      </c>
      <c r="AX38">
        <f t="shared" si="28"/>
        <v>1685.9508007779875</v>
      </c>
      <c r="AY38">
        <f t="shared" si="29"/>
        <v>12.17312561128074</v>
      </c>
      <c r="AZ38">
        <f t="shared" si="30"/>
        <v>122.3511267934115</v>
      </c>
      <c r="BA38">
        <f t="shared" si="31"/>
        <v>7.8134697674463321E-3</v>
      </c>
      <c r="BB38">
        <f t="shared" si="32"/>
        <v>-0.99975733592175009</v>
      </c>
      <c r="BC38">
        <f t="shared" si="33"/>
        <v>-0.51050903636044176</v>
      </c>
      <c r="BD38" t="s">
        <v>397</v>
      </c>
      <c r="BE38">
        <v>0</v>
      </c>
      <c r="BF38">
        <f t="shared" si="34"/>
        <v>-0.51050903636044176</v>
      </c>
      <c r="BG38">
        <f t="shared" si="35"/>
        <v>1.0003176466788375</v>
      </c>
      <c r="BH38">
        <f t="shared" si="36"/>
        <v>0.14509590036569131</v>
      </c>
      <c r="BI38">
        <f t="shared" si="37"/>
        <v>-1784.2908123321342</v>
      </c>
      <c r="BJ38">
        <f t="shared" si="38"/>
        <v>0.14529150164961155</v>
      </c>
      <c r="BK38">
        <f t="shared" si="39"/>
        <v>1271.3335362142461</v>
      </c>
      <c r="BL38">
        <f t="shared" si="40"/>
        <v>-5.3914486737211482E-5</v>
      </c>
      <c r="BM38">
        <f t="shared" si="41"/>
        <v>1.0000539144867373</v>
      </c>
      <c r="BN38" t="s">
        <v>397</v>
      </c>
      <c r="BO38" t="s">
        <v>397</v>
      </c>
      <c r="BP38" t="s">
        <v>397</v>
      </c>
      <c r="BQ38" t="s">
        <v>397</v>
      </c>
      <c r="BR38" t="s">
        <v>397</v>
      </c>
      <c r="BS38" t="s">
        <v>397</v>
      </c>
      <c r="BT38" t="s">
        <v>397</v>
      </c>
      <c r="BU38" t="s">
        <v>397</v>
      </c>
      <c r="BV38" t="s">
        <v>397</v>
      </c>
      <c r="BW38" t="s">
        <v>397</v>
      </c>
      <c r="BX38" t="s">
        <v>397</v>
      </c>
      <c r="BY38" t="s">
        <v>397</v>
      </c>
      <c r="BZ38" t="s">
        <v>397</v>
      </c>
      <c r="CA38" t="s">
        <v>397</v>
      </c>
      <c r="CB38" t="s">
        <v>397</v>
      </c>
      <c r="CC38" t="s">
        <v>397</v>
      </c>
      <c r="CD38" t="s">
        <v>397</v>
      </c>
      <c r="CE38" t="s">
        <v>397</v>
      </c>
      <c r="CF38">
        <f t="shared" si="42"/>
        <v>1999.96</v>
      </c>
      <c r="CG38">
        <f t="shared" si="43"/>
        <v>1685.9508007779875</v>
      </c>
      <c r="CH38">
        <f t="shared" si="44"/>
        <v>0.84299226023419849</v>
      </c>
      <c r="CI38">
        <f t="shared" si="45"/>
        <v>0.16537506225200313</v>
      </c>
      <c r="CJ38">
        <v>9</v>
      </c>
      <c r="CK38">
        <v>0.5</v>
      </c>
      <c r="CL38" t="s">
        <v>398</v>
      </c>
      <c r="CM38">
        <v>1530551511.0999999</v>
      </c>
      <c r="CN38">
        <v>383.23899999999998</v>
      </c>
      <c r="CO38">
        <v>399.92399999999998</v>
      </c>
      <c r="CP38">
        <v>30.849699999999999</v>
      </c>
      <c r="CQ38">
        <v>28.234100000000002</v>
      </c>
      <c r="CR38">
        <v>383.62799999999999</v>
      </c>
      <c r="CS38">
        <v>30.849699999999999</v>
      </c>
      <c r="CT38">
        <v>700.02099999999996</v>
      </c>
      <c r="CU38">
        <v>90.991</v>
      </c>
      <c r="CV38">
        <v>0.10029399999999999</v>
      </c>
      <c r="CW38">
        <v>29.977599999999999</v>
      </c>
      <c r="CX38">
        <v>30.1983</v>
      </c>
      <c r="CY38">
        <v>999.9</v>
      </c>
      <c r="CZ38">
        <v>0</v>
      </c>
      <c r="DA38">
        <v>0</v>
      </c>
      <c r="DB38">
        <v>9994.3799999999992</v>
      </c>
      <c r="DC38">
        <v>0</v>
      </c>
      <c r="DD38">
        <v>0.23008400000000001</v>
      </c>
      <c r="DE38">
        <v>-16.677299999999999</v>
      </c>
      <c r="DF38">
        <v>395.44600000000003</v>
      </c>
      <c r="DG38">
        <v>411.54399999999998</v>
      </c>
      <c r="DH38">
        <v>2.6155599999999999</v>
      </c>
      <c r="DI38">
        <v>399.92399999999998</v>
      </c>
      <c r="DJ38">
        <v>28.234100000000002</v>
      </c>
      <c r="DK38">
        <v>2.8070400000000002</v>
      </c>
      <c r="DL38">
        <v>2.5690499999999998</v>
      </c>
      <c r="DM38">
        <v>22.925599999999999</v>
      </c>
      <c r="DN38">
        <v>21.470700000000001</v>
      </c>
      <c r="DO38">
        <v>1999.96</v>
      </c>
      <c r="DP38">
        <v>0.90000800000000003</v>
      </c>
      <c r="DQ38">
        <v>9.9992200000000003E-2</v>
      </c>
      <c r="DR38">
        <v>0</v>
      </c>
      <c r="DS38">
        <v>1276.6400000000001</v>
      </c>
      <c r="DT38">
        <v>4.9997400000000001</v>
      </c>
      <c r="DU38">
        <v>26229</v>
      </c>
      <c r="DV38">
        <v>15359.8</v>
      </c>
      <c r="DW38">
        <v>49.561999999999998</v>
      </c>
      <c r="DX38">
        <v>50.061999999999998</v>
      </c>
      <c r="DY38">
        <v>50.186999999999998</v>
      </c>
      <c r="DZ38">
        <v>50.186999999999998</v>
      </c>
      <c r="EA38">
        <v>51.25</v>
      </c>
      <c r="EB38">
        <v>1795.48</v>
      </c>
      <c r="EC38">
        <v>199.48</v>
      </c>
      <c r="ED38">
        <v>0</v>
      </c>
      <c r="EE38">
        <v>65.299999952316298</v>
      </c>
      <c r="EF38">
        <v>0</v>
      </c>
      <c r="EG38">
        <v>1373.8936000000001</v>
      </c>
      <c r="EH38">
        <v>-875.68615519977698</v>
      </c>
      <c r="EI38">
        <v>-16597.523102543601</v>
      </c>
      <c r="EJ38">
        <v>28077.964</v>
      </c>
      <c r="EK38">
        <v>15</v>
      </c>
      <c r="EL38">
        <v>1530551537.0999999</v>
      </c>
      <c r="EM38" t="s">
        <v>464</v>
      </c>
      <c r="EN38">
        <v>1530551537.0999999</v>
      </c>
      <c r="EO38">
        <v>0</v>
      </c>
      <c r="EP38">
        <v>3</v>
      </c>
      <c r="EQ38">
        <v>-8.9999999999999993E-3</v>
      </c>
      <c r="ER38">
        <v>0</v>
      </c>
      <c r="ES38">
        <v>-0.38900000000000001</v>
      </c>
      <c r="ET38">
        <v>0</v>
      </c>
      <c r="EU38">
        <v>400</v>
      </c>
      <c r="EV38">
        <v>0</v>
      </c>
      <c r="EW38">
        <v>0.1</v>
      </c>
      <c r="EX38">
        <v>0</v>
      </c>
      <c r="EY38">
        <v>-15.651751219512199</v>
      </c>
      <c r="EZ38">
        <v>-7.0353219512195304</v>
      </c>
      <c r="FA38">
        <v>0.70549991067464202</v>
      </c>
      <c r="FB38">
        <v>0</v>
      </c>
      <c r="FC38">
        <v>1.0003302276639101</v>
      </c>
      <c r="FD38">
        <v>0</v>
      </c>
      <c r="FE38">
        <v>0</v>
      </c>
      <c r="FF38">
        <v>0</v>
      </c>
      <c r="FG38">
        <v>2.4195102439024398</v>
      </c>
      <c r="FH38">
        <v>1.4378032055749199</v>
      </c>
      <c r="FI38">
        <v>0.14443014435186799</v>
      </c>
      <c r="FJ38">
        <v>0</v>
      </c>
      <c r="FK38">
        <v>0</v>
      </c>
      <c r="FL38">
        <v>3</v>
      </c>
      <c r="FM38" t="s">
        <v>400</v>
      </c>
      <c r="FN38">
        <v>3.4447700000000001</v>
      </c>
      <c r="FO38">
        <v>2.7797999999999998</v>
      </c>
      <c r="FP38">
        <v>8.0999799999999997E-2</v>
      </c>
      <c r="FQ38">
        <v>8.3586999999999995E-2</v>
      </c>
      <c r="FR38">
        <v>0.11870600000000001</v>
      </c>
      <c r="FS38">
        <v>0.11045000000000001</v>
      </c>
      <c r="FT38">
        <v>19499.900000000001</v>
      </c>
      <c r="FU38">
        <v>23723.4</v>
      </c>
      <c r="FV38">
        <v>20684.2</v>
      </c>
      <c r="FW38">
        <v>24992.9</v>
      </c>
      <c r="FX38">
        <v>28925.1</v>
      </c>
      <c r="FY38">
        <v>32742.3</v>
      </c>
      <c r="FZ38">
        <v>37363.699999999997</v>
      </c>
      <c r="GA38">
        <v>41489.800000000003</v>
      </c>
      <c r="GB38">
        <v>2.2512500000000002</v>
      </c>
      <c r="GC38">
        <v>1.72462</v>
      </c>
      <c r="GD38">
        <v>8.0145900000000006E-2</v>
      </c>
      <c r="GE38">
        <v>0</v>
      </c>
      <c r="GF38">
        <v>28.893000000000001</v>
      </c>
      <c r="GG38">
        <v>999.9</v>
      </c>
      <c r="GH38">
        <v>67.707999999999998</v>
      </c>
      <c r="GI38">
        <v>31.219000000000001</v>
      </c>
      <c r="GJ38">
        <v>33.993200000000002</v>
      </c>
      <c r="GK38">
        <v>61.680300000000003</v>
      </c>
      <c r="GL38">
        <v>21.101800000000001</v>
      </c>
      <c r="GM38">
        <v>2</v>
      </c>
      <c r="GN38">
        <v>0.30095499999999997</v>
      </c>
      <c r="GO38">
        <v>1.8826700000000001</v>
      </c>
      <c r="GP38">
        <v>20.3248</v>
      </c>
      <c r="GQ38">
        <v>5.2192400000000001</v>
      </c>
      <c r="GR38">
        <v>11.962</v>
      </c>
      <c r="GS38">
        <v>4.9853500000000004</v>
      </c>
      <c r="GT38">
        <v>3.3004699999999998</v>
      </c>
      <c r="GU38">
        <v>9999</v>
      </c>
      <c r="GV38">
        <v>999.9</v>
      </c>
      <c r="GW38">
        <v>9999</v>
      </c>
      <c r="GX38">
        <v>9999</v>
      </c>
      <c r="GY38">
        <v>1.8841399999999999</v>
      </c>
      <c r="GZ38">
        <v>1.8811</v>
      </c>
      <c r="HA38">
        <v>1.8829199999999999</v>
      </c>
      <c r="HB38">
        <v>1.8813299999999999</v>
      </c>
      <c r="HC38">
        <v>1.8827700000000001</v>
      </c>
      <c r="HD38">
        <v>1.88202</v>
      </c>
      <c r="HE38">
        <v>1.8839999999999999</v>
      </c>
      <c r="HF38">
        <v>1.8812599999999999</v>
      </c>
      <c r="HG38">
        <v>5</v>
      </c>
      <c r="HH38">
        <v>0</v>
      </c>
      <c r="HI38">
        <v>0</v>
      </c>
      <c r="HJ38">
        <v>0</v>
      </c>
      <c r="HK38" t="s">
        <v>401</v>
      </c>
      <c r="HL38" t="s">
        <v>402</v>
      </c>
      <c r="HM38" t="s">
        <v>403</v>
      </c>
      <c r="HN38" t="s">
        <v>403</v>
      </c>
      <c r="HO38" t="s">
        <v>403</v>
      </c>
      <c r="HP38" t="s">
        <v>403</v>
      </c>
      <c r="HQ38">
        <v>0</v>
      </c>
      <c r="HR38">
        <v>100</v>
      </c>
      <c r="HS38">
        <v>100</v>
      </c>
      <c r="HT38">
        <v>-0.38900000000000001</v>
      </c>
      <c r="HU38">
        <v>0</v>
      </c>
      <c r="HV38">
        <v>-0.38044999999999601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-1</v>
      </c>
      <c r="IE38">
        <v>-1</v>
      </c>
      <c r="IF38">
        <v>-1</v>
      </c>
      <c r="IG38">
        <v>-1</v>
      </c>
      <c r="IH38">
        <v>10.4</v>
      </c>
      <c r="II38">
        <v>25509191.899999999</v>
      </c>
      <c r="IJ38">
        <v>1.1511199999999999</v>
      </c>
      <c r="IK38">
        <v>2.5952099999999998</v>
      </c>
      <c r="IL38">
        <v>2.1008300000000002</v>
      </c>
      <c r="IM38">
        <v>2.66479</v>
      </c>
      <c r="IN38">
        <v>2.2485400000000002</v>
      </c>
      <c r="IO38">
        <v>2.2314500000000002</v>
      </c>
      <c r="IP38">
        <v>36.646900000000002</v>
      </c>
      <c r="IQ38">
        <v>14.333399999999999</v>
      </c>
      <c r="IR38">
        <v>18</v>
      </c>
      <c r="IS38">
        <v>763.73699999999997</v>
      </c>
      <c r="IT38">
        <v>350.33199999999999</v>
      </c>
      <c r="IU38">
        <v>27.000699999999998</v>
      </c>
      <c r="IV38">
        <v>31.3124</v>
      </c>
      <c r="IW38">
        <v>30.000900000000001</v>
      </c>
      <c r="IX38">
        <v>31.094000000000001</v>
      </c>
      <c r="IY38">
        <v>31.0732</v>
      </c>
      <c r="IZ38">
        <v>23.007000000000001</v>
      </c>
      <c r="JA38">
        <v>100</v>
      </c>
      <c r="JB38">
        <v>0</v>
      </c>
      <c r="JC38">
        <v>27</v>
      </c>
      <c r="JD38">
        <v>400</v>
      </c>
      <c r="JE38">
        <v>7.75685</v>
      </c>
      <c r="JF38">
        <v>100.69199999999999</v>
      </c>
      <c r="JG38">
        <v>99.997299999999996</v>
      </c>
    </row>
    <row r="39" spans="1:267" x14ac:dyDescent="0.2">
      <c r="A39">
        <v>21</v>
      </c>
      <c r="B39">
        <v>1530551580.0999999</v>
      </c>
      <c r="C39">
        <v>1912.5999999046301</v>
      </c>
      <c r="D39" t="s">
        <v>465</v>
      </c>
      <c r="E39" t="s">
        <v>466</v>
      </c>
      <c r="F39" t="s">
        <v>394</v>
      </c>
      <c r="I39">
        <v>1530551580.0999999</v>
      </c>
      <c r="J39">
        <f t="shared" si="0"/>
        <v>2.669187097376141E-3</v>
      </c>
      <c r="K39">
        <f t="shared" si="1"/>
        <v>2.6691870973761409</v>
      </c>
      <c r="L39">
        <f t="shared" si="2"/>
        <v>19.980036923167418</v>
      </c>
      <c r="M39">
        <f t="shared" si="3"/>
        <v>373.24799999999999</v>
      </c>
      <c r="N39">
        <f t="shared" si="4"/>
        <v>190.56987733398717</v>
      </c>
      <c r="O39">
        <f t="shared" si="5"/>
        <v>17.359692042544957</v>
      </c>
      <c r="P39">
        <f t="shared" si="6"/>
        <v>34.000495913318403</v>
      </c>
      <c r="Q39">
        <f t="shared" si="7"/>
        <v>0.18742636570684768</v>
      </c>
      <c r="R39">
        <f t="shared" si="8"/>
        <v>2.7656635936162179</v>
      </c>
      <c r="S39">
        <f t="shared" si="9"/>
        <v>0.18064506146153597</v>
      </c>
      <c r="T39">
        <f t="shared" si="10"/>
        <v>0.11349199522264214</v>
      </c>
      <c r="U39">
        <f t="shared" si="11"/>
        <v>330.76599450164434</v>
      </c>
      <c r="V39">
        <f t="shared" si="12"/>
        <v>31.374832996464452</v>
      </c>
      <c r="W39">
        <f t="shared" si="13"/>
        <v>29.8048</v>
      </c>
      <c r="X39">
        <f t="shared" si="14"/>
        <v>4.2129138084407707</v>
      </c>
      <c r="Y39">
        <f t="shared" si="15"/>
        <v>68.322978008709924</v>
      </c>
      <c r="Z39">
        <f t="shared" si="16"/>
        <v>2.9196220593776401</v>
      </c>
      <c r="AA39">
        <f t="shared" si="17"/>
        <v>4.2732652241906699</v>
      </c>
      <c r="AB39">
        <f t="shared" si="18"/>
        <v>1.2932917490631306</v>
      </c>
      <c r="AC39">
        <f t="shared" si="19"/>
        <v>-117.71115099428782</v>
      </c>
      <c r="AD39">
        <f t="shared" si="20"/>
        <v>36.902857775611608</v>
      </c>
      <c r="AE39">
        <f t="shared" si="21"/>
        <v>2.964780497026664</v>
      </c>
      <c r="AF39">
        <f t="shared" si="22"/>
        <v>252.92248177999477</v>
      </c>
      <c r="AG39">
        <v>55</v>
      </c>
      <c r="AH39">
        <v>8</v>
      </c>
      <c r="AI39">
        <f t="shared" si="23"/>
        <v>1</v>
      </c>
      <c r="AJ39">
        <f t="shared" si="24"/>
        <v>0</v>
      </c>
      <c r="AK39">
        <f t="shared" si="25"/>
        <v>47601.995056585904</v>
      </c>
      <c r="AL39" t="s">
        <v>395</v>
      </c>
      <c r="AM39">
        <v>8118.25</v>
      </c>
      <c r="AN39">
        <v>1.65384615384615</v>
      </c>
      <c r="AO39">
        <v>0.39</v>
      </c>
      <c r="AP39">
        <f t="shared" si="26"/>
        <v>-3.2406311637080769</v>
      </c>
      <c r="AQ39">
        <v>-1</v>
      </c>
      <c r="AR39" t="s">
        <v>467</v>
      </c>
      <c r="AS39">
        <v>8311.67</v>
      </c>
      <c r="AT39">
        <v>1454.62115384615</v>
      </c>
      <c r="AU39">
        <v>1972.35</v>
      </c>
      <c r="AV39">
        <f t="shared" si="27"/>
        <v>0.26249339425246532</v>
      </c>
      <c r="AW39">
        <v>0.5</v>
      </c>
      <c r="AX39">
        <f t="shared" si="28"/>
        <v>1686.060900778054</v>
      </c>
      <c r="AY39">
        <f t="shared" si="29"/>
        <v>19.980036923167418</v>
      </c>
      <c r="AZ39">
        <f t="shared" si="30"/>
        <v>221.28992438080027</v>
      </c>
      <c r="BA39">
        <f t="shared" si="31"/>
        <v>1.2443226050426717E-2</v>
      </c>
      <c r="BB39">
        <f t="shared" si="32"/>
        <v>-0.99980226633204039</v>
      </c>
      <c r="BC39">
        <f t="shared" si="33"/>
        <v>-0.51047901315187305</v>
      </c>
      <c r="BD39" t="s">
        <v>397</v>
      </c>
      <c r="BE39">
        <v>0</v>
      </c>
      <c r="BF39">
        <f t="shared" si="34"/>
        <v>-0.51047901315187305</v>
      </c>
      <c r="BG39">
        <f t="shared" si="35"/>
        <v>1.0002588176607357</v>
      </c>
      <c r="BH39">
        <f t="shared" si="36"/>
        <v>0.26242547390519172</v>
      </c>
      <c r="BI39">
        <f t="shared" si="37"/>
        <v>-2189.9011206243545</v>
      </c>
      <c r="BJ39">
        <f t="shared" si="38"/>
        <v>0.26271368376267068</v>
      </c>
      <c r="BK39">
        <f t="shared" si="39"/>
        <v>1560.2848447961092</v>
      </c>
      <c r="BL39">
        <f t="shared" si="40"/>
        <v>-9.2094561247666021E-5</v>
      </c>
      <c r="BM39">
        <f t="shared" si="41"/>
        <v>1.0000920945612477</v>
      </c>
      <c r="BN39" t="s">
        <v>397</v>
      </c>
      <c r="BO39" t="s">
        <v>397</v>
      </c>
      <c r="BP39" t="s">
        <v>397</v>
      </c>
      <c r="BQ39" t="s">
        <v>397</v>
      </c>
      <c r="BR39" t="s">
        <v>397</v>
      </c>
      <c r="BS39" t="s">
        <v>397</v>
      </c>
      <c r="BT39" t="s">
        <v>397</v>
      </c>
      <c r="BU39" t="s">
        <v>397</v>
      </c>
      <c r="BV39" t="s">
        <v>397</v>
      </c>
      <c r="BW39" t="s">
        <v>397</v>
      </c>
      <c r="BX39" t="s">
        <v>397</v>
      </c>
      <c r="BY39" t="s">
        <v>397</v>
      </c>
      <c r="BZ39" t="s">
        <v>397</v>
      </c>
      <c r="CA39" t="s">
        <v>397</v>
      </c>
      <c r="CB39" t="s">
        <v>397</v>
      </c>
      <c r="CC39" t="s">
        <v>397</v>
      </c>
      <c r="CD39" t="s">
        <v>397</v>
      </c>
      <c r="CE39" t="s">
        <v>397</v>
      </c>
      <c r="CF39">
        <f t="shared" si="42"/>
        <v>2000.09</v>
      </c>
      <c r="CG39">
        <f t="shared" si="43"/>
        <v>1686.060900778054</v>
      </c>
      <c r="CH39">
        <f t="shared" si="44"/>
        <v>0.84299251572581935</v>
      </c>
      <c r="CI39">
        <f t="shared" si="45"/>
        <v>0.1653755553508314</v>
      </c>
      <c r="CJ39">
        <v>9</v>
      </c>
      <c r="CK39">
        <v>0.5</v>
      </c>
      <c r="CL39" t="s">
        <v>398</v>
      </c>
      <c r="CM39">
        <v>1530551580.0999999</v>
      </c>
      <c r="CN39">
        <v>373.24799999999999</v>
      </c>
      <c r="CO39">
        <v>400.21899999999999</v>
      </c>
      <c r="CP39">
        <v>32.050800000000002</v>
      </c>
      <c r="CQ39">
        <v>28.7288</v>
      </c>
      <c r="CR39">
        <v>373.63799999999998</v>
      </c>
      <c r="CS39">
        <v>32.050800000000002</v>
      </c>
      <c r="CT39">
        <v>699.96199999999999</v>
      </c>
      <c r="CU39">
        <v>90.994200000000006</v>
      </c>
      <c r="CV39">
        <v>9.9378300000000003E-2</v>
      </c>
      <c r="CW39">
        <v>30.052299999999999</v>
      </c>
      <c r="CX39">
        <v>29.8048</v>
      </c>
      <c r="CY39">
        <v>999.9</v>
      </c>
      <c r="CZ39">
        <v>0</v>
      </c>
      <c r="DA39">
        <v>0</v>
      </c>
      <c r="DB39">
        <v>9993.75</v>
      </c>
      <c r="DC39">
        <v>0</v>
      </c>
      <c r="DD39">
        <v>0.232823</v>
      </c>
      <c r="DE39">
        <v>-26.970300000000002</v>
      </c>
      <c r="DF39">
        <v>385.60700000000003</v>
      </c>
      <c r="DG39">
        <v>412.05700000000002</v>
      </c>
      <c r="DH39">
        <v>3.3220000000000001</v>
      </c>
      <c r="DI39">
        <v>400.21899999999999</v>
      </c>
      <c r="DJ39">
        <v>28.7288</v>
      </c>
      <c r="DK39">
        <v>2.9164400000000001</v>
      </c>
      <c r="DL39">
        <v>2.61415</v>
      </c>
      <c r="DM39">
        <v>23.558399999999999</v>
      </c>
      <c r="DN39">
        <v>21.755199999999999</v>
      </c>
      <c r="DO39">
        <v>2000.09</v>
      </c>
      <c r="DP39">
        <v>0.9</v>
      </c>
      <c r="DQ39">
        <v>9.9999699999999997E-2</v>
      </c>
      <c r="DR39">
        <v>0</v>
      </c>
      <c r="DS39">
        <v>1372.25</v>
      </c>
      <c r="DT39">
        <v>4.9997400000000001</v>
      </c>
      <c r="DU39">
        <v>30383.599999999999</v>
      </c>
      <c r="DV39">
        <v>15360.6</v>
      </c>
      <c r="DW39">
        <v>49.625</v>
      </c>
      <c r="DX39">
        <v>50.186999999999998</v>
      </c>
      <c r="DY39">
        <v>50.311999999999998</v>
      </c>
      <c r="DZ39">
        <v>50.125</v>
      </c>
      <c r="EA39">
        <v>51.25</v>
      </c>
      <c r="EB39">
        <v>1795.58</v>
      </c>
      <c r="EC39">
        <v>199.51</v>
      </c>
      <c r="ED39">
        <v>0</v>
      </c>
      <c r="EE39">
        <v>68.399999856948895</v>
      </c>
      <c r="EF39">
        <v>0</v>
      </c>
      <c r="EG39">
        <v>1454.62115384615</v>
      </c>
      <c r="EH39">
        <v>-686.16102612552697</v>
      </c>
      <c r="EI39">
        <v>-12305.921375944699</v>
      </c>
      <c r="EJ39">
        <v>31926.992307692301</v>
      </c>
      <c r="EK39">
        <v>15</v>
      </c>
      <c r="EL39">
        <v>1530551537.0999999</v>
      </c>
      <c r="EM39" t="s">
        <v>464</v>
      </c>
      <c r="EN39">
        <v>1530551537.0999999</v>
      </c>
      <c r="EO39">
        <v>0</v>
      </c>
      <c r="EP39">
        <v>3</v>
      </c>
      <c r="EQ39">
        <v>-8.9999999999999993E-3</v>
      </c>
      <c r="ER39">
        <v>0</v>
      </c>
      <c r="ES39">
        <v>-0.38900000000000001</v>
      </c>
      <c r="ET39">
        <v>0</v>
      </c>
      <c r="EU39">
        <v>400</v>
      </c>
      <c r="EV39">
        <v>0</v>
      </c>
      <c r="EW39">
        <v>0.1</v>
      </c>
      <c r="EX39">
        <v>0</v>
      </c>
      <c r="EY39">
        <v>-25.705392682926799</v>
      </c>
      <c r="EZ39">
        <v>-10.8411554006969</v>
      </c>
      <c r="FA39">
        <v>1.1192251957166399</v>
      </c>
      <c r="FB39">
        <v>0</v>
      </c>
      <c r="FC39">
        <v>1.0003176466788399</v>
      </c>
      <c r="FD39">
        <v>0</v>
      </c>
      <c r="FE39">
        <v>0</v>
      </c>
      <c r="FF39">
        <v>0</v>
      </c>
      <c r="FG39">
        <v>2.76688268292683</v>
      </c>
      <c r="FH39">
        <v>4.3748471080139399</v>
      </c>
      <c r="FI39">
        <v>0.44587917845600999</v>
      </c>
      <c r="FJ39">
        <v>0</v>
      </c>
      <c r="FK39">
        <v>0</v>
      </c>
      <c r="FL39">
        <v>3</v>
      </c>
      <c r="FM39" t="s">
        <v>400</v>
      </c>
      <c r="FN39">
        <v>3.4445899999999998</v>
      </c>
      <c r="FO39">
        <v>2.77888</v>
      </c>
      <c r="FP39">
        <v>7.9347399999999998E-2</v>
      </c>
      <c r="FQ39">
        <v>8.3619600000000002E-2</v>
      </c>
      <c r="FR39">
        <v>0.12186</v>
      </c>
      <c r="FS39">
        <v>0.11176899999999999</v>
      </c>
      <c r="FT39">
        <v>19529.3</v>
      </c>
      <c r="FU39">
        <v>23716.6</v>
      </c>
      <c r="FV39">
        <v>20678.599999999999</v>
      </c>
      <c r="FW39">
        <v>24987.1</v>
      </c>
      <c r="FX39">
        <v>28814.7</v>
      </c>
      <c r="FY39">
        <v>32687.7</v>
      </c>
      <c r="FZ39">
        <v>37355.199999999997</v>
      </c>
      <c r="GA39">
        <v>41482.400000000001</v>
      </c>
      <c r="GB39">
        <v>2.1543800000000002</v>
      </c>
      <c r="GC39">
        <v>1.71055</v>
      </c>
      <c r="GD39">
        <v>5.5328000000000002E-2</v>
      </c>
      <c r="GE39">
        <v>0</v>
      </c>
      <c r="GF39">
        <v>28.903400000000001</v>
      </c>
      <c r="GG39">
        <v>999.9</v>
      </c>
      <c r="GH39">
        <v>67.353999999999999</v>
      </c>
      <c r="GI39">
        <v>31.38</v>
      </c>
      <c r="GJ39">
        <v>34.123800000000003</v>
      </c>
      <c r="GK39">
        <v>61.680399999999999</v>
      </c>
      <c r="GL39">
        <v>21.169899999999998</v>
      </c>
      <c r="GM39">
        <v>2</v>
      </c>
      <c r="GN39">
        <v>0.309614</v>
      </c>
      <c r="GO39">
        <v>1.8975900000000001</v>
      </c>
      <c r="GP39">
        <v>20.3245</v>
      </c>
      <c r="GQ39">
        <v>5.2184900000000001</v>
      </c>
      <c r="GR39">
        <v>11.962</v>
      </c>
      <c r="GS39">
        <v>4.9848999999999997</v>
      </c>
      <c r="GT39">
        <v>3.30023</v>
      </c>
      <c r="GU39">
        <v>9999</v>
      </c>
      <c r="GV39">
        <v>999.9</v>
      </c>
      <c r="GW39">
        <v>9999</v>
      </c>
      <c r="GX39">
        <v>9999</v>
      </c>
      <c r="GY39">
        <v>1.88412</v>
      </c>
      <c r="GZ39">
        <v>1.8811</v>
      </c>
      <c r="HA39">
        <v>1.8829199999999999</v>
      </c>
      <c r="HB39">
        <v>1.8813</v>
      </c>
      <c r="HC39">
        <v>1.8827799999999999</v>
      </c>
      <c r="HD39">
        <v>1.88202</v>
      </c>
      <c r="HE39">
        <v>1.8839999999999999</v>
      </c>
      <c r="HF39">
        <v>1.8812500000000001</v>
      </c>
      <c r="HG39">
        <v>5</v>
      </c>
      <c r="HH39">
        <v>0</v>
      </c>
      <c r="HI39">
        <v>0</v>
      </c>
      <c r="HJ39">
        <v>0</v>
      </c>
      <c r="HK39" t="s">
        <v>401</v>
      </c>
      <c r="HL39" t="s">
        <v>402</v>
      </c>
      <c r="HM39" t="s">
        <v>403</v>
      </c>
      <c r="HN39" t="s">
        <v>403</v>
      </c>
      <c r="HO39" t="s">
        <v>403</v>
      </c>
      <c r="HP39" t="s">
        <v>403</v>
      </c>
      <c r="HQ39">
        <v>0</v>
      </c>
      <c r="HR39">
        <v>100</v>
      </c>
      <c r="HS39">
        <v>100</v>
      </c>
      <c r="HT39">
        <v>-0.39</v>
      </c>
      <c r="HU39">
        <v>0</v>
      </c>
      <c r="HV39">
        <v>-0.38920000000001698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-1</v>
      </c>
      <c r="IE39">
        <v>-1</v>
      </c>
      <c r="IF39">
        <v>-1</v>
      </c>
      <c r="IG39">
        <v>-1</v>
      </c>
      <c r="IH39">
        <v>0.7</v>
      </c>
      <c r="II39">
        <v>25509193</v>
      </c>
      <c r="IJ39">
        <v>1.1498999999999999</v>
      </c>
      <c r="IK39">
        <v>2.5952099999999998</v>
      </c>
      <c r="IL39">
        <v>2.1008300000000002</v>
      </c>
      <c r="IM39">
        <v>2.6660200000000001</v>
      </c>
      <c r="IN39">
        <v>2.2485400000000002</v>
      </c>
      <c r="IO39">
        <v>2.2253400000000001</v>
      </c>
      <c r="IP39">
        <v>36.741700000000002</v>
      </c>
      <c r="IQ39">
        <v>14.3247</v>
      </c>
      <c r="IR39">
        <v>18</v>
      </c>
      <c r="IS39">
        <v>680.971</v>
      </c>
      <c r="IT39">
        <v>343.50400000000002</v>
      </c>
      <c r="IU39">
        <v>27.001999999999999</v>
      </c>
      <c r="IV39">
        <v>31.4481</v>
      </c>
      <c r="IW39">
        <v>30.000399999999999</v>
      </c>
      <c r="IX39">
        <v>31.207599999999999</v>
      </c>
      <c r="IY39">
        <v>31.174099999999999</v>
      </c>
      <c r="IZ39">
        <v>22.9588</v>
      </c>
      <c r="JA39">
        <v>100</v>
      </c>
      <c r="JB39">
        <v>0</v>
      </c>
      <c r="JC39">
        <v>27</v>
      </c>
      <c r="JD39">
        <v>400</v>
      </c>
      <c r="JE39">
        <v>7.75685</v>
      </c>
      <c r="JF39">
        <v>100.667</v>
      </c>
      <c r="JG39">
        <v>99.977599999999995</v>
      </c>
    </row>
    <row r="40" spans="1:267" x14ac:dyDescent="0.2">
      <c r="A40">
        <v>22</v>
      </c>
      <c r="B40">
        <v>1530551634.0999999</v>
      </c>
      <c r="C40">
        <v>1966.5999999046301</v>
      </c>
      <c r="D40" t="s">
        <v>468</v>
      </c>
      <c r="E40" t="s">
        <v>469</v>
      </c>
      <c r="F40" t="s">
        <v>394</v>
      </c>
      <c r="I40">
        <v>1530551634.0999999</v>
      </c>
      <c r="J40">
        <f t="shared" si="0"/>
        <v>2.1812504240675528E-3</v>
      </c>
      <c r="K40">
        <f t="shared" si="1"/>
        <v>2.181250424067553</v>
      </c>
      <c r="L40">
        <f t="shared" si="2"/>
        <v>13.219481142328082</v>
      </c>
      <c r="M40">
        <f t="shared" si="3"/>
        <v>381.63400000000001</v>
      </c>
      <c r="N40">
        <f t="shared" si="4"/>
        <v>240.13078954038778</v>
      </c>
      <c r="O40">
        <f t="shared" si="5"/>
        <v>21.875167399981486</v>
      </c>
      <c r="P40">
        <f t="shared" si="6"/>
        <v>34.765669373357994</v>
      </c>
      <c r="Q40">
        <f t="shared" si="7"/>
        <v>0.16149311301727676</v>
      </c>
      <c r="R40">
        <f t="shared" si="8"/>
        <v>2.7686473919856263</v>
      </c>
      <c r="S40">
        <f t="shared" si="9"/>
        <v>0.15643657425811905</v>
      </c>
      <c r="T40">
        <f t="shared" si="10"/>
        <v>9.8213980111231086E-2</v>
      </c>
      <c r="U40">
        <f t="shared" si="11"/>
        <v>330.73189950172679</v>
      </c>
      <c r="V40">
        <f t="shared" si="12"/>
        <v>31.604936258476027</v>
      </c>
      <c r="W40">
        <f t="shared" si="13"/>
        <v>29.520099999999999</v>
      </c>
      <c r="X40">
        <f t="shared" si="14"/>
        <v>4.1444113616181806</v>
      </c>
      <c r="Y40">
        <f t="shared" si="15"/>
        <v>68.028597125882683</v>
      </c>
      <c r="Z40">
        <f t="shared" si="16"/>
        <v>2.9234904072927002</v>
      </c>
      <c r="AA40">
        <f t="shared" si="17"/>
        <v>4.2974433264924796</v>
      </c>
      <c r="AB40">
        <f t="shared" si="18"/>
        <v>1.2209209543254804</v>
      </c>
      <c r="AC40">
        <f t="shared" si="19"/>
        <v>-96.193143701379086</v>
      </c>
      <c r="AD40">
        <f t="shared" si="20"/>
        <v>94.11052212303791</v>
      </c>
      <c r="AE40">
        <f t="shared" si="21"/>
        <v>7.5457414411414643</v>
      </c>
      <c r="AF40">
        <f t="shared" si="22"/>
        <v>336.19501936452707</v>
      </c>
      <c r="AG40">
        <v>122</v>
      </c>
      <c r="AH40">
        <v>17</v>
      </c>
      <c r="AI40">
        <f t="shared" si="23"/>
        <v>1</v>
      </c>
      <c r="AJ40">
        <f t="shared" si="24"/>
        <v>0</v>
      </c>
      <c r="AK40">
        <f t="shared" si="25"/>
        <v>47667.031885986762</v>
      </c>
      <c r="AL40" t="s">
        <v>395</v>
      </c>
      <c r="AM40">
        <v>8118.25</v>
      </c>
      <c r="AN40">
        <v>1.65384615384615</v>
      </c>
      <c r="AO40">
        <v>0.39</v>
      </c>
      <c r="AP40">
        <f t="shared" si="26"/>
        <v>-3.2406311637080769</v>
      </c>
      <c r="AQ40">
        <v>-1</v>
      </c>
      <c r="AR40" t="s">
        <v>470</v>
      </c>
      <c r="AS40">
        <v>8349.85</v>
      </c>
      <c r="AT40">
        <v>1437.6632</v>
      </c>
      <c r="AU40">
        <v>1715.19</v>
      </c>
      <c r="AV40">
        <f t="shared" si="27"/>
        <v>0.16180528104758074</v>
      </c>
      <c r="AW40">
        <v>0.5</v>
      </c>
      <c r="AX40">
        <f t="shared" si="28"/>
        <v>1685.8842007780968</v>
      </c>
      <c r="AY40">
        <f t="shared" si="29"/>
        <v>13.219481142328082</v>
      </c>
      <c r="AZ40">
        <f t="shared" si="30"/>
        <v>136.39248346028799</v>
      </c>
      <c r="BA40">
        <f t="shared" si="31"/>
        <v>8.43443525703917E-3</v>
      </c>
      <c r="BB40">
        <f t="shared" si="32"/>
        <v>-0.99977261994298006</v>
      </c>
      <c r="BC40">
        <f t="shared" si="33"/>
        <v>-0.51049882294014504</v>
      </c>
      <c r="BD40" t="s">
        <v>397</v>
      </c>
      <c r="BE40">
        <v>0</v>
      </c>
      <c r="BF40">
        <f t="shared" si="34"/>
        <v>-0.51049882294014504</v>
      </c>
      <c r="BG40">
        <f t="shared" si="35"/>
        <v>1.0002976339781249</v>
      </c>
      <c r="BH40">
        <f t="shared" si="36"/>
        <v>0.16175713662751623</v>
      </c>
      <c r="BI40">
        <f t="shared" si="37"/>
        <v>-1904.2778916702487</v>
      </c>
      <c r="BJ40">
        <f t="shared" si="38"/>
        <v>0.16196144993910483</v>
      </c>
      <c r="BK40">
        <f t="shared" si="39"/>
        <v>1356.8107121119942</v>
      </c>
      <c r="BL40">
        <f t="shared" si="40"/>
        <v>-5.7438228821962796E-5</v>
      </c>
      <c r="BM40">
        <f t="shared" si="41"/>
        <v>1.0000574382288219</v>
      </c>
      <c r="BN40" t="s">
        <v>397</v>
      </c>
      <c r="BO40" t="s">
        <v>397</v>
      </c>
      <c r="BP40" t="s">
        <v>397</v>
      </c>
      <c r="BQ40" t="s">
        <v>397</v>
      </c>
      <c r="BR40" t="s">
        <v>397</v>
      </c>
      <c r="BS40" t="s">
        <v>397</v>
      </c>
      <c r="BT40" t="s">
        <v>397</v>
      </c>
      <c r="BU40" t="s">
        <v>397</v>
      </c>
      <c r="BV40" t="s">
        <v>397</v>
      </c>
      <c r="BW40" t="s">
        <v>397</v>
      </c>
      <c r="BX40" t="s">
        <v>397</v>
      </c>
      <c r="BY40" t="s">
        <v>397</v>
      </c>
      <c r="BZ40" t="s">
        <v>397</v>
      </c>
      <c r="CA40" t="s">
        <v>397</v>
      </c>
      <c r="CB40" t="s">
        <v>397</v>
      </c>
      <c r="CC40" t="s">
        <v>397</v>
      </c>
      <c r="CD40" t="s">
        <v>397</v>
      </c>
      <c r="CE40" t="s">
        <v>397</v>
      </c>
      <c r="CF40">
        <f t="shared" si="42"/>
        <v>1999.88</v>
      </c>
      <c r="CG40">
        <f t="shared" si="43"/>
        <v>1685.8842007780968</v>
      </c>
      <c r="CH40">
        <f t="shared" si="44"/>
        <v>0.84299267994984539</v>
      </c>
      <c r="CI40">
        <f t="shared" si="45"/>
        <v>0.16537587230320158</v>
      </c>
      <c r="CJ40">
        <v>9</v>
      </c>
      <c r="CK40">
        <v>0.5</v>
      </c>
      <c r="CL40" t="s">
        <v>398</v>
      </c>
      <c r="CM40">
        <v>1530551634.0999999</v>
      </c>
      <c r="CN40">
        <v>381.63400000000001</v>
      </c>
      <c r="CO40">
        <v>399.69900000000001</v>
      </c>
      <c r="CP40">
        <v>32.092100000000002</v>
      </c>
      <c r="CQ40">
        <v>29.3779</v>
      </c>
      <c r="CR40">
        <v>382.02300000000002</v>
      </c>
      <c r="CS40">
        <v>32.092100000000002</v>
      </c>
      <c r="CT40">
        <v>700.06799999999998</v>
      </c>
      <c r="CU40">
        <v>90.995699999999999</v>
      </c>
      <c r="CV40">
        <v>0.101187</v>
      </c>
      <c r="CW40">
        <v>30.150600000000001</v>
      </c>
      <c r="CX40">
        <v>29.520099999999999</v>
      </c>
      <c r="CY40">
        <v>999.9</v>
      </c>
      <c r="CZ40">
        <v>0</v>
      </c>
      <c r="DA40">
        <v>0</v>
      </c>
      <c r="DB40">
        <v>10011.200000000001</v>
      </c>
      <c r="DC40">
        <v>0</v>
      </c>
      <c r="DD40">
        <v>0.21912699999999999</v>
      </c>
      <c r="DE40">
        <v>-18.064800000000002</v>
      </c>
      <c r="DF40">
        <v>394.28699999999998</v>
      </c>
      <c r="DG40">
        <v>411.79599999999999</v>
      </c>
      <c r="DH40">
        <v>2.7141899999999999</v>
      </c>
      <c r="DI40">
        <v>399.69900000000001</v>
      </c>
      <c r="DJ40">
        <v>29.3779</v>
      </c>
      <c r="DK40">
        <v>2.9202400000000002</v>
      </c>
      <c r="DL40">
        <v>2.67326</v>
      </c>
      <c r="DM40">
        <v>23.58</v>
      </c>
      <c r="DN40">
        <v>22.121700000000001</v>
      </c>
      <c r="DO40">
        <v>1999.88</v>
      </c>
      <c r="DP40">
        <v>0.89999399999999996</v>
      </c>
      <c r="DQ40">
        <v>0.100006</v>
      </c>
      <c r="DR40">
        <v>0</v>
      </c>
      <c r="DS40">
        <v>1346.72</v>
      </c>
      <c r="DT40">
        <v>4.9997400000000001</v>
      </c>
      <c r="DU40">
        <v>29235.5</v>
      </c>
      <c r="DV40">
        <v>15359</v>
      </c>
      <c r="DW40">
        <v>49.686999999999998</v>
      </c>
      <c r="DX40">
        <v>50.311999999999998</v>
      </c>
      <c r="DY40">
        <v>50.436999999999998</v>
      </c>
      <c r="DZ40">
        <v>50.25</v>
      </c>
      <c r="EA40">
        <v>51.375</v>
      </c>
      <c r="EB40">
        <v>1795.38</v>
      </c>
      <c r="EC40">
        <v>199.5</v>
      </c>
      <c r="ED40">
        <v>0</v>
      </c>
      <c r="EE40">
        <v>53.299999952316298</v>
      </c>
      <c r="EF40">
        <v>0</v>
      </c>
      <c r="EG40">
        <v>1437.6632</v>
      </c>
      <c r="EH40">
        <v>-796.57153968429202</v>
      </c>
      <c r="EI40">
        <v>-15433.6923324074</v>
      </c>
      <c r="EJ40">
        <v>31011.54</v>
      </c>
      <c r="EK40">
        <v>15</v>
      </c>
      <c r="EL40">
        <v>1530551537.0999999</v>
      </c>
      <c r="EM40" t="s">
        <v>464</v>
      </c>
      <c r="EN40">
        <v>1530551537.0999999</v>
      </c>
      <c r="EO40">
        <v>0</v>
      </c>
      <c r="EP40">
        <v>3</v>
      </c>
      <c r="EQ40">
        <v>-8.9999999999999993E-3</v>
      </c>
      <c r="ER40">
        <v>0</v>
      </c>
      <c r="ES40">
        <v>-0.38900000000000001</v>
      </c>
      <c r="ET40">
        <v>0</v>
      </c>
      <c r="EU40">
        <v>400</v>
      </c>
      <c r="EV40">
        <v>0</v>
      </c>
      <c r="EW40">
        <v>0.1</v>
      </c>
      <c r="EX40">
        <v>0</v>
      </c>
      <c r="EY40">
        <v>-17.170370731707301</v>
      </c>
      <c r="EZ40">
        <v>-9.1071951219511806</v>
      </c>
      <c r="FA40">
        <v>0.97315120381409903</v>
      </c>
      <c r="FB40">
        <v>0</v>
      </c>
      <c r="FC40">
        <v>1.0002588176607401</v>
      </c>
      <c r="FD40">
        <v>0</v>
      </c>
      <c r="FE40">
        <v>0</v>
      </c>
      <c r="FF40">
        <v>0</v>
      </c>
      <c r="FG40">
        <v>2.1143791463414598</v>
      </c>
      <c r="FH40">
        <v>4.71968529616725</v>
      </c>
      <c r="FI40">
        <v>0.481921446834848</v>
      </c>
      <c r="FJ40">
        <v>0</v>
      </c>
      <c r="FK40">
        <v>0</v>
      </c>
      <c r="FL40">
        <v>3</v>
      </c>
      <c r="FM40" t="s">
        <v>400</v>
      </c>
      <c r="FN40">
        <v>3.4447700000000001</v>
      </c>
      <c r="FO40">
        <v>2.78084</v>
      </c>
      <c r="FP40">
        <v>8.0714900000000006E-2</v>
      </c>
      <c r="FQ40">
        <v>8.3531099999999997E-2</v>
      </c>
      <c r="FR40">
        <v>0.12195400000000001</v>
      </c>
      <c r="FS40">
        <v>0.1135</v>
      </c>
      <c r="FT40">
        <v>19500.2</v>
      </c>
      <c r="FU40">
        <v>23718</v>
      </c>
      <c r="FV40">
        <v>20678.7</v>
      </c>
      <c r="FW40">
        <v>24986.400000000001</v>
      </c>
      <c r="FX40">
        <v>28811.4</v>
      </c>
      <c r="FY40">
        <v>32622.799999999999</v>
      </c>
      <c r="FZ40">
        <v>37354.9</v>
      </c>
      <c r="GA40">
        <v>41481</v>
      </c>
      <c r="GB40">
        <v>2.0551499999999998</v>
      </c>
      <c r="GC40">
        <v>1.7124200000000001</v>
      </c>
      <c r="GD40">
        <v>3.3296600000000003E-2</v>
      </c>
      <c r="GE40">
        <v>0</v>
      </c>
      <c r="GF40">
        <v>28.977599999999999</v>
      </c>
      <c r="GG40">
        <v>999.9</v>
      </c>
      <c r="GH40">
        <v>67.47</v>
      </c>
      <c r="GI40">
        <v>31.532</v>
      </c>
      <c r="GJ40">
        <v>34.475900000000003</v>
      </c>
      <c r="GK40">
        <v>61.590400000000002</v>
      </c>
      <c r="GL40">
        <v>21.1538</v>
      </c>
      <c r="GM40">
        <v>2</v>
      </c>
      <c r="GN40">
        <v>0.31245400000000001</v>
      </c>
      <c r="GO40">
        <v>1.9753400000000001</v>
      </c>
      <c r="GP40">
        <v>20.323899999999998</v>
      </c>
      <c r="GQ40">
        <v>5.2183400000000004</v>
      </c>
      <c r="GR40">
        <v>11.962</v>
      </c>
      <c r="GS40">
        <v>4.9857500000000003</v>
      </c>
      <c r="GT40">
        <v>3.3009300000000001</v>
      </c>
      <c r="GU40">
        <v>9999</v>
      </c>
      <c r="GV40">
        <v>999.9</v>
      </c>
      <c r="GW40">
        <v>9999</v>
      </c>
      <c r="GX40">
        <v>9999</v>
      </c>
      <c r="GY40">
        <v>1.8841399999999999</v>
      </c>
      <c r="GZ40">
        <v>1.8811</v>
      </c>
      <c r="HA40">
        <v>1.88293</v>
      </c>
      <c r="HB40">
        <v>1.8812899999999999</v>
      </c>
      <c r="HC40">
        <v>1.8827700000000001</v>
      </c>
      <c r="HD40">
        <v>1.88202</v>
      </c>
      <c r="HE40">
        <v>1.8839999999999999</v>
      </c>
      <c r="HF40">
        <v>1.8812599999999999</v>
      </c>
      <c r="HG40">
        <v>5</v>
      </c>
      <c r="HH40">
        <v>0</v>
      </c>
      <c r="HI40">
        <v>0</v>
      </c>
      <c r="HJ40">
        <v>0</v>
      </c>
      <c r="HK40" t="s">
        <v>401</v>
      </c>
      <c r="HL40" t="s">
        <v>402</v>
      </c>
      <c r="HM40" t="s">
        <v>403</v>
      </c>
      <c r="HN40" t="s">
        <v>403</v>
      </c>
      <c r="HO40" t="s">
        <v>403</v>
      </c>
      <c r="HP40" t="s">
        <v>403</v>
      </c>
      <c r="HQ40">
        <v>0</v>
      </c>
      <c r="HR40">
        <v>100</v>
      </c>
      <c r="HS40">
        <v>100</v>
      </c>
      <c r="HT40">
        <v>-0.38900000000000001</v>
      </c>
      <c r="HU40">
        <v>0</v>
      </c>
      <c r="HV40">
        <v>-0.38920000000001698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-1</v>
      </c>
      <c r="IE40">
        <v>-1</v>
      </c>
      <c r="IF40">
        <v>-1</v>
      </c>
      <c r="IG40">
        <v>-1</v>
      </c>
      <c r="IH40">
        <v>1.6</v>
      </c>
      <c r="II40">
        <v>25509193.899999999</v>
      </c>
      <c r="IJ40">
        <v>1.1486799999999999</v>
      </c>
      <c r="IK40">
        <v>2.5915499999999998</v>
      </c>
      <c r="IL40">
        <v>2.1008300000000002</v>
      </c>
      <c r="IM40">
        <v>2.66479</v>
      </c>
      <c r="IN40">
        <v>2.2485400000000002</v>
      </c>
      <c r="IO40">
        <v>2.2351100000000002</v>
      </c>
      <c r="IP40">
        <v>36.908000000000001</v>
      </c>
      <c r="IQ40">
        <v>14.3072</v>
      </c>
      <c r="IR40">
        <v>18</v>
      </c>
      <c r="IS40">
        <v>603.05799999999999</v>
      </c>
      <c r="IT40">
        <v>344.80700000000002</v>
      </c>
      <c r="IU40">
        <v>27.001899999999999</v>
      </c>
      <c r="IV40">
        <v>31.508500000000002</v>
      </c>
      <c r="IW40">
        <v>30.0002</v>
      </c>
      <c r="IX40">
        <v>31.268999999999998</v>
      </c>
      <c r="IY40">
        <v>31.230599999999999</v>
      </c>
      <c r="IZ40">
        <v>22.9483</v>
      </c>
      <c r="JA40">
        <v>100</v>
      </c>
      <c r="JB40">
        <v>0</v>
      </c>
      <c r="JC40">
        <v>27</v>
      </c>
      <c r="JD40">
        <v>400</v>
      </c>
      <c r="JE40">
        <v>7.75685</v>
      </c>
      <c r="JF40">
        <v>100.667</v>
      </c>
      <c r="JG40">
        <v>99.974500000000006</v>
      </c>
    </row>
    <row r="41" spans="1:267" x14ac:dyDescent="0.2">
      <c r="A41">
        <v>23</v>
      </c>
      <c r="B41">
        <v>1530551711.0999999</v>
      </c>
      <c r="C41">
        <v>2043.5999999046301</v>
      </c>
      <c r="D41" t="s">
        <v>471</v>
      </c>
      <c r="E41" t="s">
        <v>472</v>
      </c>
      <c r="F41" t="s">
        <v>394</v>
      </c>
      <c r="I41">
        <v>1530551711.0999999</v>
      </c>
      <c r="J41">
        <f t="shared" si="0"/>
        <v>1.7084902891597693E-3</v>
      </c>
      <c r="K41">
        <f t="shared" si="1"/>
        <v>1.7084902891597693</v>
      </c>
      <c r="L41">
        <f t="shared" si="2"/>
        <v>10.604064179591539</v>
      </c>
      <c r="M41">
        <f t="shared" si="3"/>
        <v>384.75700000000001</v>
      </c>
      <c r="N41">
        <f t="shared" si="4"/>
        <v>212.05341932066167</v>
      </c>
      <c r="O41">
        <f t="shared" si="5"/>
        <v>19.316737137226561</v>
      </c>
      <c r="P41">
        <f t="shared" si="6"/>
        <v>35.048950658366998</v>
      </c>
      <c r="Q41">
        <f t="shared" si="7"/>
        <v>0.10481768720886112</v>
      </c>
      <c r="R41">
        <f t="shared" si="8"/>
        <v>2.7653373493845415</v>
      </c>
      <c r="S41">
        <f t="shared" si="9"/>
        <v>0.10265948112250269</v>
      </c>
      <c r="T41">
        <f t="shared" si="10"/>
        <v>6.4352380760224301E-2</v>
      </c>
      <c r="U41">
        <f t="shared" si="11"/>
        <v>330.73291650164401</v>
      </c>
      <c r="V41">
        <f t="shared" si="12"/>
        <v>31.914167667122239</v>
      </c>
      <c r="W41">
        <f t="shared" si="13"/>
        <v>30.605</v>
      </c>
      <c r="X41">
        <f t="shared" si="14"/>
        <v>4.4107644694507062</v>
      </c>
      <c r="Y41">
        <f t="shared" si="15"/>
        <v>68.086339629374606</v>
      </c>
      <c r="Z41">
        <f t="shared" si="16"/>
        <v>2.9560553365616999</v>
      </c>
      <c r="AA41">
        <f t="shared" si="17"/>
        <v>4.3416276343432099</v>
      </c>
      <c r="AB41">
        <f t="shared" si="18"/>
        <v>1.4547091328890063</v>
      </c>
      <c r="AC41">
        <f t="shared" si="19"/>
        <v>-75.344421751945831</v>
      </c>
      <c r="AD41">
        <f t="shared" si="20"/>
        <v>-41.147423341685318</v>
      </c>
      <c r="AE41">
        <f t="shared" si="21"/>
        <v>-3.3238409736025027</v>
      </c>
      <c r="AF41">
        <f t="shared" si="22"/>
        <v>210.91723043441036</v>
      </c>
      <c r="AG41">
        <v>0</v>
      </c>
      <c r="AH41">
        <v>0</v>
      </c>
      <c r="AI41">
        <f t="shared" si="23"/>
        <v>1</v>
      </c>
      <c r="AJ41">
        <f t="shared" si="24"/>
        <v>0</v>
      </c>
      <c r="AK41">
        <f t="shared" si="25"/>
        <v>47549.773859766225</v>
      </c>
      <c r="AL41" t="s">
        <v>395</v>
      </c>
      <c r="AM41">
        <v>8118.25</v>
      </c>
      <c r="AN41">
        <v>1.65384615384615</v>
      </c>
      <c r="AO41">
        <v>0.39</v>
      </c>
      <c r="AP41">
        <f t="shared" si="26"/>
        <v>-3.2406311637080769</v>
      </c>
      <c r="AQ41">
        <v>-1</v>
      </c>
      <c r="AR41" t="s">
        <v>473</v>
      </c>
      <c r="AS41">
        <v>8330</v>
      </c>
      <c r="AT41">
        <v>1241.6719230769199</v>
      </c>
      <c r="AU41">
        <v>1469.86</v>
      </c>
      <c r="AV41">
        <f t="shared" si="27"/>
        <v>0.1552447695175595</v>
      </c>
      <c r="AW41">
        <v>0.5</v>
      </c>
      <c r="AX41">
        <f t="shared" si="28"/>
        <v>1685.8923007780541</v>
      </c>
      <c r="AY41">
        <f t="shared" si="29"/>
        <v>10.604064179591539</v>
      </c>
      <c r="AZ41">
        <f t="shared" si="30"/>
        <v>130.86298083285854</v>
      </c>
      <c r="BA41">
        <f t="shared" si="31"/>
        <v>6.8830400223289243E-3</v>
      </c>
      <c r="BB41">
        <f t="shared" si="32"/>
        <v>-0.99973466860789462</v>
      </c>
      <c r="BC41">
        <f t="shared" si="33"/>
        <v>-0.51052418435724856</v>
      </c>
      <c r="BD41" t="s">
        <v>397</v>
      </c>
      <c r="BE41">
        <v>0</v>
      </c>
      <c r="BF41">
        <f t="shared" si="34"/>
        <v>-0.51052418435724856</v>
      </c>
      <c r="BG41">
        <f t="shared" si="35"/>
        <v>1.0003473284424076</v>
      </c>
      <c r="BH41">
        <f t="shared" si="36"/>
        <v>0.15519086731533896</v>
      </c>
      <c r="BI41">
        <f t="shared" si="37"/>
        <v>-1631.794043431313</v>
      </c>
      <c r="BJ41">
        <f t="shared" si="38"/>
        <v>0.15541964343720541</v>
      </c>
      <c r="BK41">
        <f t="shared" si="39"/>
        <v>1162.6968959220972</v>
      </c>
      <c r="BL41">
        <f t="shared" si="40"/>
        <v>-6.3808071587481084E-5</v>
      </c>
      <c r="BM41">
        <f t="shared" si="41"/>
        <v>1.0000638080715876</v>
      </c>
      <c r="BN41" t="s">
        <v>397</v>
      </c>
      <c r="BO41" t="s">
        <v>397</v>
      </c>
      <c r="BP41" t="s">
        <v>397</v>
      </c>
      <c r="BQ41" t="s">
        <v>397</v>
      </c>
      <c r="BR41" t="s">
        <v>397</v>
      </c>
      <c r="BS41" t="s">
        <v>397</v>
      </c>
      <c r="BT41" t="s">
        <v>397</v>
      </c>
      <c r="BU41" t="s">
        <v>397</v>
      </c>
      <c r="BV41" t="s">
        <v>397</v>
      </c>
      <c r="BW41" t="s">
        <v>397</v>
      </c>
      <c r="BX41" t="s">
        <v>397</v>
      </c>
      <c r="BY41" t="s">
        <v>397</v>
      </c>
      <c r="BZ41" t="s">
        <v>397</v>
      </c>
      <c r="CA41" t="s">
        <v>397</v>
      </c>
      <c r="CB41" t="s">
        <v>397</v>
      </c>
      <c r="CC41" t="s">
        <v>397</v>
      </c>
      <c r="CD41" t="s">
        <v>397</v>
      </c>
      <c r="CE41" t="s">
        <v>397</v>
      </c>
      <c r="CF41">
        <f t="shared" si="42"/>
        <v>1999.89</v>
      </c>
      <c r="CG41">
        <f t="shared" si="43"/>
        <v>1685.8923007780541</v>
      </c>
      <c r="CH41">
        <f t="shared" si="44"/>
        <v>0.84299251497735073</v>
      </c>
      <c r="CI41">
        <f t="shared" si="45"/>
        <v>0.16537555390628683</v>
      </c>
      <c r="CJ41">
        <v>9</v>
      </c>
      <c r="CK41">
        <v>0.5</v>
      </c>
      <c r="CL41" t="s">
        <v>398</v>
      </c>
      <c r="CM41">
        <v>1530551711.0999999</v>
      </c>
      <c r="CN41">
        <v>384.75700000000001</v>
      </c>
      <c r="CO41">
        <v>399.23700000000002</v>
      </c>
      <c r="CP41">
        <v>32.450699999999998</v>
      </c>
      <c r="CQ41">
        <v>30.325199999999999</v>
      </c>
      <c r="CR41">
        <v>385.14600000000002</v>
      </c>
      <c r="CS41">
        <v>32.450699999999998</v>
      </c>
      <c r="CT41">
        <v>699.95</v>
      </c>
      <c r="CU41">
        <v>90.993700000000004</v>
      </c>
      <c r="CV41">
        <v>0.10003099999999999</v>
      </c>
      <c r="CW41">
        <v>30.329000000000001</v>
      </c>
      <c r="CX41">
        <v>30.605</v>
      </c>
      <c r="CY41">
        <v>999.9</v>
      </c>
      <c r="CZ41">
        <v>0</v>
      </c>
      <c r="DA41">
        <v>0</v>
      </c>
      <c r="DB41">
        <v>9991.8799999999992</v>
      </c>
      <c r="DC41">
        <v>0</v>
      </c>
      <c r="DD41">
        <v>0.21912699999999999</v>
      </c>
      <c r="DE41">
        <v>-14.479900000000001</v>
      </c>
      <c r="DF41">
        <v>397.661</v>
      </c>
      <c r="DG41">
        <v>411.72199999999998</v>
      </c>
      <c r="DH41">
        <v>2.1254599999999999</v>
      </c>
      <c r="DI41">
        <v>399.23700000000002</v>
      </c>
      <c r="DJ41">
        <v>30.325199999999999</v>
      </c>
      <c r="DK41">
        <v>2.9528099999999999</v>
      </c>
      <c r="DL41">
        <v>2.7593999999999999</v>
      </c>
      <c r="DM41">
        <v>23.764199999999999</v>
      </c>
      <c r="DN41">
        <v>22.6432</v>
      </c>
      <c r="DO41">
        <v>1999.89</v>
      </c>
      <c r="DP41">
        <v>0.90000100000000005</v>
      </c>
      <c r="DQ41">
        <v>9.9998699999999996E-2</v>
      </c>
      <c r="DR41">
        <v>0</v>
      </c>
      <c r="DS41">
        <v>1168.17</v>
      </c>
      <c r="DT41">
        <v>4.9997400000000001</v>
      </c>
      <c r="DU41">
        <v>27281.5</v>
      </c>
      <c r="DV41">
        <v>15359.1</v>
      </c>
      <c r="DW41">
        <v>49.875</v>
      </c>
      <c r="DX41">
        <v>50.5</v>
      </c>
      <c r="DY41">
        <v>50.625</v>
      </c>
      <c r="DZ41">
        <v>50.561999999999998</v>
      </c>
      <c r="EA41">
        <v>51.561999999999998</v>
      </c>
      <c r="EB41">
        <v>1795.4</v>
      </c>
      <c r="EC41">
        <v>199.49</v>
      </c>
      <c r="ED41">
        <v>0</v>
      </c>
      <c r="EE41">
        <v>76.5</v>
      </c>
      <c r="EF41">
        <v>0</v>
      </c>
      <c r="EG41">
        <v>1241.6719230769199</v>
      </c>
      <c r="EH41">
        <v>-627.799316682018</v>
      </c>
      <c r="EI41">
        <v>-6194.6598257205796</v>
      </c>
      <c r="EJ41">
        <v>28294.984615384601</v>
      </c>
      <c r="EK41">
        <v>15</v>
      </c>
      <c r="EL41">
        <v>1530551537.0999999</v>
      </c>
      <c r="EM41" t="s">
        <v>464</v>
      </c>
      <c r="EN41">
        <v>1530551537.0999999</v>
      </c>
      <c r="EO41">
        <v>0</v>
      </c>
      <c r="EP41">
        <v>3</v>
      </c>
      <c r="EQ41">
        <v>-8.9999999999999993E-3</v>
      </c>
      <c r="ER41">
        <v>0</v>
      </c>
      <c r="ES41">
        <v>-0.38900000000000001</v>
      </c>
      <c r="ET41">
        <v>0</v>
      </c>
      <c r="EU41">
        <v>400</v>
      </c>
      <c r="EV41">
        <v>0</v>
      </c>
      <c r="EW41">
        <v>0.1</v>
      </c>
      <c r="EX41">
        <v>0</v>
      </c>
      <c r="EY41">
        <v>-14.4526073170732</v>
      </c>
      <c r="EZ41">
        <v>-2.1286745644598999</v>
      </c>
      <c r="FA41">
        <v>0.25952846207957098</v>
      </c>
      <c r="FB41">
        <v>0</v>
      </c>
      <c r="FC41">
        <v>1.00029763397812</v>
      </c>
      <c r="FD41">
        <v>0</v>
      </c>
      <c r="FE41">
        <v>0</v>
      </c>
      <c r="FF41">
        <v>0</v>
      </c>
      <c r="FG41">
        <v>2.0190758536585398</v>
      </c>
      <c r="FH41">
        <v>0.60368425087108202</v>
      </c>
      <c r="FI41">
        <v>5.96251105628922E-2</v>
      </c>
      <c r="FJ41">
        <v>0</v>
      </c>
      <c r="FK41">
        <v>0</v>
      </c>
      <c r="FL41">
        <v>3</v>
      </c>
      <c r="FM41" t="s">
        <v>400</v>
      </c>
      <c r="FN41">
        <v>3.4445100000000002</v>
      </c>
      <c r="FO41">
        <v>2.7795200000000002</v>
      </c>
      <c r="FP41">
        <v>8.12113E-2</v>
      </c>
      <c r="FQ41">
        <v>8.3444699999999997E-2</v>
      </c>
      <c r="FR41">
        <v>0.12287099999999999</v>
      </c>
      <c r="FS41">
        <v>0.115991</v>
      </c>
      <c r="FT41">
        <v>19486.900000000001</v>
      </c>
      <c r="FU41">
        <v>23717.7</v>
      </c>
      <c r="FV41">
        <v>20676</v>
      </c>
      <c r="FW41">
        <v>24984.1</v>
      </c>
      <c r="FX41">
        <v>28778.3</v>
      </c>
      <c r="FY41">
        <v>32529.200000000001</v>
      </c>
      <c r="FZ41">
        <v>37351.1</v>
      </c>
      <c r="GA41">
        <v>41478.699999999997</v>
      </c>
      <c r="GB41">
        <v>2.2328800000000002</v>
      </c>
      <c r="GC41">
        <v>1.72245</v>
      </c>
      <c r="GD41">
        <v>9.6157199999999998E-2</v>
      </c>
      <c r="GE41">
        <v>0</v>
      </c>
      <c r="GF41">
        <v>29.0397</v>
      </c>
      <c r="GG41">
        <v>999.9</v>
      </c>
      <c r="GH41">
        <v>67.995000000000005</v>
      </c>
      <c r="GI41">
        <v>31.722999999999999</v>
      </c>
      <c r="GJ41">
        <v>35.128700000000002</v>
      </c>
      <c r="GK41">
        <v>61.630400000000002</v>
      </c>
      <c r="GL41">
        <v>20.985600000000002</v>
      </c>
      <c r="GM41">
        <v>2</v>
      </c>
      <c r="GN41">
        <v>0.31749500000000003</v>
      </c>
      <c r="GO41">
        <v>2.0845099999999999</v>
      </c>
      <c r="GP41">
        <v>20.322299999999998</v>
      </c>
      <c r="GQ41">
        <v>5.2214799999999997</v>
      </c>
      <c r="GR41">
        <v>11.962</v>
      </c>
      <c r="GS41">
        <v>4.9855499999999999</v>
      </c>
      <c r="GT41">
        <v>3.3010000000000002</v>
      </c>
      <c r="GU41">
        <v>9999</v>
      </c>
      <c r="GV41">
        <v>999.9</v>
      </c>
      <c r="GW41">
        <v>9999</v>
      </c>
      <c r="GX41">
        <v>9999</v>
      </c>
      <c r="GY41">
        <v>1.88412</v>
      </c>
      <c r="GZ41">
        <v>1.8811</v>
      </c>
      <c r="HA41">
        <v>1.88293</v>
      </c>
      <c r="HB41">
        <v>1.8813</v>
      </c>
      <c r="HC41">
        <v>1.8827700000000001</v>
      </c>
      <c r="HD41">
        <v>1.88202</v>
      </c>
      <c r="HE41">
        <v>1.8839999999999999</v>
      </c>
      <c r="HF41">
        <v>1.8812599999999999</v>
      </c>
      <c r="HG41">
        <v>5</v>
      </c>
      <c r="HH41">
        <v>0</v>
      </c>
      <c r="HI41">
        <v>0</v>
      </c>
      <c r="HJ41">
        <v>0</v>
      </c>
      <c r="HK41" t="s">
        <v>401</v>
      </c>
      <c r="HL41" t="s">
        <v>402</v>
      </c>
      <c r="HM41" t="s">
        <v>403</v>
      </c>
      <c r="HN41" t="s">
        <v>403</v>
      </c>
      <c r="HO41" t="s">
        <v>403</v>
      </c>
      <c r="HP41" t="s">
        <v>403</v>
      </c>
      <c r="HQ41">
        <v>0</v>
      </c>
      <c r="HR41">
        <v>100</v>
      </c>
      <c r="HS41">
        <v>100</v>
      </c>
      <c r="HT41">
        <v>-0.38900000000000001</v>
      </c>
      <c r="HU41">
        <v>0</v>
      </c>
      <c r="HV41">
        <v>-0.38920000000001698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-1</v>
      </c>
      <c r="IE41">
        <v>-1</v>
      </c>
      <c r="IF41">
        <v>-1</v>
      </c>
      <c r="IG41">
        <v>-1</v>
      </c>
      <c r="IH41">
        <v>2.9</v>
      </c>
      <c r="II41">
        <v>25509195.199999999</v>
      </c>
      <c r="IJ41">
        <v>1.1511199999999999</v>
      </c>
      <c r="IK41">
        <v>2.5915499999999998</v>
      </c>
      <c r="IL41">
        <v>2.1008300000000002</v>
      </c>
      <c r="IM41">
        <v>2.66479</v>
      </c>
      <c r="IN41">
        <v>2.2485400000000002</v>
      </c>
      <c r="IO41">
        <v>2.2522000000000002</v>
      </c>
      <c r="IP41">
        <v>37.146299999999997</v>
      </c>
      <c r="IQ41">
        <v>14.3072</v>
      </c>
      <c r="IR41">
        <v>18</v>
      </c>
      <c r="IS41">
        <v>750.23299999999995</v>
      </c>
      <c r="IT41">
        <v>350.59800000000001</v>
      </c>
      <c r="IU41">
        <v>27.0017</v>
      </c>
      <c r="IV41">
        <v>31.587</v>
      </c>
      <c r="IW41">
        <v>30.000499999999999</v>
      </c>
      <c r="IX41">
        <v>31.339200000000002</v>
      </c>
      <c r="IY41">
        <v>31.317299999999999</v>
      </c>
      <c r="IZ41">
        <v>22.997199999999999</v>
      </c>
      <c r="JA41">
        <v>100</v>
      </c>
      <c r="JB41">
        <v>0</v>
      </c>
      <c r="JC41">
        <v>27</v>
      </c>
      <c r="JD41">
        <v>400</v>
      </c>
      <c r="JE41">
        <v>7.75685</v>
      </c>
      <c r="JF41">
        <v>100.655</v>
      </c>
      <c r="JG41">
        <v>99.967399999999998</v>
      </c>
    </row>
    <row r="42" spans="1:267" x14ac:dyDescent="0.2">
      <c r="A42">
        <v>24</v>
      </c>
      <c r="B42">
        <v>1530551789.0999999</v>
      </c>
      <c r="C42">
        <v>2121.5999999046298</v>
      </c>
      <c r="D42" t="s">
        <v>474</v>
      </c>
      <c r="E42" t="s">
        <v>475</v>
      </c>
      <c r="F42" t="s">
        <v>394</v>
      </c>
      <c r="I42">
        <v>1530551789.0999999</v>
      </c>
      <c r="J42">
        <f t="shared" si="0"/>
        <v>2.6527246396312047E-3</v>
      </c>
      <c r="K42">
        <f t="shared" si="1"/>
        <v>2.6527246396312045</v>
      </c>
      <c r="L42">
        <f t="shared" si="2"/>
        <v>21.956281519247145</v>
      </c>
      <c r="M42">
        <f t="shared" si="3"/>
        <v>371.209</v>
      </c>
      <c r="N42">
        <f t="shared" si="4"/>
        <v>183.09754152807247</v>
      </c>
      <c r="O42">
        <f t="shared" si="5"/>
        <v>16.679004339984136</v>
      </c>
      <c r="P42">
        <f t="shared" si="6"/>
        <v>33.814744154234894</v>
      </c>
      <c r="Q42">
        <f t="shared" si="7"/>
        <v>0.19961559389683745</v>
      </c>
      <c r="R42">
        <f t="shared" si="8"/>
        <v>2.7648067829297829</v>
      </c>
      <c r="S42">
        <f t="shared" si="9"/>
        <v>0.19194070827035126</v>
      </c>
      <c r="T42">
        <f t="shared" si="10"/>
        <v>0.12062791397124598</v>
      </c>
      <c r="U42">
        <f t="shared" si="11"/>
        <v>330.76759050163685</v>
      </c>
      <c r="V42">
        <f t="shared" si="12"/>
        <v>31.558454970244458</v>
      </c>
      <c r="W42">
        <f t="shared" si="13"/>
        <v>30.1218</v>
      </c>
      <c r="X42">
        <f t="shared" si="14"/>
        <v>4.2903472939323448</v>
      </c>
      <c r="Y42">
        <f t="shared" si="15"/>
        <v>71.39396846904863</v>
      </c>
      <c r="Z42">
        <f t="shared" si="16"/>
        <v>3.0823323193857006</v>
      </c>
      <c r="AA42">
        <f t="shared" si="17"/>
        <v>4.3173567536338613</v>
      </c>
      <c r="AB42">
        <f t="shared" si="18"/>
        <v>1.2080149745466442</v>
      </c>
      <c r="AC42">
        <f t="shared" si="19"/>
        <v>-116.98515660773613</v>
      </c>
      <c r="AD42">
        <f t="shared" si="20"/>
        <v>16.306755202975488</v>
      </c>
      <c r="AE42">
        <f t="shared" si="21"/>
        <v>1.3137132863676753</v>
      </c>
      <c r="AF42">
        <f t="shared" si="22"/>
        <v>231.40290238324386</v>
      </c>
      <c r="AG42">
        <v>12</v>
      </c>
      <c r="AH42">
        <v>2</v>
      </c>
      <c r="AI42">
        <f t="shared" si="23"/>
        <v>1</v>
      </c>
      <c r="AJ42">
        <f t="shared" si="24"/>
        <v>0</v>
      </c>
      <c r="AK42">
        <f t="shared" si="25"/>
        <v>47550.815363344031</v>
      </c>
      <c r="AL42" t="s">
        <v>395</v>
      </c>
      <c r="AM42">
        <v>8118.25</v>
      </c>
      <c r="AN42">
        <v>1.65384615384615</v>
      </c>
      <c r="AO42">
        <v>0.39</v>
      </c>
      <c r="AP42">
        <f t="shared" si="26"/>
        <v>-3.2406311637080769</v>
      </c>
      <c r="AQ42">
        <v>-1</v>
      </c>
      <c r="AR42" t="s">
        <v>476</v>
      </c>
      <c r="AS42">
        <v>8321.1200000000008</v>
      </c>
      <c r="AT42">
        <v>1184.7564</v>
      </c>
      <c r="AU42">
        <v>1696.66</v>
      </c>
      <c r="AV42">
        <f t="shared" si="27"/>
        <v>0.3017125411101812</v>
      </c>
      <c r="AW42">
        <v>0.5</v>
      </c>
      <c r="AX42">
        <f t="shared" si="28"/>
        <v>1686.0693007780501</v>
      </c>
      <c r="AY42">
        <f t="shared" si="29"/>
        <v>21.956281519247145</v>
      </c>
      <c r="AZ42">
        <f t="shared" si="30"/>
        <v>254.35412661280594</v>
      </c>
      <c r="BA42">
        <f t="shared" si="31"/>
        <v>1.3615265700320732E-2</v>
      </c>
      <c r="BB42">
        <f t="shared" si="32"/>
        <v>-0.99977013662136194</v>
      </c>
      <c r="BC42">
        <f t="shared" si="33"/>
        <v>-0.51050048237139389</v>
      </c>
      <c r="BD42" t="s">
        <v>397</v>
      </c>
      <c r="BE42">
        <v>0</v>
      </c>
      <c r="BF42">
        <f t="shared" si="34"/>
        <v>-0.51050048237139389</v>
      </c>
      <c r="BG42">
        <f t="shared" si="35"/>
        <v>1.0003008855530109</v>
      </c>
      <c r="BH42">
        <f t="shared" si="36"/>
        <v>0.30162178747185764</v>
      </c>
      <c r="BI42">
        <f t="shared" si="37"/>
        <v>-1883.6969365446785</v>
      </c>
      <c r="BJ42">
        <f t="shared" si="38"/>
        <v>0.30200692713618471</v>
      </c>
      <c r="BK42">
        <f t="shared" si="39"/>
        <v>1342.1491174680502</v>
      </c>
      <c r="BL42">
        <f t="shared" si="40"/>
        <v>-1.2996601495303623E-4</v>
      </c>
      <c r="BM42">
        <f t="shared" si="41"/>
        <v>1.000129966014953</v>
      </c>
      <c r="BN42" t="s">
        <v>397</v>
      </c>
      <c r="BO42" t="s">
        <v>397</v>
      </c>
      <c r="BP42" t="s">
        <v>397</v>
      </c>
      <c r="BQ42" t="s">
        <v>397</v>
      </c>
      <c r="BR42" t="s">
        <v>397</v>
      </c>
      <c r="BS42" t="s">
        <v>397</v>
      </c>
      <c r="BT42" t="s">
        <v>397</v>
      </c>
      <c r="BU42" t="s">
        <v>397</v>
      </c>
      <c r="BV42" t="s">
        <v>397</v>
      </c>
      <c r="BW42" t="s">
        <v>397</v>
      </c>
      <c r="BX42" t="s">
        <v>397</v>
      </c>
      <c r="BY42" t="s">
        <v>397</v>
      </c>
      <c r="BZ42" t="s">
        <v>397</v>
      </c>
      <c r="CA42" t="s">
        <v>397</v>
      </c>
      <c r="CB42" t="s">
        <v>397</v>
      </c>
      <c r="CC42" t="s">
        <v>397</v>
      </c>
      <c r="CD42" t="s">
        <v>397</v>
      </c>
      <c r="CE42" t="s">
        <v>397</v>
      </c>
      <c r="CF42">
        <f t="shared" si="42"/>
        <v>2000.1</v>
      </c>
      <c r="CG42">
        <f t="shared" si="43"/>
        <v>1686.0693007780501</v>
      </c>
      <c r="CH42">
        <f t="shared" si="44"/>
        <v>0.84299250076398691</v>
      </c>
      <c r="CI42">
        <f t="shared" si="45"/>
        <v>0.16537552647449472</v>
      </c>
      <c r="CJ42">
        <v>9</v>
      </c>
      <c r="CK42">
        <v>0.5</v>
      </c>
      <c r="CL42" t="s">
        <v>398</v>
      </c>
      <c r="CM42">
        <v>1530551789.0999999</v>
      </c>
      <c r="CN42">
        <v>371.209</v>
      </c>
      <c r="CO42">
        <v>400.70600000000002</v>
      </c>
      <c r="CP42">
        <v>33.837000000000003</v>
      </c>
      <c r="CQ42">
        <v>30.541599999999999</v>
      </c>
      <c r="CR42">
        <v>371.59800000000001</v>
      </c>
      <c r="CS42">
        <v>33.837000000000003</v>
      </c>
      <c r="CT42">
        <v>699.96600000000001</v>
      </c>
      <c r="CU42">
        <v>90.993700000000004</v>
      </c>
      <c r="CV42">
        <v>9.9846099999999993E-2</v>
      </c>
      <c r="CW42">
        <v>30.231200000000001</v>
      </c>
      <c r="CX42">
        <v>30.1218</v>
      </c>
      <c r="CY42">
        <v>999.9</v>
      </c>
      <c r="CZ42">
        <v>0</v>
      </c>
      <c r="DA42">
        <v>0</v>
      </c>
      <c r="DB42">
        <v>9988.75</v>
      </c>
      <c r="DC42">
        <v>0</v>
      </c>
      <c r="DD42">
        <v>0.232823</v>
      </c>
      <c r="DE42">
        <v>-29.496700000000001</v>
      </c>
      <c r="DF42">
        <v>384.21</v>
      </c>
      <c r="DG42">
        <v>413.32900000000001</v>
      </c>
      <c r="DH42">
        <v>3.2953999999999999</v>
      </c>
      <c r="DI42">
        <v>400.70600000000002</v>
      </c>
      <c r="DJ42">
        <v>30.541599999999999</v>
      </c>
      <c r="DK42">
        <v>3.0789499999999999</v>
      </c>
      <c r="DL42">
        <v>2.7790900000000001</v>
      </c>
      <c r="DM42">
        <v>24.461200000000002</v>
      </c>
      <c r="DN42">
        <v>22.760400000000001</v>
      </c>
      <c r="DO42">
        <v>2000.1</v>
      </c>
      <c r="DP42">
        <v>0.89999899999999999</v>
      </c>
      <c r="DQ42">
        <v>0.10000100000000001</v>
      </c>
      <c r="DR42">
        <v>0</v>
      </c>
      <c r="DS42">
        <v>1140.8599999999999</v>
      </c>
      <c r="DT42">
        <v>4.9997400000000001</v>
      </c>
      <c r="DU42">
        <v>25293.3</v>
      </c>
      <c r="DV42">
        <v>15360.8</v>
      </c>
      <c r="DW42">
        <v>50.061999999999998</v>
      </c>
      <c r="DX42">
        <v>50.75</v>
      </c>
      <c r="DY42">
        <v>50.875</v>
      </c>
      <c r="DZ42">
        <v>50.811999999999998</v>
      </c>
      <c r="EA42">
        <v>51.75</v>
      </c>
      <c r="EB42">
        <v>1795.59</v>
      </c>
      <c r="EC42">
        <v>199.51</v>
      </c>
      <c r="ED42">
        <v>0</v>
      </c>
      <c r="EE42">
        <v>77.299999952316298</v>
      </c>
      <c r="EF42">
        <v>0</v>
      </c>
      <c r="EG42">
        <v>1184.7564</v>
      </c>
      <c r="EH42">
        <v>-387.651539071434</v>
      </c>
      <c r="EI42">
        <v>-11535.438479279401</v>
      </c>
      <c r="EJ42">
        <v>26324.576000000001</v>
      </c>
      <c r="EK42">
        <v>15</v>
      </c>
      <c r="EL42">
        <v>1530551537.0999999</v>
      </c>
      <c r="EM42" t="s">
        <v>464</v>
      </c>
      <c r="EN42">
        <v>1530551537.0999999</v>
      </c>
      <c r="EO42">
        <v>0</v>
      </c>
      <c r="EP42">
        <v>3</v>
      </c>
      <c r="EQ42">
        <v>-8.9999999999999993E-3</v>
      </c>
      <c r="ER42">
        <v>0</v>
      </c>
      <c r="ES42">
        <v>-0.38900000000000001</v>
      </c>
      <c r="ET42">
        <v>0</v>
      </c>
      <c r="EU42">
        <v>400</v>
      </c>
      <c r="EV42">
        <v>0</v>
      </c>
      <c r="EW42">
        <v>0.1</v>
      </c>
      <c r="EX42">
        <v>0</v>
      </c>
      <c r="EY42">
        <v>-28.4347414634146</v>
      </c>
      <c r="EZ42">
        <v>-10.353445296167299</v>
      </c>
      <c r="FA42">
        <v>1.1365532687344799</v>
      </c>
      <c r="FB42">
        <v>0</v>
      </c>
      <c r="FC42">
        <v>1.00034732844241</v>
      </c>
      <c r="FD42">
        <v>0</v>
      </c>
      <c r="FE42">
        <v>0</v>
      </c>
      <c r="FF42">
        <v>0</v>
      </c>
      <c r="FG42">
        <v>2.3343357317073199</v>
      </c>
      <c r="FH42">
        <v>7.1097044738675903</v>
      </c>
      <c r="FI42">
        <v>0.71736776066649399</v>
      </c>
      <c r="FJ42">
        <v>0</v>
      </c>
      <c r="FK42">
        <v>0</v>
      </c>
      <c r="FL42">
        <v>3</v>
      </c>
      <c r="FM42" t="s">
        <v>400</v>
      </c>
      <c r="FN42">
        <v>3.4445000000000001</v>
      </c>
      <c r="FO42">
        <v>2.7793000000000001</v>
      </c>
      <c r="FP42">
        <v>7.8974699999999995E-2</v>
      </c>
      <c r="FQ42">
        <v>8.3661899999999997E-2</v>
      </c>
      <c r="FR42">
        <v>0.12643199999999999</v>
      </c>
      <c r="FS42">
        <v>0.116537</v>
      </c>
      <c r="FT42">
        <v>19530.8</v>
      </c>
      <c r="FU42">
        <v>23708.1</v>
      </c>
      <c r="FV42">
        <v>20672.5</v>
      </c>
      <c r="FW42">
        <v>24980.1</v>
      </c>
      <c r="FX42">
        <v>28656.7</v>
      </c>
      <c r="FY42">
        <v>32504.2</v>
      </c>
      <c r="FZ42">
        <v>37345.300000000003</v>
      </c>
      <c r="GA42">
        <v>41472.699999999997</v>
      </c>
      <c r="GB42">
        <v>2.2099000000000002</v>
      </c>
      <c r="GC42">
        <v>1.7149300000000001</v>
      </c>
      <c r="GD42">
        <v>5.9172500000000003E-2</v>
      </c>
      <c r="GE42">
        <v>0</v>
      </c>
      <c r="GF42">
        <v>29.158300000000001</v>
      </c>
      <c r="GG42">
        <v>999.9</v>
      </c>
      <c r="GH42">
        <v>68.215000000000003</v>
      </c>
      <c r="GI42">
        <v>31.954999999999998</v>
      </c>
      <c r="GJ42">
        <v>35.705599999999997</v>
      </c>
      <c r="GK42">
        <v>61.480400000000003</v>
      </c>
      <c r="GL42">
        <v>21.021599999999999</v>
      </c>
      <c r="GM42">
        <v>2</v>
      </c>
      <c r="GN42">
        <v>0.32478899999999999</v>
      </c>
      <c r="GO42">
        <v>2.1295600000000001</v>
      </c>
      <c r="GP42">
        <v>20.320499999999999</v>
      </c>
      <c r="GQ42">
        <v>5.2178899999999997</v>
      </c>
      <c r="GR42">
        <v>11.962</v>
      </c>
      <c r="GS42">
        <v>4.9848999999999997</v>
      </c>
      <c r="GT42">
        <v>3.3002500000000001</v>
      </c>
      <c r="GU42">
        <v>9999</v>
      </c>
      <c r="GV42">
        <v>999.9</v>
      </c>
      <c r="GW42">
        <v>9999</v>
      </c>
      <c r="GX42">
        <v>9999</v>
      </c>
      <c r="GY42">
        <v>1.8841399999999999</v>
      </c>
      <c r="GZ42">
        <v>1.8811</v>
      </c>
      <c r="HA42">
        <v>1.8829199999999999</v>
      </c>
      <c r="HB42">
        <v>1.8813599999999999</v>
      </c>
      <c r="HC42">
        <v>1.8827799999999999</v>
      </c>
      <c r="HD42">
        <v>1.88202</v>
      </c>
      <c r="HE42">
        <v>1.8839999999999999</v>
      </c>
      <c r="HF42">
        <v>1.8812599999999999</v>
      </c>
      <c r="HG42">
        <v>5</v>
      </c>
      <c r="HH42">
        <v>0</v>
      </c>
      <c r="HI42">
        <v>0</v>
      </c>
      <c r="HJ42">
        <v>0</v>
      </c>
      <c r="HK42" t="s">
        <v>401</v>
      </c>
      <c r="HL42" t="s">
        <v>402</v>
      </c>
      <c r="HM42" t="s">
        <v>403</v>
      </c>
      <c r="HN42" t="s">
        <v>403</v>
      </c>
      <c r="HO42" t="s">
        <v>403</v>
      </c>
      <c r="HP42" t="s">
        <v>403</v>
      </c>
      <c r="HQ42">
        <v>0</v>
      </c>
      <c r="HR42">
        <v>100</v>
      </c>
      <c r="HS42">
        <v>100</v>
      </c>
      <c r="HT42">
        <v>-0.38900000000000001</v>
      </c>
      <c r="HU42">
        <v>0</v>
      </c>
      <c r="HV42">
        <v>-0.38920000000001698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-1</v>
      </c>
      <c r="IE42">
        <v>-1</v>
      </c>
      <c r="IF42">
        <v>-1</v>
      </c>
      <c r="IG42">
        <v>-1</v>
      </c>
      <c r="IH42">
        <v>4.2</v>
      </c>
      <c r="II42">
        <v>25509196.5</v>
      </c>
      <c r="IJ42">
        <v>1.1498999999999999</v>
      </c>
      <c r="IK42">
        <v>2.5915499999999998</v>
      </c>
      <c r="IL42">
        <v>2.1008300000000002</v>
      </c>
      <c r="IM42">
        <v>2.66357</v>
      </c>
      <c r="IN42">
        <v>2.2485400000000002</v>
      </c>
      <c r="IO42">
        <v>2.2277800000000001</v>
      </c>
      <c r="IP42">
        <v>37.361800000000002</v>
      </c>
      <c r="IQ42">
        <v>14.280900000000001</v>
      </c>
      <c r="IR42">
        <v>18</v>
      </c>
      <c r="IS42">
        <v>731.09500000000003</v>
      </c>
      <c r="IT42">
        <v>347.13900000000001</v>
      </c>
      <c r="IU42">
        <v>27.000499999999999</v>
      </c>
      <c r="IV42">
        <v>31.6767</v>
      </c>
      <c r="IW42">
        <v>30.000299999999999</v>
      </c>
      <c r="IX42">
        <v>31.441400000000002</v>
      </c>
      <c r="IY42">
        <v>31.408300000000001</v>
      </c>
      <c r="IZ42">
        <v>22.990300000000001</v>
      </c>
      <c r="JA42">
        <v>100</v>
      </c>
      <c r="JB42">
        <v>0</v>
      </c>
      <c r="JC42">
        <v>27</v>
      </c>
      <c r="JD42">
        <v>400</v>
      </c>
      <c r="JE42">
        <v>7.75685</v>
      </c>
      <c r="JF42">
        <v>100.639</v>
      </c>
      <c r="JG42">
        <v>99.952500000000001</v>
      </c>
    </row>
    <row r="43" spans="1:267" x14ac:dyDescent="0.2">
      <c r="A43">
        <v>25</v>
      </c>
      <c r="B43">
        <v>1530551862.0999999</v>
      </c>
      <c r="C43">
        <v>2194.5999999046298</v>
      </c>
      <c r="D43" t="s">
        <v>477</v>
      </c>
      <c r="E43" t="s">
        <v>478</v>
      </c>
      <c r="F43" t="s">
        <v>394</v>
      </c>
      <c r="I43">
        <v>1530551862.0999999</v>
      </c>
      <c r="J43">
        <f t="shared" si="0"/>
        <v>2.8855156781807138E-3</v>
      </c>
      <c r="K43">
        <f t="shared" si="1"/>
        <v>2.8855156781807136</v>
      </c>
      <c r="L43">
        <f t="shared" si="2"/>
        <v>21.237955012070554</v>
      </c>
      <c r="M43">
        <f t="shared" si="3"/>
        <v>371.94200000000001</v>
      </c>
      <c r="N43">
        <f t="shared" si="4"/>
        <v>208.04818018545208</v>
      </c>
      <c r="O43">
        <f t="shared" si="5"/>
        <v>18.95141269148408</v>
      </c>
      <c r="P43">
        <f t="shared" si="6"/>
        <v>33.880740187261999</v>
      </c>
      <c r="Q43">
        <f t="shared" si="7"/>
        <v>0.22376680254431175</v>
      </c>
      <c r="R43">
        <f t="shared" si="8"/>
        <v>2.7675174356371319</v>
      </c>
      <c r="S43">
        <f t="shared" si="9"/>
        <v>0.21417939189985077</v>
      </c>
      <c r="T43">
        <f t="shared" si="10"/>
        <v>0.13468927880323345</v>
      </c>
      <c r="U43">
        <f t="shared" si="11"/>
        <v>330.72391950176433</v>
      </c>
      <c r="V43">
        <f t="shared" si="12"/>
        <v>31.327756540126718</v>
      </c>
      <c r="W43">
        <f t="shared" si="13"/>
        <v>30.0365</v>
      </c>
      <c r="X43">
        <f t="shared" si="14"/>
        <v>4.269390097830418</v>
      </c>
      <c r="Y43">
        <f t="shared" si="15"/>
        <v>72.296267178579228</v>
      </c>
      <c r="Z43">
        <f t="shared" si="16"/>
        <v>3.0917534960932</v>
      </c>
      <c r="AA43">
        <f t="shared" si="17"/>
        <v>4.2765050212845024</v>
      </c>
      <c r="AB43">
        <f t="shared" si="18"/>
        <v>1.177636601737218</v>
      </c>
      <c r="AC43">
        <f t="shared" si="19"/>
        <v>-127.25124140776948</v>
      </c>
      <c r="AD43">
        <f t="shared" si="20"/>
        <v>4.3268695997119906</v>
      </c>
      <c r="AE43">
        <f t="shared" si="21"/>
        <v>0.34780979973957948</v>
      </c>
      <c r="AF43">
        <f t="shared" si="22"/>
        <v>208.14735749344641</v>
      </c>
      <c r="AG43">
        <v>9</v>
      </c>
      <c r="AH43">
        <v>1</v>
      </c>
      <c r="AI43">
        <f t="shared" si="23"/>
        <v>1</v>
      </c>
      <c r="AJ43">
        <f t="shared" si="24"/>
        <v>0</v>
      </c>
      <c r="AK43">
        <f t="shared" si="25"/>
        <v>47649.848396188179</v>
      </c>
      <c r="AL43" t="s">
        <v>395</v>
      </c>
      <c r="AM43">
        <v>8118.25</v>
      </c>
      <c r="AN43">
        <v>1.65384615384615</v>
      </c>
      <c r="AO43">
        <v>0.39</v>
      </c>
      <c r="AP43">
        <f t="shared" si="26"/>
        <v>-3.2406311637080769</v>
      </c>
      <c r="AQ43">
        <v>-1</v>
      </c>
      <c r="AR43" t="s">
        <v>479</v>
      </c>
      <c r="AS43">
        <v>8306.58</v>
      </c>
      <c r="AT43">
        <v>1218.5547999999999</v>
      </c>
      <c r="AU43">
        <v>1663.75</v>
      </c>
      <c r="AV43">
        <f t="shared" si="27"/>
        <v>0.26758539444027052</v>
      </c>
      <c r="AW43">
        <v>0.5</v>
      </c>
      <c r="AX43">
        <f t="shared" si="28"/>
        <v>1685.842200778116</v>
      </c>
      <c r="AY43">
        <f t="shared" si="29"/>
        <v>21.237955012070554</v>
      </c>
      <c r="AZ43">
        <f t="shared" si="30"/>
        <v>225.55337512963294</v>
      </c>
      <c r="BA43">
        <f t="shared" si="31"/>
        <v>1.3191006253020847E-2</v>
      </c>
      <c r="BB43">
        <f t="shared" si="32"/>
        <v>-0.9997655897821186</v>
      </c>
      <c r="BC43">
        <f t="shared" si="33"/>
        <v>-0.5105035207360189</v>
      </c>
      <c r="BD43" t="s">
        <v>397</v>
      </c>
      <c r="BE43">
        <v>0</v>
      </c>
      <c r="BF43">
        <f t="shared" si="34"/>
        <v>-0.5105035207360189</v>
      </c>
      <c r="BG43">
        <f t="shared" si="35"/>
        <v>1.0003068390808332</v>
      </c>
      <c r="BH43">
        <f t="shared" si="36"/>
        <v>0.26750331396929244</v>
      </c>
      <c r="BI43">
        <f t="shared" si="37"/>
        <v>-1847.1443605689255</v>
      </c>
      <c r="BJ43">
        <f t="shared" si="38"/>
        <v>0.26785165164470265</v>
      </c>
      <c r="BK43">
        <f t="shared" si="39"/>
        <v>1316.1095556908133</v>
      </c>
      <c r="BL43">
        <f t="shared" si="40"/>
        <v>-1.1206831534361563E-4</v>
      </c>
      <c r="BM43">
        <f t="shared" si="41"/>
        <v>1.0001120683153437</v>
      </c>
      <c r="BN43" t="s">
        <v>397</v>
      </c>
      <c r="BO43" t="s">
        <v>397</v>
      </c>
      <c r="BP43" t="s">
        <v>397</v>
      </c>
      <c r="BQ43" t="s">
        <v>397</v>
      </c>
      <c r="BR43" t="s">
        <v>397</v>
      </c>
      <c r="BS43" t="s">
        <v>397</v>
      </c>
      <c r="BT43" t="s">
        <v>397</v>
      </c>
      <c r="BU43" t="s">
        <v>397</v>
      </c>
      <c r="BV43" t="s">
        <v>397</v>
      </c>
      <c r="BW43" t="s">
        <v>397</v>
      </c>
      <c r="BX43" t="s">
        <v>397</v>
      </c>
      <c r="BY43" t="s">
        <v>397</v>
      </c>
      <c r="BZ43" t="s">
        <v>397</v>
      </c>
      <c r="CA43" t="s">
        <v>397</v>
      </c>
      <c r="CB43" t="s">
        <v>397</v>
      </c>
      <c r="CC43" t="s">
        <v>397</v>
      </c>
      <c r="CD43" t="s">
        <v>397</v>
      </c>
      <c r="CE43" t="s">
        <v>397</v>
      </c>
      <c r="CF43">
        <f t="shared" si="42"/>
        <v>1999.83</v>
      </c>
      <c r="CG43">
        <f t="shared" si="43"/>
        <v>1685.842200778116</v>
      </c>
      <c r="CH43">
        <f t="shared" si="44"/>
        <v>0.84299275477321378</v>
      </c>
      <c r="CI43">
        <f t="shared" si="45"/>
        <v>0.1653760167123027</v>
      </c>
      <c r="CJ43">
        <v>9</v>
      </c>
      <c r="CK43">
        <v>0.5</v>
      </c>
      <c r="CL43" t="s">
        <v>398</v>
      </c>
      <c r="CM43">
        <v>1530551862.0999999</v>
      </c>
      <c r="CN43">
        <v>371.94200000000001</v>
      </c>
      <c r="CO43">
        <v>400.63</v>
      </c>
      <c r="CP43">
        <v>33.941200000000002</v>
      </c>
      <c r="CQ43">
        <v>30.3569</v>
      </c>
      <c r="CR43">
        <v>372.33100000000002</v>
      </c>
      <c r="CS43">
        <v>33.941200000000002</v>
      </c>
      <c r="CT43">
        <v>699.947</v>
      </c>
      <c r="CU43">
        <v>90.991399999999999</v>
      </c>
      <c r="CV43">
        <v>0.100061</v>
      </c>
      <c r="CW43">
        <v>30.0655</v>
      </c>
      <c r="CX43">
        <v>30.0365</v>
      </c>
      <c r="CY43">
        <v>999.9</v>
      </c>
      <c r="CZ43">
        <v>0</v>
      </c>
      <c r="DA43">
        <v>0</v>
      </c>
      <c r="DB43">
        <v>10005</v>
      </c>
      <c r="DC43">
        <v>0</v>
      </c>
      <c r="DD43">
        <v>0.21912699999999999</v>
      </c>
      <c r="DE43">
        <v>-28.688199999999998</v>
      </c>
      <c r="DF43">
        <v>385.01</v>
      </c>
      <c r="DG43">
        <v>413.173</v>
      </c>
      <c r="DH43">
        <v>3.5842700000000001</v>
      </c>
      <c r="DI43">
        <v>400.63</v>
      </c>
      <c r="DJ43">
        <v>30.3569</v>
      </c>
      <c r="DK43">
        <v>3.0883600000000002</v>
      </c>
      <c r="DL43">
        <v>2.7622200000000001</v>
      </c>
      <c r="DM43">
        <v>24.5121</v>
      </c>
      <c r="DN43">
        <v>22.66</v>
      </c>
      <c r="DO43">
        <v>1999.83</v>
      </c>
      <c r="DP43">
        <v>0.89999200000000001</v>
      </c>
      <c r="DQ43">
        <v>0.100008</v>
      </c>
      <c r="DR43">
        <v>0</v>
      </c>
      <c r="DS43">
        <v>1157.95</v>
      </c>
      <c r="DT43">
        <v>4.9997400000000001</v>
      </c>
      <c r="DU43">
        <v>26450.5</v>
      </c>
      <c r="DV43">
        <v>15358.7</v>
      </c>
      <c r="DW43">
        <v>49.686999999999998</v>
      </c>
      <c r="DX43">
        <v>50.311999999999998</v>
      </c>
      <c r="DY43">
        <v>50.436999999999998</v>
      </c>
      <c r="DZ43">
        <v>50.125</v>
      </c>
      <c r="EA43">
        <v>51.375</v>
      </c>
      <c r="EB43">
        <v>1795.33</v>
      </c>
      <c r="EC43">
        <v>199.5</v>
      </c>
      <c r="ED43">
        <v>0</v>
      </c>
      <c r="EE43">
        <v>72.299999952316298</v>
      </c>
      <c r="EF43">
        <v>0</v>
      </c>
      <c r="EG43">
        <v>1218.5547999999999</v>
      </c>
      <c r="EH43">
        <v>-538.58000082602598</v>
      </c>
      <c r="EI43">
        <v>-10773.915404605599</v>
      </c>
      <c r="EJ43">
        <v>27559.344000000001</v>
      </c>
      <c r="EK43">
        <v>15</v>
      </c>
      <c r="EL43">
        <v>1530551537.0999999</v>
      </c>
      <c r="EM43" t="s">
        <v>464</v>
      </c>
      <c r="EN43">
        <v>1530551537.0999999</v>
      </c>
      <c r="EO43">
        <v>0</v>
      </c>
      <c r="EP43">
        <v>3</v>
      </c>
      <c r="EQ43">
        <v>-8.9999999999999993E-3</v>
      </c>
      <c r="ER43">
        <v>0</v>
      </c>
      <c r="ES43">
        <v>-0.38900000000000001</v>
      </c>
      <c r="ET43">
        <v>0</v>
      </c>
      <c r="EU43">
        <v>400</v>
      </c>
      <c r="EV43">
        <v>0</v>
      </c>
      <c r="EW43">
        <v>0.1</v>
      </c>
      <c r="EX43">
        <v>0</v>
      </c>
      <c r="EY43">
        <v>-26.868112195121899</v>
      </c>
      <c r="EZ43">
        <v>-13.3157519163763</v>
      </c>
      <c r="FA43">
        <v>1.3743355924165599</v>
      </c>
      <c r="FB43">
        <v>0</v>
      </c>
      <c r="FC43">
        <v>1.00030088555301</v>
      </c>
      <c r="FD43">
        <v>0</v>
      </c>
      <c r="FE43">
        <v>0</v>
      </c>
      <c r="FF43">
        <v>0</v>
      </c>
      <c r="FG43">
        <v>2.5369470243902401</v>
      </c>
      <c r="FH43">
        <v>7.6476617770034796</v>
      </c>
      <c r="FI43">
        <v>0.76945225331814104</v>
      </c>
      <c r="FJ43">
        <v>0</v>
      </c>
      <c r="FK43">
        <v>0</v>
      </c>
      <c r="FL43">
        <v>3</v>
      </c>
      <c r="FM43" t="s">
        <v>400</v>
      </c>
      <c r="FN43">
        <v>3.4444599999999999</v>
      </c>
      <c r="FO43">
        <v>2.7796599999999998</v>
      </c>
      <c r="FP43">
        <v>7.9088599999999995E-2</v>
      </c>
      <c r="FQ43">
        <v>8.3639699999999997E-2</v>
      </c>
      <c r="FR43">
        <v>0.12668699999999999</v>
      </c>
      <c r="FS43">
        <v>0.116039</v>
      </c>
      <c r="FT43">
        <v>19526.5</v>
      </c>
      <c r="FU43">
        <v>23707.599999999999</v>
      </c>
      <c r="FV43">
        <v>20670.599999999999</v>
      </c>
      <c r="FW43">
        <v>24979</v>
      </c>
      <c r="FX43">
        <v>28646.3</v>
      </c>
      <c r="FY43">
        <v>32521.9</v>
      </c>
      <c r="FZ43">
        <v>37342.6</v>
      </c>
      <c r="GA43">
        <v>41471.9</v>
      </c>
      <c r="GB43">
        <v>2.2139000000000002</v>
      </c>
      <c r="GC43">
        <v>1.7054800000000001</v>
      </c>
      <c r="GD43">
        <v>5.7827700000000003E-2</v>
      </c>
      <c r="GE43">
        <v>0</v>
      </c>
      <c r="GF43">
        <v>29.094799999999999</v>
      </c>
      <c r="GG43">
        <v>999.9</v>
      </c>
      <c r="GH43">
        <v>67.927999999999997</v>
      </c>
      <c r="GI43">
        <v>32.186</v>
      </c>
      <c r="GJ43">
        <v>36.026299999999999</v>
      </c>
      <c r="GK43">
        <v>61.650399999999998</v>
      </c>
      <c r="GL43">
        <v>21.105799999999999</v>
      </c>
      <c r="GM43">
        <v>2</v>
      </c>
      <c r="GN43">
        <v>0.32611800000000002</v>
      </c>
      <c r="GO43">
        <v>2.03207</v>
      </c>
      <c r="GP43">
        <v>20.322199999999999</v>
      </c>
      <c r="GQ43">
        <v>5.2172900000000002</v>
      </c>
      <c r="GR43">
        <v>11.962</v>
      </c>
      <c r="GS43">
        <v>4.9856999999999996</v>
      </c>
      <c r="GT43">
        <v>3.3010000000000002</v>
      </c>
      <c r="GU43">
        <v>9999</v>
      </c>
      <c r="GV43">
        <v>999.9</v>
      </c>
      <c r="GW43">
        <v>9999</v>
      </c>
      <c r="GX43">
        <v>9999</v>
      </c>
      <c r="GY43">
        <v>1.8841300000000001</v>
      </c>
      <c r="GZ43">
        <v>1.8811</v>
      </c>
      <c r="HA43">
        <v>1.8829100000000001</v>
      </c>
      <c r="HB43">
        <v>1.88134</v>
      </c>
      <c r="HC43">
        <v>1.8827799999999999</v>
      </c>
      <c r="HD43">
        <v>1.88202</v>
      </c>
      <c r="HE43">
        <v>1.8839999999999999</v>
      </c>
      <c r="HF43">
        <v>1.8812500000000001</v>
      </c>
      <c r="HG43">
        <v>5</v>
      </c>
      <c r="HH43">
        <v>0</v>
      </c>
      <c r="HI43">
        <v>0</v>
      </c>
      <c r="HJ43">
        <v>0</v>
      </c>
      <c r="HK43" t="s">
        <v>401</v>
      </c>
      <c r="HL43" t="s">
        <v>402</v>
      </c>
      <c r="HM43" t="s">
        <v>403</v>
      </c>
      <c r="HN43" t="s">
        <v>403</v>
      </c>
      <c r="HO43" t="s">
        <v>403</v>
      </c>
      <c r="HP43" t="s">
        <v>403</v>
      </c>
      <c r="HQ43">
        <v>0</v>
      </c>
      <c r="HR43">
        <v>100</v>
      </c>
      <c r="HS43">
        <v>100</v>
      </c>
      <c r="HT43">
        <v>-0.38900000000000001</v>
      </c>
      <c r="HU43">
        <v>0</v>
      </c>
      <c r="HV43">
        <v>-0.38920000000001698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-1</v>
      </c>
      <c r="IE43">
        <v>-1</v>
      </c>
      <c r="IF43">
        <v>-1</v>
      </c>
      <c r="IG43">
        <v>-1</v>
      </c>
      <c r="IH43">
        <v>5.4</v>
      </c>
      <c r="II43">
        <v>25509197.699999999</v>
      </c>
      <c r="IJ43">
        <v>1.1486799999999999</v>
      </c>
      <c r="IK43">
        <v>2.5976599999999999</v>
      </c>
      <c r="IL43">
        <v>2.1008300000000002</v>
      </c>
      <c r="IM43">
        <v>2.66479</v>
      </c>
      <c r="IN43">
        <v>2.2485400000000002</v>
      </c>
      <c r="IO43">
        <v>2.2265600000000001</v>
      </c>
      <c r="IP43">
        <v>37.53</v>
      </c>
      <c r="IQ43">
        <v>14.2546</v>
      </c>
      <c r="IR43">
        <v>18</v>
      </c>
      <c r="IS43">
        <v>735.02200000000005</v>
      </c>
      <c r="IT43">
        <v>342.37</v>
      </c>
      <c r="IU43">
        <v>26.9985</v>
      </c>
      <c r="IV43">
        <v>31.684999999999999</v>
      </c>
      <c r="IW43">
        <v>30.0002</v>
      </c>
      <c r="IX43">
        <v>31.474699999999999</v>
      </c>
      <c r="IY43">
        <v>31.441800000000001</v>
      </c>
      <c r="IZ43">
        <v>22.944600000000001</v>
      </c>
      <c r="JA43">
        <v>100</v>
      </c>
      <c r="JB43">
        <v>0</v>
      </c>
      <c r="JC43">
        <v>27</v>
      </c>
      <c r="JD43">
        <v>400</v>
      </c>
      <c r="JE43">
        <v>7.75685</v>
      </c>
      <c r="JF43">
        <v>100.631</v>
      </c>
      <c r="JG43">
        <v>99.949600000000004</v>
      </c>
    </row>
    <row r="44" spans="1:267" x14ac:dyDescent="0.2">
      <c r="A44">
        <v>26</v>
      </c>
      <c r="B44">
        <v>1530551927.5999999</v>
      </c>
      <c r="C44">
        <v>2260.0999999046298</v>
      </c>
      <c r="D44" t="s">
        <v>480</v>
      </c>
      <c r="E44" t="s">
        <v>481</v>
      </c>
      <c r="F44" t="s">
        <v>394</v>
      </c>
      <c r="I44">
        <v>1530551927.5999999</v>
      </c>
      <c r="J44">
        <f t="shared" si="0"/>
        <v>3.180653632018568E-3</v>
      </c>
      <c r="K44">
        <f t="shared" si="1"/>
        <v>3.1806536320185681</v>
      </c>
      <c r="L44">
        <f t="shared" si="2"/>
        <v>20.20501692023937</v>
      </c>
      <c r="M44">
        <f t="shared" si="3"/>
        <v>372.59800000000001</v>
      </c>
      <c r="N44">
        <f t="shared" si="4"/>
        <v>236.20084731141526</v>
      </c>
      <c r="O44">
        <f t="shared" si="5"/>
        <v>21.515411388732741</v>
      </c>
      <c r="P44">
        <f t="shared" si="6"/>
        <v>33.939756541388199</v>
      </c>
      <c r="Q44">
        <f t="shared" si="7"/>
        <v>0.25941294585847541</v>
      </c>
      <c r="R44">
        <f t="shared" si="8"/>
        <v>2.7662134248154553</v>
      </c>
      <c r="S44">
        <f t="shared" si="9"/>
        <v>0.24661579854132001</v>
      </c>
      <c r="T44">
        <f t="shared" si="10"/>
        <v>0.15523202380196222</v>
      </c>
      <c r="U44">
        <f t="shared" si="11"/>
        <v>330.75206850155388</v>
      </c>
      <c r="V44">
        <f t="shared" si="12"/>
        <v>31.172169543549582</v>
      </c>
      <c r="W44">
        <f t="shared" si="13"/>
        <v>29.923100000000002</v>
      </c>
      <c r="X44">
        <f t="shared" si="14"/>
        <v>4.2416672369404091</v>
      </c>
      <c r="Y44">
        <f t="shared" si="15"/>
        <v>73.140422093457758</v>
      </c>
      <c r="Z44">
        <f t="shared" si="16"/>
        <v>3.1143036362830503</v>
      </c>
      <c r="AA44">
        <f t="shared" si="17"/>
        <v>4.2579787580438611</v>
      </c>
      <c r="AB44">
        <f t="shared" si="18"/>
        <v>1.1273636006573589</v>
      </c>
      <c r="AC44">
        <f t="shared" si="19"/>
        <v>-140.26682517201886</v>
      </c>
      <c r="AD44">
        <f t="shared" si="20"/>
        <v>9.9620241569974421</v>
      </c>
      <c r="AE44">
        <f t="shared" si="21"/>
        <v>0.80041264930685285</v>
      </c>
      <c r="AF44">
        <f t="shared" si="22"/>
        <v>201.24768013583932</v>
      </c>
      <c r="AG44">
        <v>0</v>
      </c>
      <c r="AH44">
        <v>0</v>
      </c>
      <c r="AI44">
        <f t="shared" si="23"/>
        <v>1</v>
      </c>
      <c r="AJ44">
        <f t="shared" si="24"/>
        <v>0</v>
      </c>
      <c r="AK44">
        <f t="shared" si="25"/>
        <v>47626.527923220499</v>
      </c>
      <c r="AL44" t="s">
        <v>395</v>
      </c>
      <c r="AM44">
        <v>8118.25</v>
      </c>
      <c r="AN44">
        <v>1.65384615384615</v>
      </c>
      <c r="AO44">
        <v>0.39</v>
      </c>
      <c r="AP44">
        <f t="shared" si="26"/>
        <v>-3.2406311637080769</v>
      </c>
      <c r="AQ44">
        <v>-1</v>
      </c>
      <c r="AR44" t="s">
        <v>482</v>
      </c>
      <c r="AS44">
        <v>8337.9</v>
      </c>
      <c r="AT44">
        <v>1142.4123999999999</v>
      </c>
      <c r="AU44">
        <v>1458.61</v>
      </c>
      <c r="AV44">
        <f t="shared" si="27"/>
        <v>0.21678008514956015</v>
      </c>
      <c r="AW44">
        <v>0.5</v>
      </c>
      <c r="AX44">
        <f t="shared" si="28"/>
        <v>1685.9931007780071</v>
      </c>
      <c r="AY44">
        <f t="shared" si="29"/>
        <v>20.20501692023937</v>
      </c>
      <c r="AZ44">
        <f t="shared" si="30"/>
        <v>182.74486397411368</v>
      </c>
      <c r="BA44">
        <f t="shared" si="31"/>
        <v>1.2577167077643583E-2</v>
      </c>
      <c r="BB44">
        <f t="shared" si="32"/>
        <v>-0.99973262215396841</v>
      </c>
      <c r="BC44">
        <f t="shared" si="33"/>
        <v>-0.51052555199527649</v>
      </c>
      <c r="BD44" t="s">
        <v>397</v>
      </c>
      <c r="BE44">
        <v>0</v>
      </c>
      <c r="BF44">
        <f t="shared" si="34"/>
        <v>-0.51052555199527649</v>
      </c>
      <c r="BG44">
        <f t="shared" si="35"/>
        <v>1.0003500082626577</v>
      </c>
      <c r="BH44">
        <f t="shared" si="36"/>
        <v>0.2167042368761006</v>
      </c>
      <c r="BI44">
        <f t="shared" si="37"/>
        <v>-1619.2988602811445</v>
      </c>
      <c r="BJ44">
        <f t="shared" si="38"/>
        <v>0.21702616044091924</v>
      </c>
      <c r="BK44">
        <f t="shared" si="39"/>
        <v>1153.7954960438256</v>
      </c>
      <c r="BL44">
        <f t="shared" si="40"/>
        <v>-9.6841604792530635E-5</v>
      </c>
      <c r="BM44">
        <f t="shared" si="41"/>
        <v>1.0000968416047926</v>
      </c>
      <c r="BN44" t="s">
        <v>397</v>
      </c>
      <c r="BO44" t="s">
        <v>397</v>
      </c>
      <c r="BP44" t="s">
        <v>397</v>
      </c>
      <c r="BQ44" t="s">
        <v>397</v>
      </c>
      <c r="BR44" t="s">
        <v>397</v>
      </c>
      <c r="BS44" t="s">
        <v>397</v>
      </c>
      <c r="BT44" t="s">
        <v>397</v>
      </c>
      <c r="BU44" t="s">
        <v>397</v>
      </c>
      <c r="BV44" t="s">
        <v>397</v>
      </c>
      <c r="BW44" t="s">
        <v>397</v>
      </c>
      <c r="BX44" t="s">
        <v>397</v>
      </c>
      <c r="BY44" t="s">
        <v>397</v>
      </c>
      <c r="BZ44" t="s">
        <v>397</v>
      </c>
      <c r="CA44" t="s">
        <v>397</v>
      </c>
      <c r="CB44" t="s">
        <v>397</v>
      </c>
      <c r="CC44" t="s">
        <v>397</v>
      </c>
      <c r="CD44" t="s">
        <v>397</v>
      </c>
      <c r="CE44" t="s">
        <v>397</v>
      </c>
      <c r="CF44">
        <f t="shared" si="42"/>
        <v>2000.01</v>
      </c>
      <c r="CG44">
        <f t="shared" si="43"/>
        <v>1685.9931007780071</v>
      </c>
      <c r="CH44">
        <f t="shared" si="44"/>
        <v>0.84299233542732643</v>
      </c>
      <c r="CI44">
        <f t="shared" si="45"/>
        <v>0.16537520737474007</v>
      </c>
      <c r="CJ44">
        <v>9</v>
      </c>
      <c r="CK44">
        <v>0.5</v>
      </c>
      <c r="CL44" t="s">
        <v>398</v>
      </c>
      <c r="CM44">
        <v>1530551927.5999999</v>
      </c>
      <c r="CN44">
        <v>372.59800000000001</v>
      </c>
      <c r="CO44">
        <v>400.101</v>
      </c>
      <c r="CP44">
        <v>34.189500000000002</v>
      </c>
      <c r="CQ44">
        <v>30.239699999999999</v>
      </c>
      <c r="CR44">
        <v>372.98700000000002</v>
      </c>
      <c r="CS44">
        <v>34.189500000000002</v>
      </c>
      <c r="CT44">
        <v>699.96400000000006</v>
      </c>
      <c r="CU44">
        <v>90.989599999999996</v>
      </c>
      <c r="CV44">
        <v>9.9875900000000004E-2</v>
      </c>
      <c r="CW44">
        <v>29.989899999999999</v>
      </c>
      <c r="CX44">
        <v>29.923100000000002</v>
      </c>
      <c r="CY44">
        <v>999.9</v>
      </c>
      <c r="CZ44">
        <v>0</v>
      </c>
      <c r="DA44">
        <v>0</v>
      </c>
      <c r="DB44">
        <v>9997.5</v>
      </c>
      <c r="DC44">
        <v>0</v>
      </c>
      <c r="DD44">
        <v>0.21912699999999999</v>
      </c>
      <c r="DE44">
        <v>-27.502400000000002</v>
      </c>
      <c r="DF44">
        <v>385.78800000000001</v>
      </c>
      <c r="DG44">
        <v>412.577</v>
      </c>
      <c r="DH44">
        <v>3.9497300000000002</v>
      </c>
      <c r="DI44">
        <v>400.101</v>
      </c>
      <c r="DJ44">
        <v>30.239699999999999</v>
      </c>
      <c r="DK44">
        <v>3.1108899999999999</v>
      </c>
      <c r="DL44">
        <v>2.7515000000000001</v>
      </c>
      <c r="DM44">
        <v>24.633600000000001</v>
      </c>
      <c r="DN44">
        <v>22.596</v>
      </c>
      <c r="DO44">
        <v>2000.01</v>
      </c>
      <c r="DP44">
        <v>0.90000500000000005</v>
      </c>
      <c r="DQ44">
        <v>9.9995299999999995E-2</v>
      </c>
      <c r="DR44">
        <v>0</v>
      </c>
      <c r="DS44">
        <v>1080.54</v>
      </c>
      <c r="DT44">
        <v>4.9997400000000001</v>
      </c>
      <c r="DU44">
        <v>23119.599999999999</v>
      </c>
      <c r="DV44">
        <v>15360.1</v>
      </c>
      <c r="DW44">
        <v>49.25</v>
      </c>
      <c r="DX44">
        <v>49.811999999999998</v>
      </c>
      <c r="DY44">
        <v>49.936999999999998</v>
      </c>
      <c r="DZ44">
        <v>49.625</v>
      </c>
      <c r="EA44">
        <v>50.936999999999998</v>
      </c>
      <c r="EB44">
        <v>1795.52</v>
      </c>
      <c r="EC44">
        <v>199.49</v>
      </c>
      <c r="ED44">
        <v>0</v>
      </c>
      <c r="EE44">
        <v>65.100000143051105</v>
      </c>
      <c r="EF44">
        <v>0</v>
      </c>
      <c r="EG44">
        <v>1142.4123999999999</v>
      </c>
      <c r="EH44">
        <v>-535.68384533324399</v>
      </c>
      <c r="EI44">
        <v>-13024.276898947401</v>
      </c>
      <c r="EJ44">
        <v>24605.108</v>
      </c>
      <c r="EK44">
        <v>15</v>
      </c>
      <c r="EL44">
        <v>1530551537.0999999</v>
      </c>
      <c r="EM44" t="s">
        <v>464</v>
      </c>
      <c r="EN44">
        <v>1530551537.0999999</v>
      </c>
      <c r="EO44">
        <v>0</v>
      </c>
      <c r="EP44">
        <v>3</v>
      </c>
      <c r="EQ44">
        <v>-8.9999999999999993E-3</v>
      </c>
      <c r="ER44">
        <v>0</v>
      </c>
      <c r="ES44">
        <v>-0.38900000000000001</v>
      </c>
      <c r="ET44">
        <v>0</v>
      </c>
      <c r="EU44">
        <v>400</v>
      </c>
      <c r="EV44">
        <v>0</v>
      </c>
      <c r="EW44">
        <v>0.1</v>
      </c>
      <c r="EX44">
        <v>0</v>
      </c>
      <c r="EY44">
        <v>-26.649660975609802</v>
      </c>
      <c r="EZ44">
        <v>-8.1782508710801292</v>
      </c>
      <c r="FA44">
        <v>0.87992599602301602</v>
      </c>
      <c r="FB44">
        <v>0</v>
      </c>
      <c r="FC44">
        <v>1.0003068390808301</v>
      </c>
      <c r="FD44">
        <v>0</v>
      </c>
      <c r="FE44">
        <v>0</v>
      </c>
      <c r="FF44">
        <v>0</v>
      </c>
      <c r="FG44">
        <v>3.0737029268292702</v>
      </c>
      <c r="FH44">
        <v>6.3523906620209001</v>
      </c>
      <c r="FI44">
        <v>0.640637707872032</v>
      </c>
      <c r="FJ44">
        <v>0</v>
      </c>
      <c r="FK44">
        <v>0</v>
      </c>
      <c r="FL44">
        <v>3</v>
      </c>
      <c r="FM44" t="s">
        <v>400</v>
      </c>
      <c r="FN44">
        <v>3.4445000000000001</v>
      </c>
      <c r="FO44">
        <v>2.7794099999999999</v>
      </c>
      <c r="FP44">
        <v>7.9198000000000005E-2</v>
      </c>
      <c r="FQ44">
        <v>8.3552600000000005E-2</v>
      </c>
      <c r="FR44">
        <v>0.12732099999999999</v>
      </c>
      <c r="FS44">
        <v>0.115728</v>
      </c>
      <c r="FT44">
        <v>19523.8</v>
      </c>
      <c r="FU44">
        <v>23710.3</v>
      </c>
      <c r="FV44">
        <v>20670.099999999999</v>
      </c>
      <c r="FW44">
        <v>24979.5</v>
      </c>
      <c r="FX44">
        <v>28625.200000000001</v>
      </c>
      <c r="FY44">
        <v>32534</v>
      </c>
      <c r="FZ44">
        <v>37342.199999999997</v>
      </c>
      <c r="GA44">
        <v>41472.699999999997</v>
      </c>
      <c r="GB44">
        <v>2.2465299999999999</v>
      </c>
      <c r="GC44">
        <v>1.6944699999999999</v>
      </c>
      <c r="GD44">
        <v>5.7913399999999997E-2</v>
      </c>
      <c r="GE44">
        <v>0</v>
      </c>
      <c r="GF44">
        <v>28.979800000000001</v>
      </c>
      <c r="GG44">
        <v>999.9</v>
      </c>
      <c r="GH44">
        <v>67.403000000000006</v>
      </c>
      <c r="GI44">
        <v>32.387999999999998</v>
      </c>
      <c r="GJ44">
        <v>36.155799999999999</v>
      </c>
      <c r="GK44">
        <v>61.6004</v>
      </c>
      <c r="GL44">
        <v>21.398199999999999</v>
      </c>
      <c r="GM44">
        <v>2</v>
      </c>
      <c r="GN44">
        <v>0.32501000000000002</v>
      </c>
      <c r="GO44">
        <v>1.97553</v>
      </c>
      <c r="GP44">
        <v>20.323</v>
      </c>
      <c r="GQ44">
        <v>5.2186399999999997</v>
      </c>
      <c r="GR44">
        <v>11.962</v>
      </c>
      <c r="GS44">
        <v>4.9848499999999998</v>
      </c>
      <c r="GT44">
        <v>3.3003200000000001</v>
      </c>
      <c r="GU44">
        <v>9999</v>
      </c>
      <c r="GV44">
        <v>999.9</v>
      </c>
      <c r="GW44">
        <v>9999</v>
      </c>
      <c r="GX44">
        <v>9999</v>
      </c>
      <c r="GY44">
        <v>1.88415</v>
      </c>
      <c r="GZ44">
        <v>1.8811</v>
      </c>
      <c r="HA44">
        <v>1.88293</v>
      </c>
      <c r="HB44">
        <v>1.8813200000000001</v>
      </c>
      <c r="HC44">
        <v>1.8827799999999999</v>
      </c>
      <c r="HD44">
        <v>1.88202</v>
      </c>
      <c r="HE44">
        <v>1.8839999999999999</v>
      </c>
      <c r="HF44">
        <v>1.8812199999999999</v>
      </c>
      <c r="HG44">
        <v>5</v>
      </c>
      <c r="HH44">
        <v>0</v>
      </c>
      <c r="HI44">
        <v>0</v>
      </c>
      <c r="HJ44">
        <v>0</v>
      </c>
      <c r="HK44" t="s">
        <v>401</v>
      </c>
      <c r="HL44" t="s">
        <v>402</v>
      </c>
      <c r="HM44" t="s">
        <v>403</v>
      </c>
      <c r="HN44" t="s">
        <v>403</v>
      </c>
      <c r="HO44" t="s">
        <v>403</v>
      </c>
      <c r="HP44" t="s">
        <v>403</v>
      </c>
      <c r="HQ44">
        <v>0</v>
      </c>
      <c r="HR44">
        <v>100</v>
      </c>
      <c r="HS44">
        <v>100</v>
      </c>
      <c r="HT44">
        <v>-0.38900000000000001</v>
      </c>
      <c r="HU44">
        <v>0</v>
      </c>
      <c r="HV44">
        <v>-0.38920000000001698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-1</v>
      </c>
      <c r="IE44">
        <v>-1</v>
      </c>
      <c r="IF44">
        <v>-1</v>
      </c>
      <c r="IG44">
        <v>-1</v>
      </c>
      <c r="IH44">
        <v>6.5</v>
      </c>
      <c r="II44">
        <v>25509198.800000001</v>
      </c>
      <c r="IJ44">
        <v>1.1437999999999999</v>
      </c>
      <c r="IK44">
        <v>2.6013199999999999</v>
      </c>
      <c r="IL44">
        <v>2.1008300000000002</v>
      </c>
      <c r="IM44">
        <v>2.6672400000000001</v>
      </c>
      <c r="IN44">
        <v>2.2485400000000002</v>
      </c>
      <c r="IO44">
        <v>2.2204600000000001</v>
      </c>
      <c r="IP44">
        <v>37.626300000000001</v>
      </c>
      <c r="IQ44">
        <v>14.245900000000001</v>
      </c>
      <c r="IR44">
        <v>18</v>
      </c>
      <c r="IS44">
        <v>764.21100000000001</v>
      </c>
      <c r="IT44">
        <v>336.66300000000001</v>
      </c>
      <c r="IU44">
        <v>26.999500000000001</v>
      </c>
      <c r="IV44">
        <v>31.655899999999999</v>
      </c>
      <c r="IW44">
        <v>29.9999</v>
      </c>
      <c r="IX44">
        <v>31.471599999999999</v>
      </c>
      <c r="IY44">
        <v>31.441800000000001</v>
      </c>
      <c r="IZ44">
        <v>22.843599999999999</v>
      </c>
      <c r="JA44">
        <v>100</v>
      </c>
      <c r="JB44">
        <v>0</v>
      </c>
      <c r="JC44">
        <v>27</v>
      </c>
      <c r="JD44">
        <v>400</v>
      </c>
      <c r="JE44">
        <v>7.75685</v>
      </c>
      <c r="JF44">
        <v>100.63</v>
      </c>
      <c r="JG44">
        <v>99.951499999999996</v>
      </c>
    </row>
    <row r="45" spans="1:267" x14ac:dyDescent="0.2">
      <c r="A45">
        <v>27</v>
      </c>
      <c r="B45">
        <v>1530551988.0999999</v>
      </c>
      <c r="C45">
        <v>2320.5999999046298</v>
      </c>
      <c r="D45" t="s">
        <v>483</v>
      </c>
      <c r="E45" t="s">
        <v>484</v>
      </c>
      <c r="F45" t="s">
        <v>394</v>
      </c>
      <c r="I45">
        <v>1530551988.0999999</v>
      </c>
      <c r="J45">
        <f t="shared" si="0"/>
        <v>2.9969083255519287E-3</v>
      </c>
      <c r="K45">
        <f t="shared" si="1"/>
        <v>2.9969083255519289</v>
      </c>
      <c r="L45">
        <f t="shared" si="2"/>
        <v>17.599245855092921</v>
      </c>
      <c r="M45">
        <f t="shared" si="3"/>
        <v>376.06</v>
      </c>
      <c r="N45">
        <f t="shared" si="4"/>
        <v>243.59132524615836</v>
      </c>
      <c r="O45">
        <f t="shared" si="5"/>
        <v>22.188638085281742</v>
      </c>
      <c r="P45">
        <f t="shared" si="6"/>
        <v>34.255157608419999</v>
      </c>
      <c r="Q45">
        <f t="shared" si="7"/>
        <v>0.23270792005006799</v>
      </c>
      <c r="R45">
        <f t="shared" si="8"/>
        <v>2.7674801906262729</v>
      </c>
      <c r="S45">
        <f t="shared" si="9"/>
        <v>0.22235794281701832</v>
      </c>
      <c r="T45">
        <f t="shared" si="10"/>
        <v>0.13986525491635421</v>
      </c>
      <c r="U45">
        <f t="shared" si="11"/>
        <v>330.72914550158373</v>
      </c>
      <c r="V45">
        <f t="shared" si="12"/>
        <v>31.087620156707171</v>
      </c>
      <c r="W45">
        <f t="shared" si="13"/>
        <v>30.028500000000001</v>
      </c>
      <c r="X45">
        <f t="shared" si="14"/>
        <v>4.2674291766662593</v>
      </c>
      <c r="Y45">
        <f t="shared" si="15"/>
        <v>73.115681809972202</v>
      </c>
      <c r="Z45">
        <f t="shared" si="16"/>
        <v>3.0893131303657002</v>
      </c>
      <c r="AA45">
        <f t="shared" si="17"/>
        <v>4.2252401316516899</v>
      </c>
      <c r="AB45">
        <f t="shared" si="18"/>
        <v>1.1781160463005591</v>
      </c>
      <c r="AC45">
        <f t="shared" si="19"/>
        <v>-132.16365715684006</v>
      </c>
      <c r="AD45">
        <f t="shared" si="20"/>
        <v>-25.796747783205149</v>
      </c>
      <c r="AE45">
        <f t="shared" si="21"/>
        <v>-2.0714304670521835</v>
      </c>
      <c r="AF45">
        <f t="shared" si="22"/>
        <v>170.69731009448631</v>
      </c>
      <c r="AG45">
        <v>88</v>
      </c>
      <c r="AH45">
        <v>13</v>
      </c>
      <c r="AI45">
        <f t="shared" si="23"/>
        <v>1</v>
      </c>
      <c r="AJ45">
        <f t="shared" si="24"/>
        <v>0</v>
      </c>
      <c r="AK45">
        <f t="shared" si="25"/>
        <v>47681.824981772894</v>
      </c>
      <c r="AL45" t="s">
        <v>395</v>
      </c>
      <c r="AM45">
        <v>8118.25</v>
      </c>
      <c r="AN45">
        <v>1.65384615384615</v>
      </c>
      <c r="AO45">
        <v>0.39</v>
      </c>
      <c r="AP45">
        <f t="shared" si="26"/>
        <v>-3.2406311637080769</v>
      </c>
      <c r="AQ45">
        <v>-1</v>
      </c>
      <c r="AR45" t="s">
        <v>485</v>
      </c>
      <c r="AS45">
        <v>8311.65</v>
      </c>
      <c r="AT45">
        <v>1237.934</v>
      </c>
      <c r="AU45">
        <v>1540.98</v>
      </c>
      <c r="AV45">
        <f t="shared" si="27"/>
        <v>0.19665797090163406</v>
      </c>
      <c r="AW45">
        <v>0.5</v>
      </c>
      <c r="AX45">
        <f t="shared" si="28"/>
        <v>1685.8752007780226</v>
      </c>
      <c r="AY45">
        <f t="shared" si="29"/>
        <v>17.599245855092921</v>
      </c>
      <c r="AZ45">
        <f t="shared" si="30"/>
        <v>165.77039808919542</v>
      </c>
      <c r="BA45">
        <f t="shared" si="31"/>
        <v>1.1032397799380088E-2</v>
      </c>
      <c r="BB45">
        <f t="shared" si="32"/>
        <v>-0.9997469143012887</v>
      </c>
      <c r="BC45">
        <f t="shared" si="33"/>
        <v>-0.51051600075613091</v>
      </c>
      <c r="BD45" t="s">
        <v>397</v>
      </c>
      <c r="BE45">
        <v>0</v>
      </c>
      <c r="BF45">
        <f t="shared" si="34"/>
        <v>-0.51051600075613091</v>
      </c>
      <c r="BG45">
        <f t="shared" si="35"/>
        <v>1.0003312930737298</v>
      </c>
      <c r="BH45">
        <f t="shared" si="36"/>
        <v>0.19659284105504765</v>
      </c>
      <c r="BI45">
        <f t="shared" si="37"/>
        <v>-1710.7858146955989</v>
      </c>
      <c r="BJ45">
        <f t="shared" si="38"/>
        <v>0.19686925947617442</v>
      </c>
      <c r="BK45">
        <f t="shared" si="39"/>
        <v>1218.9695678636676</v>
      </c>
      <c r="BL45">
        <f t="shared" si="40"/>
        <v>-8.1073620235576889E-5</v>
      </c>
      <c r="BM45">
        <f t="shared" si="41"/>
        <v>1.0000810736202357</v>
      </c>
      <c r="BN45" t="s">
        <v>397</v>
      </c>
      <c r="BO45" t="s">
        <v>397</v>
      </c>
      <c r="BP45" t="s">
        <v>397</v>
      </c>
      <c r="BQ45" t="s">
        <v>397</v>
      </c>
      <c r="BR45" t="s">
        <v>397</v>
      </c>
      <c r="BS45" t="s">
        <v>397</v>
      </c>
      <c r="BT45" t="s">
        <v>397</v>
      </c>
      <c r="BU45" t="s">
        <v>397</v>
      </c>
      <c r="BV45" t="s">
        <v>397</v>
      </c>
      <c r="BW45" t="s">
        <v>397</v>
      </c>
      <c r="BX45" t="s">
        <v>397</v>
      </c>
      <c r="BY45" t="s">
        <v>397</v>
      </c>
      <c r="BZ45" t="s">
        <v>397</v>
      </c>
      <c r="CA45" t="s">
        <v>397</v>
      </c>
      <c r="CB45" t="s">
        <v>397</v>
      </c>
      <c r="CC45" t="s">
        <v>397</v>
      </c>
      <c r="CD45" t="s">
        <v>397</v>
      </c>
      <c r="CE45" t="s">
        <v>397</v>
      </c>
      <c r="CF45">
        <f t="shared" si="42"/>
        <v>1999.87</v>
      </c>
      <c r="CG45">
        <f t="shared" si="43"/>
        <v>1685.8752007780226</v>
      </c>
      <c r="CH45">
        <f t="shared" si="44"/>
        <v>0.84299239489467948</v>
      </c>
      <c r="CI45">
        <f t="shared" si="45"/>
        <v>0.16537532214673142</v>
      </c>
      <c r="CJ45">
        <v>9</v>
      </c>
      <c r="CK45">
        <v>0.5</v>
      </c>
      <c r="CL45" t="s">
        <v>398</v>
      </c>
      <c r="CM45">
        <v>1530551988.0999999</v>
      </c>
      <c r="CN45">
        <v>376.06</v>
      </c>
      <c r="CO45">
        <v>400.13799999999998</v>
      </c>
      <c r="CP45">
        <v>33.915100000000002</v>
      </c>
      <c r="CQ45">
        <v>30.192399999999999</v>
      </c>
      <c r="CR45">
        <v>376.44900000000001</v>
      </c>
      <c r="CS45">
        <v>33.915100000000002</v>
      </c>
      <c r="CT45">
        <v>699.96</v>
      </c>
      <c r="CU45">
        <v>90.989400000000003</v>
      </c>
      <c r="CV45">
        <v>0.100207</v>
      </c>
      <c r="CW45">
        <v>29.855599999999999</v>
      </c>
      <c r="CX45">
        <v>30.028500000000001</v>
      </c>
      <c r="CY45">
        <v>999.9</v>
      </c>
      <c r="CZ45">
        <v>0</v>
      </c>
      <c r="DA45">
        <v>0</v>
      </c>
      <c r="DB45">
        <v>10005</v>
      </c>
      <c r="DC45">
        <v>0</v>
      </c>
      <c r="DD45">
        <v>0.21912699999999999</v>
      </c>
      <c r="DE45">
        <v>-24.0776</v>
      </c>
      <c r="DF45">
        <v>389.262</v>
      </c>
      <c r="DG45">
        <v>412.59500000000003</v>
      </c>
      <c r="DH45">
        <v>3.7226900000000001</v>
      </c>
      <c r="DI45">
        <v>400.13799999999998</v>
      </c>
      <c r="DJ45">
        <v>30.192399999999999</v>
      </c>
      <c r="DK45">
        <v>3.0859100000000002</v>
      </c>
      <c r="DL45">
        <v>2.7471899999999998</v>
      </c>
      <c r="DM45">
        <v>24.498899999999999</v>
      </c>
      <c r="DN45">
        <v>22.5701</v>
      </c>
      <c r="DO45">
        <v>1999.87</v>
      </c>
      <c r="DP45">
        <v>0.90000500000000005</v>
      </c>
      <c r="DQ45">
        <v>9.9995500000000001E-2</v>
      </c>
      <c r="DR45">
        <v>0</v>
      </c>
      <c r="DS45">
        <v>1150.8900000000001</v>
      </c>
      <c r="DT45">
        <v>4.9997400000000001</v>
      </c>
      <c r="DU45">
        <v>24070.400000000001</v>
      </c>
      <c r="DV45">
        <v>15359</v>
      </c>
      <c r="DW45">
        <v>48.75</v>
      </c>
      <c r="DX45">
        <v>49.436999999999998</v>
      </c>
      <c r="DY45">
        <v>49.436999999999998</v>
      </c>
      <c r="DZ45">
        <v>49.25</v>
      </c>
      <c r="EA45">
        <v>50.5</v>
      </c>
      <c r="EB45">
        <v>1795.39</v>
      </c>
      <c r="EC45">
        <v>199.48</v>
      </c>
      <c r="ED45">
        <v>0</v>
      </c>
      <c r="EE45">
        <v>60.100000143051098</v>
      </c>
      <c r="EF45">
        <v>0</v>
      </c>
      <c r="EG45">
        <v>1237.934</v>
      </c>
      <c r="EH45">
        <v>-793.51153724678704</v>
      </c>
      <c r="EI45">
        <v>-14308.369207182899</v>
      </c>
      <c r="EJ45">
        <v>25595.795999999998</v>
      </c>
      <c r="EK45">
        <v>15</v>
      </c>
      <c r="EL45">
        <v>1530551537.0999999</v>
      </c>
      <c r="EM45" t="s">
        <v>464</v>
      </c>
      <c r="EN45">
        <v>1530551537.0999999</v>
      </c>
      <c r="EO45">
        <v>0</v>
      </c>
      <c r="EP45">
        <v>3</v>
      </c>
      <c r="EQ45">
        <v>-8.9999999999999993E-3</v>
      </c>
      <c r="ER45">
        <v>0</v>
      </c>
      <c r="ES45">
        <v>-0.38900000000000001</v>
      </c>
      <c r="ET45">
        <v>0</v>
      </c>
      <c r="EU45">
        <v>400</v>
      </c>
      <c r="EV45">
        <v>0</v>
      </c>
      <c r="EW45">
        <v>0.1</v>
      </c>
      <c r="EX45">
        <v>0</v>
      </c>
      <c r="EY45">
        <v>-22.216295121951202</v>
      </c>
      <c r="EZ45">
        <v>-12.152494076655</v>
      </c>
      <c r="FA45">
        <v>1.20489361031227</v>
      </c>
      <c r="FB45">
        <v>0</v>
      </c>
      <c r="FC45">
        <v>1.00035000826266</v>
      </c>
      <c r="FD45">
        <v>0</v>
      </c>
      <c r="FE45">
        <v>0</v>
      </c>
      <c r="FF45">
        <v>0</v>
      </c>
      <c r="FG45">
        <v>3.09525902439024</v>
      </c>
      <c r="FH45">
        <v>4.5273614634146302</v>
      </c>
      <c r="FI45">
        <v>0.45337766295050602</v>
      </c>
      <c r="FJ45">
        <v>0</v>
      </c>
      <c r="FK45">
        <v>0</v>
      </c>
      <c r="FL45">
        <v>3</v>
      </c>
      <c r="FM45" t="s">
        <v>400</v>
      </c>
      <c r="FN45">
        <v>3.4445199999999998</v>
      </c>
      <c r="FO45">
        <v>2.7798099999999999</v>
      </c>
      <c r="FP45">
        <v>7.9771800000000004E-2</v>
      </c>
      <c r="FQ45">
        <v>8.3563399999999996E-2</v>
      </c>
      <c r="FR45">
        <v>0.12662499999999999</v>
      </c>
      <c r="FS45">
        <v>0.11561</v>
      </c>
      <c r="FT45">
        <v>19513.599999999999</v>
      </c>
      <c r="FU45">
        <v>23712.2</v>
      </c>
      <c r="FV45">
        <v>20672</v>
      </c>
      <c r="FW45">
        <v>24981.5</v>
      </c>
      <c r="FX45">
        <v>28650.400000000001</v>
      </c>
      <c r="FY45">
        <v>32541.4</v>
      </c>
      <c r="FZ45">
        <v>37345.300000000003</v>
      </c>
      <c r="GA45">
        <v>41476.400000000001</v>
      </c>
      <c r="GB45">
        <v>2.1049500000000001</v>
      </c>
      <c r="GC45">
        <v>1.68387</v>
      </c>
      <c r="GD45">
        <v>8.07755E-2</v>
      </c>
      <c r="GE45">
        <v>0</v>
      </c>
      <c r="GF45">
        <v>28.712599999999998</v>
      </c>
      <c r="GG45">
        <v>999.9</v>
      </c>
      <c r="GH45">
        <v>67.116</v>
      </c>
      <c r="GI45">
        <v>32.569000000000003</v>
      </c>
      <c r="GJ45">
        <v>36.373800000000003</v>
      </c>
      <c r="GK45">
        <v>61.3504</v>
      </c>
      <c r="GL45">
        <v>21.5425</v>
      </c>
      <c r="GM45">
        <v>2</v>
      </c>
      <c r="GN45">
        <v>0.32142300000000001</v>
      </c>
      <c r="GO45">
        <v>1.93391</v>
      </c>
      <c r="GP45">
        <v>20.324100000000001</v>
      </c>
      <c r="GQ45">
        <v>5.2225299999999999</v>
      </c>
      <c r="GR45">
        <v>11.962</v>
      </c>
      <c r="GS45">
        <v>4.9856999999999996</v>
      </c>
      <c r="GT45">
        <v>3.3010000000000002</v>
      </c>
      <c r="GU45">
        <v>9999</v>
      </c>
      <c r="GV45">
        <v>999.9</v>
      </c>
      <c r="GW45">
        <v>9999</v>
      </c>
      <c r="GX45">
        <v>9999</v>
      </c>
      <c r="GY45">
        <v>1.8841399999999999</v>
      </c>
      <c r="GZ45">
        <v>1.8811</v>
      </c>
      <c r="HA45">
        <v>1.88293</v>
      </c>
      <c r="HB45">
        <v>1.8813200000000001</v>
      </c>
      <c r="HC45">
        <v>1.8827700000000001</v>
      </c>
      <c r="HD45">
        <v>1.88202</v>
      </c>
      <c r="HE45">
        <v>1.8839999999999999</v>
      </c>
      <c r="HF45">
        <v>1.8812500000000001</v>
      </c>
      <c r="HG45">
        <v>5</v>
      </c>
      <c r="HH45">
        <v>0</v>
      </c>
      <c r="HI45">
        <v>0</v>
      </c>
      <c r="HJ45">
        <v>0</v>
      </c>
      <c r="HK45" t="s">
        <v>401</v>
      </c>
      <c r="HL45" t="s">
        <v>402</v>
      </c>
      <c r="HM45" t="s">
        <v>403</v>
      </c>
      <c r="HN45" t="s">
        <v>403</v>
      </c>
      <c r="HO45" t="s">
        <v>403</v>
      </c>
      <c r="HP45" t="s">
        <v>403</v>
      </c>
      <c r="HQ45">
        <v>0</v>
      </c>
      <c r="HR45">
        <v>100</v>
      </c>
      <c r="HS45">
        <v>100</v>
      </c>
      <c r="HT45">
        <v>-0.38900000000000001</v>
      </c>
      <c r="HU45">
        <v>0</v>
      </c>
      <c r="HV45">
        <v>-0.38920000000001698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-1</v>
      </c>
      <c r="IE45">
        <v>-1</v>
      </c>
      <c r="IF45">
        <v>-1</v>
      </c>
      <c r="IG45">
        <v>-1</v>
      </c>
      <c r="IH45">
        <v>7.5</v>
      </c>
      <c r="II45">
        <v>25509199.800000001</v>
      </c>
      <c r="IJ45">
        <v>1.1401399999999999</v>
      </c>
      <c r="IK45">
        <v>2.5915499999999998</v>
      </c>
      <c r="IL45">
        <v>2.1008300000000002</v>
      </c>
      <c r="IM45">
        <v>2.6672400000000001</v>
      </c>
      <c r="IN45">
        <v>2.2485400000000002</v>
      </c>
      <c r="IO45">
        <v>2.2412100000000001</v>
      </c>
      <c r="IP45">
        <v>37.722799999999999</v>
      </c>
      <c r="IQ45">
        <v>14.245900000000001</v>
      </c>
      <c r="IR45">
        <v>18</v>
      </c>
      <c r="IS45">
        <v>643.43200000000002</v>
      </c>
      <c r="IT45">
        <v>331.09199999999998</v>
      </c>
      <c r="IU45">
        <v>26.999400000000001</v>
      </c>
      <c r="IV45">
        <v>31.6084</v>
      </c>
      <c r="IW45">
        <v>29.999600000000001</v>
      </c>
      <c r="IX45">
        <v>31.447800000000001</v>
      </c>
      <c r="IY45">
        <v>31.415600000000001</v>
      </c>
      <c r="IZ45">
        <v>22.776299999999999</v>
      </c>
      <c r="JA45">
        <v>100</v>
      </c>
      <c r="JB45">
        <v>0</v>
      </c>
      <c r="JC45">
        <v>27</v>
      </c>
      <c r="JD45">
        <v>400</v>
      </c>
      <c r="JE45">
        <v>7.75685</v>
      </c>
      <c r="JF45">
        <v>100.63800000000001</v>
      </c>
      <c r="JG45">
        <v>99.9602</v>
      </c>
    </row>
    <row r="46" spans="1:267" x14ac:dyDescent="0.2">
      <c r="A46">
        <v>28</v>
      </c>
      <c r="B46">
        <v>1530552043.0999999</v>
      </c>
      <c r="C46">
        <v>2375.5999999046298</v>
      </c>
      <c r="D46" t="s">
        <v>486</v>
      </c>
      <c r="E46" t="s">
        <v>487</v>
      </c>
      <c r="F46" t="s">
        <v>394</v>
      </c>
      <c r="I46">
        <v>1530552043.0999999</v>
      </c>
      <c r="J46">
        <f t="shared" si="0"/>
        <v>3.1649371516705533E-3</v>
      </c>
      <c r="K46">
        <f t="shared" si="1"/>
        <v>3.1649371516705531</v>
      </c>
      <c r="L46">
        <f t="shared" si="2"/>
        <v>21.308743120873455</v>
      </c>
      <c r="M46">
        <f t="shared" si="3"/>
        <v>371.17200000000003</v>
      </c>
      <c r="N46">
        <f t="shared" si="4"/>
        <v>213.07039523406797</v>
      </c>
      <c r="O46">
        <f t="shared" si="5"/>
        <v>19.407427247258685</v>
      </c>
      <c r="P46">
        <f t="shared" si="6"/>
        <v>33.808045356588003</v>
      </c>
      <c r="Q46">
        <f t="shared" si="7"/>
        <v>0.23404027106599454</v>
      </c>
      <c r="R46">
        <f t="shared" si="8"/>
        <v>2.7630448887333006</v>
      </c>
      <c r="S46">
        <f t="shared" si="9"/>
        <v>0.22355831175558577</v>
      </c>
      <c r="T46">
        <f t="shared" si="10"/>
        <v>0.14062658241147061</v>
      </c>
      <c r="U46">
        <f t="shared" si="11"/>
        <v>330.73495050147841</v>
      </c>
      <c r="V46">
        <f t="shared" si="12"/>
        <v>30.996083404696186</v>
      </c>
      <c r="W46">
        <f t="shared" si="13"/>
        <v>30.306899999999999</v>
      </c>
      <c r="X46">
        <f t="shared" si="14"/>
        <v>4.3361327377550198</v>
      </c>
      <c r="Y46">
        <f t="shared" si="15"/>
        <v>73.551591097894544</v>
      </c>
      <c r="Z46">
        <f t="shared" si="16"/>
        <v>3.0992712104276996</v>
      </c>
      <c r="AA46">
        <f t="shared" si="17"/>
        <v>4.2137378188089505</v>
      </c>
      <c r="AB46">
        <f t="shared" si="18"/>
        <v>1.2368615273273202</v>
      </c>
      <c r="AC46">
        <f t="shared" si="19"/>
        <v>-139.57372838867141</v>
      </c>
      <c r="AD46">
        <f t="shared" si="20"/>
        <v>-74.286988361840969</v>
      </c>
      <c r="AE46">
        <f t="shared" si="21"/>
        <v>-5.9815210752051131</v>
      </c>
      <c r="AF46">
        <f t="shared" si="22"/>
        <v>110.89271267576089</v>
      </c>
      <c r="AG46">
        <v>0</v>
      </c>
      <c r="AH46">
        <v>0</v>
      </c>
      <c r="AI46">
        <f t="shared" si="23"/>
        <v>1</v>
      </c>
      <c r="AJ46">
        <f t="shared" si="24"/>
        <v>0</v>
      </c>
      <c r="AK46">
        <f t="shared" si="25"/>
        <v>47569.518009319116</v>
      </c>
      <c r="AL46" t="s">
        <v>395</v>
      </c>
      <c r="AM46">
        <v>8118.25</v>
      </c>
      <c r="AN46">
        <v>1.65384615384615</v>
      </c>
      <c r="AO46">
        <v>0.39</v>
      </c>
      <c r="AP46">
        <f t="shared" si="26"/>
        <v>-3.2406311637080769</v>
      </c>
      <c r="AQ46">
        <v>-1</v>
      </c>
      <c r="AR46" t="s">
        <v>488</v>
      </c>
      <c r="AS46">
        <v>8271.19</v>
      </c>
      <c r="AT46">
        <v>1371.6073076923101</v>
      </c>
      <c r="AU46">
        <v>1664.44</v>
      </c>
      <c r="AV46">
        <f t="shared" si="27"/>
        <v>0.17593466409584602</v>
      </c>
      <c r="AW46">
        <v>0.5</v>
      </c>
      <c r="AX46">
        <f t="shared" si="28"/>
        <v>1685.9085007779681</v>
      </c>
      <c r="AY46">
        <f t="shared" si="29"/>
        <v>21.308743120873455</v>
      </c>
      <c r="AZ46">
        <f t="shared" si="30"/>
        <v>148.30487289035159</v>
      </c>
      <c r="BA46">
        <f t="shared" si="31"/>
        <v>1.3232475612157487E-2</v>
      </c>
      <c r="BB46">
        <f t="shared" si="32"/>
        <v>-0.99976568695777557</v>
      </c>
      <c r="BC46">
        <f t="shared" si="33"/>
        <v>-0.51050345579930523</v>
      </c>
      <c r="BD46" t="s">
        <v>397</v>
      </c>
      <c r="BE46">
        <v>0</v>
      </c>
      <c r="BF46">
        <f t="shared" si="34"/>
        <v>-0.51050345579930523</v>
      </c>
      <c r="BG46">
        <f t="shared" si="35"/>
        <v>1.0003067118404985</v>
      </c>
      <c r="BH46">
        <f t="shared" si="36"/>
        <v>0.17588071939669167</v>
      </c>
      <c r="BI46">
        <f t="shared" si="37"/>
        <v>-1847.9107318060819</v>
      </c>
      <c r="BJ46">
        <f t="shared" si="38"/>
        <v>0.17610965284402036</v>
      </c>
      <c r="BK46">
        <f t="shared" si="39"/>
        <v>1316.6555082166808</v>
      </c>
      <c r="BL46">
        <f t="shared" si="40"/>
        <v>-6.5461677374367618E-5</v>
      </c>
      <c r="BM46">
        <f t="shared" si="41"/>
        <v>1.0000654616773743</v>
      </c>
      <c r="BN46" t="s">
        <v>397</v>
      </c>
      <c r="BO46" t="s">
        <v>397</v>
      </c>
      <c r="BP46" t="s">
        <v>397</v>
      </c>
      <c r="BQ46" t="s">
        <v>397</v>
      </c>
      <c r="BR46" t="s">
        <v>397</v>
      </c>
      <c r="BS46" t="s">
        <v>397</v>
      </c>
      <c r="BT46" t="s">
        <v>397</v>
      </c>
      <c r="BU46" t="s">
        <v>397</v>
      </c>
      <c r="BV46" t="s">
        <v>397</v>
      </c>
      <c r="BW46" t="s">
        <v>397</v>
      </c>
      <c r="BX46" t="s">
        <v>397</v>
      </c>
      <c r="BY46" t="s">
        <v>397</v>
      </c>
      <c r="BZ46" t="s">
        <v>397</v>
      </c>
      <c r="CA46" t="s">
        <v>397</v>
      </c>
      <c r="CB46" t="s">
        <v>397</v>
      </c>
      <c r="CC46" t="s">
        <v>397</v>
      </c>
      <c r="CD46" t="s">
        <v>397</v>
      </c>
      <c r="CE46" t="s">
        <v>397</v>
      </c>
      <c r="CF46">
        <f t="shared" si="42"/>
        <v>1999.91</v>
      </c>
      <c r="CG46">
        <f t="shared" si="43"/>
        <v>1685.9085007779681</v>
      </c>
      <c r="CH46">
        <f t="shared" si="44"/>
        <v>0.84299218503731066</v>
      </c>
      <c r="CI46">
        <f t="shared" si="45"/>
        <v>0.16537491712200969</v>
      </c>
      <c r="CJ46">
        <v>9</v>
      </c>
      <c r="CK46">
        <v>0.5</v>
      </c>
      <c r="CL46" t="s">
        <v>398</v>
      </c>
      <c r="CM46">
        <v>1530552043.0999999</v>
      </c>
      <c r="CN46">
        <v>371.17200000000003</v>
      </c>
      <c r="CO46">
        <v>400.07900000000001</v>
      </c>
      <c r="CP46">
        <v>34.026299999999999</v>
      </c>
      <c r="CQ46">
        <v>30.095600000000001</v>
      </c>
      <c r="CR46">
        <v>371.56099999999998</v>
      </c>
      <c r="CS46">
        <v>34.026299999999999</v>
      </c>
      <c r="CT46">
        <v>700.00800000000004</v>
      </c>
      <c r="CU46">
        <v>90.984399999999994</v>
      </c>
      <c r="CV46">
        <v>0.100179</v>
      </c>
      <c r="CW46">
        <v>29.808199999999999</v>
      </c>
      <c r="CX46">
        <v>30.306899999999999</v>
      </c>
      <c r="CY46">
        <v>999.9</v>
      </c>
      <c r="CZ46">
        <v>0</v>
      </c>
      <c r="DA46">
        <v>0</v>
      </c>
      <c r="DB46">
        <v>9979.3799999999992</v>
      </c>
      <c r="DC46">
        <v>0</v>
      </c>
      <c r="DD46">
        <v>0.21912699999999999</v>
      </c>
      <c r="DE46">
        <v>-28.906300000000002</v>
      </c>
      <c r="DF46">
        <v>384.24700000000001</v>
      </c>
      <c r="DG46">
        <v>412.49299999999999</v>
      </c>
      <c r="DH46">
        <v>3.9306899999999998</v>
      </c>
      <c r="DI46">
        <v>400.07900000000001</v>
      </c>
      <c r="DJ46">
        <v>30.095600000000001</v>
      </c>
      <c r="DK46">
        <v>3.0958700000000001</v>
      </c>
      <c r="DL46">
        <v>2.7382300000000002</v>
      </c>
      <c r="DM46">
        <v>24.552700000000002</v>
      </c>
      <c r="DN46">
        <v>22.516400000000001</v>
      </c>
      <c r="DO46">
        <v>1999.91</v>
      </c>
      <c r="DP46">
        <v>0.90001100000000001</v>
      </c>
      <c r="DQ46">
        <v>9.9988999999999995E-2</v>
      </c>
      <c r="DR46">
        <v>0</v>
      </c>
      <c r="DS46">
        <v>1255.08</v>
      </c>
      <c r="DT46">
        <v>4.9997400000000001</v>
      </c>
      <c r="DU46">
        <v>28242.7</v>
      </c>
      <c r="DV46">
        <v>15359.4</v>
      </c>
      <c r="DW46">
        <v>48.436999999999998</v>
      </c>
      <c r="DX46">
        <v>49.125</v>
      </c>
      <c r="DY46">
        <v>49.061999999999998</v>
      </c>
      <c r="DZ46">
        <v>48.875</v>
      </c>
      <c r="EA46">
        <v>50.186999999999998</v>
      </c>
      <c r="EB46">
        <v>1795.44</v>
      </c>
      <c r="EC46">
        <v>199.47</v>
      </c>
      <c r="ED46">
        <v>0</v>
      </c>
      <c r="EE46">
        <v>54.700000047683702</v>
      </c>
      <c r="EF46">
        <v>0</v>
      </c>
      <c r="EG46">
        <v>1371.6073076923101</v>
      </c>
      <c r="EH46">
        <v>-1041.54427208738</v>
      </c>
      <c r="EI46">
        <v>-21293.411938614401</v>
      </c>
      <c r="EJ46">
        <v>30707.573076923101</v>
      </c>
      <c r="EK46">
        <v>15</v>
      </c>
      <c r="EL46">
        <v>1530551537.0999999</v>
      </c>
      <c r="EM46" t="s">
        <v>464</v>
      </c>
      <c r="EN46">
        <v>1530551537.0999999</v>
      </c>
      <c r="EO46">
        <v>0</v>
      </c>
      <c r="EP46">
        <v>3</v>
      </c>
      <c r="EQ46">
        <v>-8.9999999999999993E-3</v>
      </c>
      <c r="ER46">
        <v>0</v>
      </c>
      <c r="ES46">
        <v>-0.38900000000000001</v>
      </c>
      <c r="ET46">
        <v>0</v>
      </c>
      <c r="EU46">
        <v>400</v>
      </c>
      <c r="EV46">
        <v>0</v>
      </c>
      <c r="EW46">
        <v>0.1</v>
      </c>
      <c r="EX46">
        <v>0</v>
      </c>
      <c r="EY46">
        <v>-27.373017073170701</v>
      </c>
      <c r="EZ46">
        <v>-10.9200083623693</v>
      </c>
      <c r="FA46">
        <v>1.0905533453145699</v>
      </c>
      <c r="FB46">
        <v>0</v>
      </c>
      <c r="FC46">
        <v>1.00033129307373</v>
      </c>
      <c r="FD46">
        <v>0</v>
      </c>
      <c r="FE46">
        <v>0</v>
      </c>
      <c r="FF46">
        <v>0</v>
      </c>
      <c r="FG46">
        <v>3.0400036585365902</v>
      </c>
      <c r="FH46">
        <v>6.4547305923344904</v>
      </c>
      <c r="FI46">
        <v>0.64808075928836695</v>
      </c>
      <c r="FJ46">
        <v>0</v>
      </c>
      <c r="FK46">
        <v>0</v>
      </c>
      <c r="FL46">
        <v>3</v>
      </c>
      <c r="FM46" t="s">
        <v>400</v>
      </c>
      <c r="FN46">
        <v>3.4446400000000001</v>
      </c>
      <c r="FO46">
        <v>2.77956</v>
      </c>
      <c r="FP46">
        <v>7.8970899999999997E-2</v>
      </c>
      <c r="FQ46">
        <v>8.3557199999999998E-2</v>
      </c>
      <c r="FR46">
        <v>0.126917</v>
      </c>
      <c r="FS46">
        <v>0.115358</v>
      </c>
      <c r="FT46">
        <v>19532.8</v>
      </c>
      <c r="FU46">
        <v>23715.1</v>
      </c>
      <c r="FV46">
        <v>20674.2</v>
      </c>
      <c r="FW46">
        <v>24984.2</v>
      </c>
      <c r="FX46">
        <v>28643.9</v>
      </c>
      <c r="FY46">
        <v>32553.7</v>
      </c>
      <c r="FZ46">
        <v>37349.199999999997</v>
      </c>
      <c r="GA46">
        <v>41480.1</v>
      </c>
      <c r="GB46">
        <v>2.2427199999999998</v>
      </c>
      <c r="GC46">
        <v>1.6812</v>
      </c>
      <c r="GD46">
        <v>0.108127</v>
      </c>
      <c r="GE46">
        <v>0</v>
      </c>
      <c r="GF46">
        <v>28.5456</v>
      </c>
      <c r="GG46">
        <v>999.9</v>
      </c>
      <c r="GH46">
        <v>66.897000000000006</v>
      </c>
      <c r="GI46">
        <v>32.729999999999997</v>
      </c>
      <c r="GJ46">
        <v>36.585599999999999</v>
      </c>
      <c r="GK46">
        <v>61.730400000000003</v>
      </c>
      <c r="GL46">
        <v>21.590499999999999</v>
      </c>
      <c r="GM46">
        <v>2</v>
      </c>
      <c r="GN46">
        <v>0.31645099999999998</v>
      </c>
      <c r="GO46">
        <v>1.85965</v>
      </c>
      <c r="GP46">
        <v>20.325099999999999</v>
      </c>
      <c r="GQ46">
        <v>5.2214799999999997</v>
      </c>
      <c r="GR46">
        <v>11.962</v>
      </c>
      <c r="GS46">
        <v>4.9858000000000002</v>
      </c>
      <c r="GT46">
        <v>3.3010000000000002</v>
      </c>
      <c r="GU46">
        <v>9999</v>
      </c>
      <c r="GV46">
        <v>999.9</v>
      </c>
      <c r="GW46">
        <v>9999</v>
      </c>
      <c r="GX46">
        <v>9999</v>
      </c>
      <c r="GY46">
        <v>1.8841399999999999</v>
      </c>
      <c r="GZ46">
        <v>1.8811</v>
      </c>
      <c r="HA46">
        <v>1.88293</v>
      </c>
      <c r="HB46">
        <v>1.8813</v>
      </c>
      <c r="HC46">
        <v>1.8827499999999999</v>
      </c>
      <c r="HD46">
        <v>1.88202</v>
      </c>
      <c r="HE46">
        <v>1.8839999999999999</v>
      </c>
      <c r="HF46">
        <v>1.88124</v>
      </c>
      <c r="HG46">
        <v>5</v>
      </c>
      <c r="HH46">
        <v>0</v>
      </c>
      <c r="HI46">
        <v>0</v>
      </c>
      <c r="HJ46">
        <v>0</v>
      </c>
      <c r="HK46" t="s">
        <v>401</v>
      </c>
      <c r="HL46" t="s">
        <v>402</v>
      </c>
      <c r="HM46" t="s">
        <v>403</v>
      </c>
      <c r="HN46" t="s">
        <v>403</v>
      </c>
      <c r="HO46" t="s">
        <v>403</v>
      </c>
      <c r="HP46" t="s">
        <v>403</v>
      </c>
      <c r="HQ46">
        <v>0</v>
      </c>
      <c r="HR46">
        <v>100</v>
      </c>
      <c r="HS46">
        <v>100</v>
      </c>
      <c r="HT46">
        <v>-0.38900000000000001</v>
      </c>
      <c r="HU46">
        <v>0</v>
      </c>
      <c r="HV46">
        <v>-0.38920000000001698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-1</v>
      </c>
      <c r="IE46">
        <v>-1</v>
      </c>
      <c r="IF46">
        <v>-1</v>
      </c>
      <c r="IG46">
        <v>-1</v>
      </c>
      <c r="IH46">
        <v>8.4</v>
      </c>
      <c r="II46">
        <v>25509200.699999999</v>
      </c>
      <c r="IJ46">
        <v>1.1389199999999999</v>
      </c>
      <c r="IK46">
        <v>2.6061999999999999</v>
      </c>
      <c r="IL46">
        <v>2.1008300000000002</v>
      </c>
      <c r="IM46">
        <v>2.6672400000000001</v>
      </c>
      <c r="IN46">
        <v>2.2485400000000002</v>
      </c>
      <c r="IO46">
        <v>2.2168000000000001</v>
      </c>
      <c r="IP46">
        <v>37.771099999999997</v>
      </c>
      <c r="IQ46">
        <v>14.2196</v>
      </c>
      <c r="IR46">
        <v>18</v>
      </c>
      <c r="IS46">
        <v>759.875</v>
      </c>
      <c r="IT46">
        <v>329.51499999999999</v>
      </c>
      <c r="IU46">
        <v>26.998899999999999</v>
      </c>
      <c r="IV46">
        <v>31.5396</v>
      </c>
      <c r="IW46">
        <v>29.999600000000001</v>
      </c>
      <c r="IX46">
        <v>31.400700000000001</v>
      </c>
      <c r="IY46">
        <v>31.3752</v>
      </c>
      <c r="IZ46">
        <v>22.7577</v>
      </c>
      <c r="JA46">
        <v>100</v>
      </c>
      <c r="JB46">
        <v>0</v>
      </c>
      <c r="JC46">
        <v>27</v>
      </c>
      <c r="JD46">
        <v>400</v>
      </c>
      <c r="JE46">
        <v>7.75685</v>
      </c>
      <c r="JF46">
        <v>100.649</v>
      </c>
      <c r="JG46">
        <v>99.969800000000006</v>
      </c>
    </row>
    <row r="47" spans="1:267" x14ac:dyDescent="0.2">
      <c r="A47">
        <v>29</v>
      </c>
      <c r="B47">
        <v>1530552103</v>
      </c>
      <c r="C47">
        <v>2435.5</v>
      </c>
      <c r="D47" t="s">
        <v>489</v>
      </c>
      <c r="E47" t="s">
        <v>490</v>
      </c>
      <c r="F47" t="s">
        <v>394</v>
      </c>
      <c r="I47">
        <v>1530552103</v>
      </c>
      <c r="J47">
        <f t="shared" si="0"/>
        <v>2.7598409256903962E-3</v>
      </c>
      <c r="K47">
        <f t="shared" si="1"/>
        <v>2.7598409256903964</v>
      </c>
      <c r="L47">
        <f t="shared" si="2"/>
        <v>21.327694752965467</v>
      </c>
      <c r="M47">
        <f t="shared" si="3"/>
        <v>371.59899999999999</v>
      </c>
      <c r="N47">
        <f t="shared" si="4"/>
        <v>209.11232941173921</v>
      </c>
      <c r="O47">
        <f t="shared" si="5"/>
        <v>19.046049391994661</v>
      </c>
      <c r="P47">
        <f t="shared" si="6"/>
        <v>33.845411831649294</v>
      </c>
      <c r="Q47">
        <f t="shared" si="7"/>
        <v>0.22635473670397421</v>
      </c>
      <c r="R47">
        <f t="shared" si="8"/>
        <v>2.7679616458565071</v>
      </c>
      <c r="S47">
        <f t="shared" si="9"/>
        <v>0.21655100438924094</v>
      </c>
      <c r="T47">
        <f t="shared" si="10"/>
        <v>0.13618981864365629</v>
      </c>
      <c r="U47">
        <f t="shared" si="11"/>
        <v>330.76497750172717</v>
      </c>
      <c r="V47">
        <f t="shared" si="12"/>
        <v>31.113837630466904</v>
      </c>
      <c r="W47">
        <f t="shared" si="13"/>
        <v>29.802399999999999</v>
      </c>
      <c r="X47">
        <f t="shared" si="14"/>
        <v>4.2123322386261899</v>
      </c>
      <c r="Y47">
        <f t="shared" si="15"/>
        <v>73.487929607096319</v>
      </c>
      <c r="Z47">
        <f t="shared" si="16"/>
        <v>3.0981386430487796</v>
      </c>
      <c r="AA47">
        <f t="shared" si="17"/>
        <v>4.2158469555653522</v>
      </c>
      <c r="AB47">
        <f t="shared" si="18"/>
        <v>1.1141935955774103</v>
      </c>
      <c r="AC47">
        <f t="shared" si="19"/>
        <v>-121.70898482294648</v>
      </c>
      <c r="AD47">
        <f t="shared" si="20"/>
        <v>2.1637820496457909</v>
      </c>
      <c r="AE47">
        <f t="shared" si="21"/>
        <v>0.17348973648072732</v>
      </c>
      <c r="AF47">
        <f t="shared" si="22"/>
        <v>211.39326446490722</v>
      </c>
      <c r="AG47">
        <v>11</v>
      </c>
      <c r="AH47">
        <v>2</v>
      </c>
      <c r="AI47">
        <f t="shared" si="23"/>
        <v>1</v>
      </c>
      <c r="AJ47">
        <f t="shared" si="24"/>
        <v>0</v>
      </c>
      <c r="AK47">
        <f t="shared" si="25"/>
        <v>47700.726261212119</v>
      </c>
      <c r="AL47" t="s">
        <v>395</v>
      </c>
      <c r="AM47">
        <v>8118.25</v>
      </c>
      <c r="AN47">
        <v>1.65384615384615</v>
      </c>
      <c r="AO47">
        <v>0.39</v>
      </c>
      <c r="AP47">
        <f t="shared" si="26"/>
        <v>-3.2406311637080769</v>
      </c>
      <c r="AQ47">
        <v>-1</v>
      </c>
      <c r="AR47" t="s">
        <v>491</v>
      </c>
      <c r="AS47">
        <v>8335.06</v>
      </c>
      <c r="AT47">
        <v>987.13173076923101</v>
      </c>
      <c r="AU47">
        <v>1420.43</v>
      </c>
      <c r="AV47">
        <f t="shared" si="27"/>
        <v>0.30504725275498901</v>
      </c>
      <c r="AW47">
        <v>0.5</v>
      </c>
      <c r="AX47">
        <f t="shared" si="28"/>
        <v>1686.052800778097</v>
      </c>
      <c r="AY47">
        <f t="shared" si="29"/>
        <v>21.327694752965467</v>
      </c>
      <c r="AZ47">
        <f t="shared" si="30"/>
        <v>257.16288743860662</v>
      </c>
      <c r="BA47">
        <f t="shared" si="31"/>
        <v>1.3242583353653843E-2</v>
      </c>
      <c r="BB47">
        <f t="shared" si="32"/>
        <v>-0.99972543525552116</v>
      </c>
      <c r="BC47">
        <f t="shared" si="33"/>
        <v>-0.51053035503251898</v>
      </c>
      <c r="BD47" t="s">
        <v>397</v>
      </c>
      <c r="BE47">
        <v>0</v>
      </c>
      <c r="BF47">
        <f t="shared" si="34"/>
        <v>-0.51053035503251898</v>
      </c>
      <c r="BG47">
        <f t="shared" si="35"/>
        <v>1.0003594195807133</v>
      </c>
      <c r="BH47">
        <f t="shared" si="36"/>
        <v>0.30493765219189456</v>
      </c>
      <c r="BI47">
        <f t="shared" si="37"/>
        <v>-1576.8929854104929</v>
      </c>
      <c r="BJ47">
        <f t="shared" si="38"/>
        <v>0.30540284177750149</v>
      </c>
      <c r="BK47">
        <f t="shared" si="39"/>
        <v>1123.5861229458342</v>
      </c>
      <c r="BL47">
        <f t="shared" si="40"/>
        <v>-1.5770937452795259E-4</v>
      </c>
      <c r="BM47">
        <f t="shared" si="41"/>
        <v>1.000157709374528</v>
      </c>
      <c r="BN47" t="s">
        <v>397</v>
      </c>
      <c r="BO47" t="s">
        <v>397</v>
      </c>
      <c r="BP47" t="s">
        <v>397</v>
      </c>
      <c r="BQ47" t="s">
        <v>397</v>
      </c>
      <c r="BR47" t="s">
        <v>397</v>
      </c>
      <c r="BS47" t="s">
        <v>397</v>
      </c>
      <c r="BT47" t="s">
        <v>397</v>
      </c>
      <c r="BU47" t="s">
        <v>397</v>
      </c>
      <c r="BV47" t="s">
        <v>397</v>
      </c>
      <c r="BW47" t="s">
        <v>397</v>
      </c>
      <c r="BX47" t="s">
        <v>397</v>
      </c>
      <c r="BY47" t="s">
        <v>397</v>
      </c>
      <c r="BZ47" t="s">
        <v>397</v>
      </c>
      <c r="CA47" t="s">
        <v>397</v>
      </c>
      <c r="CB47" t="s">
        <v>397</v>
      </c>
      <c r="CC47" t="s">
        <v>397</v>
      </c>
      <c r="CD47" t="s">
        <v>397</v>
      </c>
      <c r="CE47" t="s">
        <v>397</v>
      </c>
      <c r="CF47">
        <f t="shared" si="42"/>
        <v>2000.08</v>
      </c>
      <c r="CG47">
        <f t="shared" si="43"/>
        <v>1686.052800778097</v>
      </c>
      <c r="CH47">
        <f t="shared" si="44"/>
        <v>0.8429926806818212</v>
      </c>
      <c r="CI47">
        <f t="shared" si="45"/>
        <v>0.16537587371591495</v>
      </c>
      <c r="CJ47">
        <v>9</v>
      </c>
      <c r="CK47">
        <v>0.5</v>
      </c>
      <c r="CL47" t="s">
        <v>398</v>
      </c>
      <c r="CM47">
        <v>1530552103</v>
      </c>
      <c r="CN47">
        <v>371.59899999999999</v>
      </c>
      <c r="CO47">
        <v>400.34</v>
      </c>
      <c r="CP47">
        <v>34.0154</v>
      </c>
      <c r="CQ47">
        <v>30.587599999999998</v>
      </c>
      <c r="CR47">
        <v>371.988</v>
      </c>
      <c r="CS47">
        <v>34.0154</v>
      </c>
      <c r="CT47">
        <v>699.97299999999996</v>
      </c>
      <c r="CU47">
        <v>90.980699999999999</v>
      </c>
      <c r="CV47">
        <v>9.9770700000000004E-2</v>
      </c>
      <c r="CW47">
        <v>29.8169</v>
      </c>
      <c r="CX47">
        <v>29.802399999999999</v>
      </c>
      <c r="CY47">
        <v>999.9</v>
      </c>
      <c r="CZ47">
        <v>0</v>
      </c>
      <c r="DA47">
        <v>0</v>
      </c>
      <c r="DB47">
        <v>10008.799999999999</v>
      </c>
      <c r="DC47">
        <v>0</v>
      </c>
      <c r="DD47">
        <v>0.21912699999999999</v>
      </c>
      <c r="DE47">
        <v>-28.741199999999999</v>
      </c>
      <c r="DF47">
        <v>384.68400000000003</v>
      </c>
      <c r="DG47">
        <v>412.97199999999998</v>
      </c>
      <c r="DH47">
        <v>3.4278200000000001</v>
      </c>
      <c r="DI47">
        <v>400.34</v>
      </c>
      <c r="DJ47">
        <v>30.587599999999998</v>
      </c>
      <c r="DK47">
        <v>3.0947499999999999</v>
      </c>
      <c r="DL47">
        <v>2.78288</v>
      </c>
      <c r="DM47">
        <v>24.546700000000001</v>
      </c>
      <c r="DN47">
        <v>22.782900000000001</v>
      </c>
      <c r="DO47">
        <v>2000.08</v>
      </c>
      <c r="DP47">
        <v>0.89999600000000002</v>
      </c>
      <c r="DQ47">
        <v>0.100004</v>
      </c>
      <c r="DR47">
        <v>0</v>
      </c>
      <c r="DS47">
        <v>955.28300000000002</v>
      </c>
      <c r="DT47">
        <v>4.9997400000000001</v>
      </c>
      <c r="DU47">
        <v>22294.1</v>
      </c>
      <c r="DV47">
        <v>15360.6</v>
      </c>
      <c r="DW47">
        <v>48</v>
      </c>
      <c r="DX47">
        <v>48.811999999999998</v>
      </c>
      <c r="DY47">
        <v>48.75</v>
      </c>
      <c r="DZ47">
        <v>48.5</v>
      </c>
      <c r="EA47">
        <v>49.811999999999998</v>
      </c>
      <c r="EB47">
        <v>1795.56</v>
      </c>
      <c r="EC47">
        <v>199.52</v>
      </c>
      <c r="ED47">
        <v>0</v>
      </c>
      <c r="EE47">
        <v>59.5</v>
      </c>
      <c r="EF47">
        <v>0</v>
      </c>
      <c r="EG47">
        <v>987.13173076923101</v>
      </c>
      <c r="EH47">
        <v>-263.63729931917499</v>
      </c>
      <c r="EI47">
        <v>-4950.5538493034501</v>
      </c>
      <c r="EJ47">
        <v>22896.865384615401</v>
      </c>
      <c r="EK47">
        <v>15</v>
      </c>
      <c r="EL47">
        <v>1530551537.0999999</v>
      </c>
      <c r="EM47" t="s">
        <v>464</v>
      </c>
      <c r="EN47">
        <v>1530551537.0999999</v>
      </c>
      <c r="EO47">
        <v>0</v>
      </c>
      <c r="EP47">
        <v>3</v>
      </c>
      <c r="EQ47">
        <v>-8.9999999999999993E-3</v>
      </c>
      <c r="ER47">
        <v>0</v>
      </c>
      <c r="ES47">
        <v>-0.38900000000000001</v>
      </c>
      <c r="ET47">
        <v>0</v>
      </c>
      <c r="EU47">
        <v>400</v>
      </c>
      <c r="EV47">
        <v>0</v>
      </c>
      <c r="EW47">
        <v>0.1</v>
      </c>
      <c r="EX47">
        <v>0</v>
      </c>
      <c r="EY47">
        <v>-28.112657500000001</v>
      </c>
      <c r="EZ47">
        <v>-5.32732795497183</v>
      </c>
      <c r="FA47">
        <v>0.54508996224820505</v>
      </c>
      <c r="FB47">
        <v>0</v>
      </c>
      <c r="FC47">
        <v>1.0003067118405</v>
      </c>
      <c r="FD47">
        <v>0</v>
      </c>
      <c r="FE47">
        <v>0</v>
      </c>
      <c r="FF47">
        <v>0</v>
      </c>
      <c r="FG47">
        <v>2.8060092499999998</v>
      </c>
      <c r="FH47">
        <v>4.4490428893058098</v>
      </c>
      <c r="FI47">
        <v>0.43465942902108701</v>
      </c>
      <c r="FJ47">
        <v>0</v>
      </c>
      <c r="FK47">
        <v>0</v>
      </c>
      <c r="FL47">
        <v>3</v>
      </c>
      <c r="FM47" t="s">
        <v>400</v>
      </c>
      <c r="FN47">
        <v>3.4446099999999999</v>
      </c>
      <c r="FO47">
        <v>2.7793999999999999</v>
      </c>
      <c r="FP47">
        <v>7.9049499999999995E-2</v>
      </c>
      <c r="FQ47">
        <v>8.3610599999999993E-2</v>
      </c>
      <c r="FR47">
        <v>0.12690000000000001</v>
      </c>
      <c r="FS47">
        <v>0.116665</v>
      </c>
      <c r="FT47">
        <v>19534.7</v>
      </c>
      <c r="FU47">
        <v>23717.7</v>
      </c>
      <c r="FV47">
        <v>20677.7</v>
      </c>
      <c r="FW47">
        <v>24988.1</v>
      </c>
      <c r="FX47">
        <v>28648.9</v>
      </c>
      <c r="FY47">
        <v>32510.5</v>
      </c>
      <c r="FZ47">
        <v>37354.9</v>
      </c>
      <c r="GA47">
        <v>41486.1</v>
      </c>
      <c r="GB47">
        <v>2.2127300000000001</v>
      </c>
      <c r="GC47">
        <v>1.6621699999999999</v>
      </c>
      <c r="GD47">
        <v>7.4189199999999997E-2</v>
      </c>
      <c r="GE47">
        <v>0</v>
      </c>
      <c r="GF47">
        <v>28.593499999999999</v>
      </c>
      <c r="GG47">
        <v>999.9</v>
      </c>
      <c r="GH47">
        <v>66.828999999999994</v>
      </c>
      <c r="GI47">
        <v>32.901000000000003</v>
      </c>
      <c r="GJ47">
        <v>36.9041</v>
      </c>
      <c r="GK47">
        <v>61.310400000000001</v>
      </c>
      <c r="GL47">
        <v>21.915099999999999</v>
      </c>
      <c r="GM47">
        <v>2</v>
      </c>
      <c r="GN47">
        <v>0.31051299999999998</v>
      </c>
      <c r="GO47">
        <v>1.80298</v>
      </c>
      <c r="GP47">
        <v>20.325800000000001</v>
      </c>
      <c r="GQ47">
        <v>5.21774</v>
      </c>
      <c r="GR47">
        <v>11.962</v>
      </c>
      <c r="GS47">
        <v>4.9855</v>
      </c>
      <c r="GT47">
        <v>3.3010000000000002</v>
      </c>
      <c r="GU47">
        <v>9999</v>
      </c>
      <c r="GV47">
        <v>999.9</v>
      </c>
      <c r="GW47">
        <v>9999</v>
      </c>
      <c r="GX47">
        <v>9999</v>
      </c>
      <c r="GY47">
        <v>1.8841600000000001</v>
      </c>
      <c r="GZ47">
        <v>1.8810899999999999</v>
      </c>
      <c r="HA47">
        <v>1.88293</v>
      </c>
      <c r="HB47">
        <v>1.8813299999999999</v>
      </c>
      <c r="HC47">
        <v>1.8827799999999999</v>
      </c>
      <c r="HD47">
        <v>1.88202</v>
      </c>
      <c r="HE47">
        <v>1.8839999999999999</v>
      </c>
      <c r="HF47">
        <v>1.8812599999999999</v>
      </c>
      <c r="HG47">
        <v>5</v>
      </c>
      <c r="HH47">
        <v>0</v>
      </c>
      <c r="HI47">
        <v>0</v>
      </c>
      <c r="HJ47">
        <v>0</v>
      </c>
      <c r="HK47" t="s">
        <v>401</v>
      </c>
      <c r="HL47" t="s">
        <v>402</v>
      </c>
      <c r="HM47" t="s">
        <v>403</v>
      </c>
      <c r="HN47" t="s">
        <v>403</v>
      </c>
      <c r="HO47" t="s">
        <v>403</v>
      </c>
      <c r="HP47" t="s">
        <v>403</v>
      </c>
      <c r="HQ47">
        <v>0</v>
      </c>
      <c r="HR47">
        <v>100</v>
      </c>
      <c r="HS47">
        <v>100</v>
      </c>
      <c r="HT47">
        <v>-0.38900000000000001</v>
      </c>
      <c r="HU47">
        <v>0</v>
      </c>
      <c r="HV47">
        <v>-0.38920000000001698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-1</v>
      </c>
      <c r="IE47">
        <v>-1</v>
      </c>
      <c r="IF47">
        <v>-1</v>
      </c>
      <c r="IG47">
        <v>-1</v>
      </c>
      <c r="IH47">
        <v>9.4</v>
      </c>
      <c r="II47">
        <v>25509201.699999999</v>
      </c>
      <c r="IJ47">
        <v>1.1315900000000001</v>
      </c>
      <c r="IK47">
        <v>2.5988799999999999</v>
      </c>
      <c r="IL47">
        <v>2.1008300000000002</v>
      </c>
      <c r="IM47">
        <v>2.66235</v>
      </c>
      <c r="IN47">
        <v>2.2485400000000002</v>
      </c>
      <c r="IO47">
        <v>2.2717299999999998</v>
      </c>
      <c r="IP47">
        <v>37.867899999999999</v>
      </c>
      <c r="IQ47">
        <v>14.228300000000001</v>
      </c>
      <c r="IR47">
        <v>18</v>
      </c>
      <c r="IS47">
        <v>732.42200000000003</v>
      </c>
      <c r="IT47">
        <v>319.709</v>
      </c>
      <c r="IU47">
        <v>26.998799999999999</v>
      </c>
      <c r="IV47">
        <v>31.4681</v>
      </c>
      <c r="IW47">
        <v>29.999600000000001</v>
      </c>
      <c r="IX47">
        <v>31.345099999999999</v>
      </c>
      <c r="IY47">
        <v>31.3231</v>
      </c>
      <c r="IZ47">
        <v>22.614100000000001</v>
      </c>
      <c r="JA47">
        <v>100</v>
      </c>
      <c r="JB47">
        <v>0</v>
      </c>
      <c r="JC47">
        <v>27</v>
      </c>
      <c r="JD47">
        <v>400</v>
      </c>
      <c r="JE47">
        <v>7.75685</v>
      </c>
      <c r="JF47">
        <v>100.66500000000001</v>
      </c>
      <c r="JG47">
        <v>99.9846</v>
      </c>
    </row>
    <row r="48" spans="1:267" x14ac:dyDescent="0.2">
      <c r="A48">
        <v>30</v>
      </c>
      <c r="B48">
        <v>1530552151.5</v>
      </c>
      <c r="C48">
        <v>2484</v>
      </c>
      <c r="D48" t="s">
        <v>492</v>
      </c>
      <c r="E48" t="s">
        <v>493</v>
      </c>
      <c r="F48" t="s">
        <v>394</v>
      </c>
      <c r="I48">
        <v>1530552151.5</v>
      </c>
      <c r="J48">
        <f t="shared" si="0"/>
        <v>2.7821002606665366E-3</v>
      </c>
      <c r="K48">
        <f t="shared" si="1"/>
        <v>2.7821002606665366</v>
      </c>
      <c r="L48">
        <f t="shared" si="2"/>
        <v>24.745552328062384</v>
      </c>
      <c r="M48">
        <f t="shared" si="3"/>
        <v>367.06700000000001</v>
      </c>
      <c r="N48">
        <f t="shared" si="4"/>
        <v>202.98829106426433</v>
      </c>
      <c r="O48">
        <f t="shared" si="5"/>
        <v>18.488540552963435</v>
      </c>
      <c r="P48">
        <f t="shared" si="6"/>
        <v>33.433126017135997</v>
      </c>
      <c r="Q48">
        <f t="shared" si="7"/>
        <v>0.26013259602770089</v>
      </c>
      <c r="R48">
        <f t="shared" si="8"/>
        <v>2.7677545630866103</v>
      </c>
      <c r="S48">
        <f t="shared" si="9"/>
        <v>0.24727302322652975</v>
      </c>
      <c r="T48">
        <f t="shared" si="10"/>
        <v>0.15564803002562091</v>
      </c>
      <c r="U48">
        <f t="shared" si="11"/>
        <v>330.77730750182513</v>
      </c>
      <c r="V48">
        <f t="shared" si="12"/>
        <v>31.123498867480741</v>
      </c>
      <c r="W48">
        <f t="shared" si="13"/>
        <v>29.539000000000001</v>
      </c>
      <c r="X48">
        <f t="shared" si="14"/>
        <v>4.1489286602378153</v>
      </c>
      <c r="Y48">
        <f t="shared" si="15"/>
        <v>75.013720298805637</v>
      </c>
      <c r="Z48">
        <f t="shared" si="16"/>
        <v>3.1653023161583995</v>
      </c>
      <c r="AA48">
        <f t="shared" si="17"/>
        <v>4.2196311602062986</v>
      </c>
      <c r="AB48">
        <f t="shared" si="18"/>
        <v>0.98362634407941574</v>
      </c>
      <c r="AC48">
        <f t="shared" si="19"/>
        <v>-122.69062149539427</v>
      </c>
      <c r="AD48">
        <f t="shared" si="20"/>
        <v>43.794656505504008</v>
      </c>
      <c r="AE48">
        <f t="shared" si="21"/>
        <v>3.5073635582614906</v>
      </c>
      <c r="AF48">
        <f t="shared" si="22"/>
        <v>255.38870607019635</v>
      </c>
      <c r="AG48">
        <v>23</v>
      </c>
      <c r="AH48">
        <v>3</v>
      </c>
      <c r="AI48">
        <f t="shared" si="23"/>
        <v>1</v>
      </c>
      <c r="AJ48">
        <f t="shared" si="24"/>
        <v>0</v>
      </c>
      <c r="AK48">
        <f t="shared" si="25"/>
        <v>47692.695061643179</v>
      </c>
      <c r="AL48" t="s">
        <v>395</v>
      </c>
      <c r="AM48">
        <v>8118.25</v>
      </c>
      <c r="AN48">
        <v>1.65384615384615</v>
      </c>
      <c r="AO48">
        <v>0.39</v>
      </c>
      <c r="AP48">
        <f t="shared" si="26"/>
        <v>-3.2406311637080769</v>
      </c>
      <c r="AQ48">
        <v>-1</v>
      </c>
      <c r="AR48" t="s">
        <v>494</v>
      </c>
      <c r="AS48">
        <v>8342.98</v>
      </c>
      <c r="AT48">
        <v>1298.5242307692299</v>
      </c>
      <c r="AU48">
        <v>1773.64</v>
      </c>
      <c r="AV48">
        <f t="shared" si="27"/>
        <v>0.26787610181929267</v>
      </c>
      <c r="AW48">
        <v>0.5</v>
      </c>
      <c r="AX48">
        <f t="shared" si="28"/>
        <v>1686.1122007781478</v>
      </c>
      <c r="AY48">
        <f t="shared" si="29"/>
        <v>24.745552328062384</v>
      </c>
      <c r="AZ48">
        <f t="shared" si="30"/>
        <v>225.83458178719937</v>
      </c>
      <c r="BA48">
        <f t="shared" si="31"/>
        <v>1.5269180969202824E-2</v>
      </c>
      <c r="BB48">
        <f t="shared" si="32"/>
        <v>-0.99978011321350435</v>
      </c>
      <c r="BC48">
        <f t="shared" si="33"/>
        <v>-0.51049381577361819</v>
      </c>
      <c r="BD48" t="s">
        <v>397</v>
      </c>
      <c r="BE48">
        <v>0</v>
      </c>
      <c r="BF48">
        <f t="shared" si="34"/>
        <v>-0.51049381577361819</v>
      </c>
      <c r="BG48">
        <f t="shared" si="35"/>
        <v>1.0002878226786573</v>
      </c>
      <c r="BH48">
        <f t="shared" si="36"/>
        <v>0.26779902318709714</v>
      </c>
      <c r="BI48">
        <f t="shared" si="37"/>
        <v>-1969.1973103408745</v>
      </c>
      <c r="BJ48">
        <f t="shared" si="38"/>
        <v>0.26812611836696121</v>
      </c>
      <c r="BK48">
        <f t="shared" si="39"/>
        <v>1403.0584297017692</v>
      </c>
      <c r="BL48">
        <f t="shared" si="40"/>
        <v>-1.0528085804470794E-4</v>
      </c>
      <c r="BM48">
        <f t="shared" si="41"/>
        <v>1.0001052808580446</v>
      </c>
      <c r="BN48" t="s">
        <v>397</v>
      </c>
      <c r="BO48" t="s">
        <v>397</v>
      </c>
      <c r="BP48" t="s">
        <v>397</v>
      </c>
      <c r="BQ48" t="s">
        <v>397</v>
      </c>
      <c r="BR48" t="s">
        <v>397</v>
      </c>
      <c r="BS48" t="s">
        <v>397</v>
      </c>
      <c r="BT48" t="s">
        <v>397</v>
      </c>
      <c r="BU48" t="s">
        <v>397</v>
      </c>
      <c r="BV48" t="s">
        <v>397</v>
      </c>
      <c r="BW48" t="s">
        <v>397</v>
      </c>
      <c r="BX48" t="s">
        <v>397</v>
      </c>
      <c r="BY48" t="s">
        <v>397</v>
      </c>
      <c r="BZ48" t="s">
        <v>397</v>
      </c>
      <c r="CA48" t="s">
        <v>397</v>
      </c>
      <c r="CB48" t="s">
        <v>397</v>
      </c>
      <c r="CC48" t="s">
        <v>397</v>
      </c>
      <c r="CD48" t="s">
        <v>397</v>
      </c>
      <c r="CE48" t="s">
        <v>397</v>
      </c>
      <c r="CF48">
        <f t="shared" si="42"/>
        <v>2000.15</v>
      </c>
      <c r="CG48">
        <f t="shared" si="43"/>
        <v>1686.1122007781478</v>
      </c>
      <c r="CH48">
        <f t="shared" si="44"/>
        <v>0.84299287592337957</v>
      </c>
      <c r="CI48">
        <f t="shared" si="45"/>
        <v>0.16537625053212265</v>
      </c>
      <c r="CJ48">
        <v>9</v>
      </c>
      <c r="CK48">
        <v>0.5</v>
      </c>
      <c r="CL48" t="s">
        <v>398</v>
      </c>
      <c r="CM48">
        <v>1530552151.5</v>
      </c>
      <c r="CN48">
        <v>367.06700000000001</v>
      </c>
      <c r="CO48">
        <v>400.19400000000002</v>
      </c>
      <c r="CP48">
        <v>34.752299999999998</v>
      </c>
      <c r="CQ48">
        <v>31.299800000000001</v>
      </c>
      <c r="CR48">
        <v>367.55700000000002</v>
      </c>
      <c r="CS48">
        <v>34.752299999999998</v>
      </c>
      <c r="CT48">
        <v>700.03599999999994</v>
      </c>
      <c r="CU48">
        <v>90.981399999999994</v>
      </c>
      <c r="CV48">
        <v>0.100408</v>
      </c>
      <c r="CW48">
        <v>29.8325</v>
      </c>
      <c r="CX48">
        <v>29.539000000000001</v>
      </c>
      <c r="CY48">
        <v>999.9</v>
      </c>
      <c r="CZ48">
        <v>0</v>
      </c>
      <c r="DA48">
        <v>0</v>
      </c>
      <c r="DB48">
        <v>10007.5</v>
      </c>
      <c r="DC48">
        <v>0</v>
      </c>
      <c r="DD48">
        <v>0.21912699999999999</v>
      </c>
      <c r="DE48">
        <v>-33.026299999999999</v>
      </c>
      <c r="DF48">
        <v>380.387</v>
      </c>
      <c r="DG48">
        <v>413.125</v>
      </c>
      <c r="DH48">
        <v>3.4525399999999999</v>
      </c>
      <c r="DI48">
        <v>400.19400000000002</v>
      </c>
      <c r="DJ48">
        <v>31.299800000000001</v>
      </c>
      <c r="DK48">
        <v>3.16181</v>
      </c>
      <c r="DL48">
        <v>2.8476900000000001</v>
      </c>
      <c r="DM48">
        <v>24.9055</v>
      </c>
      <c r="DN48">
        <v>23.1632</v>
      </c>
      <c r="DO48">
        <v>2000.15</v>
      </c>
      <c r="DP48">
        <v>0.89998599999999995</v>
      </c>
      <c r="DQ48">
        <v>0.10001400000000001</v>
      </c>
      <c r="DR48">
        <v>0</v>
      </c>
      <c r="DS48">
        <v>1238.19</v>
      </c>
      <c r="DT48">
        <v>4.9997400000000001</v>
      </c>
      <c r="DU48">
        <v>27029.200000000001</v>
      </c>
      <c r="DV48">
        <v>15361.1</v>
      </c>
      <c r="DW48">
        <v>47.75</v>
      </c>
      <c r="DX48">
        <v>48.561999999999998</v>
      </c>
      <c r="DY48">
        <v>48.436999999999998</v>
      </c>
      <c r="DZ48">
        <v>48.186999999999998</v>
      </c>
      <c r="EA48">
        <v>49.5</v>
      </c>
      <c r="EB48">
        <v>1795.61</v>
      </c>
      <c r="EC48">
        <v>199.54</v>
      </c>
      <c r="ED48">
        <v>0</v>
      </c>
      <c r="EE48">
        <v>47.900000095367403</v>
      </c>
      <c r="EF48">
        <v>0</v>
      </c>
      <c r="EG48">
        <v>1298.5242307692299</v>
      </c>
      <c r="EH48">
        <v>-483.73162427384602</v>
      </c>
      <c r="EI48">
        <v>-9912.1367588290195</v>
      </c>
      <c r="EJ48">
        <v>28264.3</v>
      </c>
      <c r="EK48">
        <v>15</v>
      </c>
      <c r="EL48">
        <v>1530552180.5</v>
      </c>
      <c r="EM48" t="s">
        <v>495</v>
      </c>
      <c r="EN48">
        <v>1530552180.5</v>
      </c>
      <c r="EO48">
        <v>0</v>
      </c>
      <c r="EP48">
        <v>4</v>
      </c>
      <c r="EQ48">
        <v>-0.10100000000000001</v>
      </c>
      <c r="ER48">
        <v>0</v>
      </c>
      <c r="ES48">
        <v>-0.49</v>
      </c>
      <c r="ET48">
        <v>0</v>
      </c>
      <c r="EU48">
        <v>401</v>
      </c>
      <c r="EV48">
        <v>0</v>
      </c>
      <c r="EW48">
        <v>0.09</v>
      </c>
      <c r="EX48">
        <v>0</v>
      </c>
      <c r="EY48">
        <v>-31.214012499999999</v>
      </c>
      <c r="EZ48">
        <v>-17.3426712945591</v>
      </c>
      <c r="FA48">
        <v>1.80428653173318</v>
      </c>
      <c r="FB48">
        <v>0</v>
      </c>
      <c r="FC48">
        <v>1.00035941958071</v>
      </c>
      <c r="FD48">
        <v>0</v>
      </c>
      <c r="FE48">
        <v>0</v>
      </c>
      <c r="FF48">
        <v>0</v>
      </c>
      <c r="FG48">
        <v>2.497742525</v>
      </c>
      <c r="FH48">
        <v>7.4623096547842396</v>
      </c>
      <c r="FI48">
        <v>0.74081845605326901</v>
      </c>
      <c r="FJ48">
        <v>0</v>
      </c>
      <c r="FK48">
        <v>0</v>
      </c>
      <c r="FL48">
        <v>3</v>
      </c>
      <c r="FM48" t="s">
        <v>400</v>
      </c>
      <c r="FN48">
        <v>3.44475</v>
      </c>
      <c r="FO48">
        <v>2.78003</v>
      </c>
      <c r="FP48">
        <v>7.83277E-2</v>
      </c>
      <c r="FQ48">
        <v>8.3601099999999998E-2</v>
      </c>
      <c r="FR48">
        <v>0.12879099999999999</v>
      </c>
      <c r="FS48">
        <v>0.11853900000000001</v>
      </c>
      <c r="FT48">
        <v>19552.7</v>
      </c>
      <c r="FU48">
        <v>23721.200000000001</v>
      </c>
      <c r="FV48">
        <v>20680.5</v>
      </c>
      <c r="FW48">
        <v>24991.4</v>
      </c>
      <c r="FX48">
        <v>28589.9</v>
      </c>
      <c r="FY48">
        <v>32445.5</v>
      </c>
      <c r="FZ48">
        <v>37359.1</v>
      </c>
      <c r="GA48">
        <v>41491</v>
      </c>
      <c r="GB48">
        <v>2.1973500000000001</v>
      </c>
      <c r="GC48">
        <v>1.64913</v>
      </c>
      <c r="GD48">
        <v>5.4575499999999999E-2</v>
      </c>
      <c r="GE48">
        <v>0</v>
      </c>
      <c r="GF48">
        <v>28.6495</v>
      </c>
      <c r="GG48">
        <v>999.9</v>
      </c>
      <c r="GH48">
        <v>67.159000000000006</v>
      </c>
      <c r="GI48">
        <v>33.021999999999998</v>
      </c>
      <c r="GJ48">
        <v>37.338000000000001</v>
      </c>
      <c r="GK48">
        <v>61.310400000000001</v>
      </c>
      <c r="GL48">
        <v>22.107399999999998</v>
      </c>
      <c r="GM48">
        <v>2</v>
      </c>
      <c r="GN48">
        <v>0.30558200000000002</v>
      </c>
      <c r="GO48">
        <v>1.7836099999999999</v>
      </c>
      <c r="GP48">
        <v>20.325600000000001</v>
      </c>
      <c r="GQ48">
        <v>5.2196899999999999</v>
      </c>
      <c r="GR48">
        <v>11.962</v>
      </c>
      <c r="GS48">
        <v>4.9856999999999996</v>
      </c>
      <c r="GT48">
        <v>3.3010000000000002</v>
      </c>
      <c r="GU48">
        <v>9999</v>
      </c>
      <c r="GV48">
        <v>999.9</v>
      </c>
      <c r="GW48">
        <v>9999</v>
      </c>
      <c r="GX48">
        <v>9999</v>
      </c>
      <c r="GY48">
        <v>1.88411</v>
      </c>
      <c r="GZ48">
        <v>1.8811</v>
      </c>
      <c r="HA48">
        <v>1.88293</v>
      </c>
      <c r="HB48">
        <v>1.88131</v>
      </c>
      <c r="HC48">
        <v>1.8827799999999999</v>
      </c>
      <c r="HD48">
        <v>1.88202</v>
      </c>
      <c r="HE48">
        <v>1.8839999999999999</v>
      </c>
      <c r="HF48">
        <v>1.8812599999999999</v>
      </c>
      <c r="HG48">
        <v>5</v>
      </c>
      <c r="HH48">
        <v>0</v>
      </c>
      <c r="HI48">
        <v>0</v>
      </c>
      <c r="HJ48">
        <v>0</v>
      </c>
      <c r="HK48" t="s">
        <v>401</v>
      </c>
      <c r="HL48" t="s">
        <v>402</v>
      </c>
      <c r="HM48" t="s">
        <v>403</v>
      </c>
      <c r="HN48" t="s">
        <v>403</v>
      </c>
      <c r="HO48" t="s">
        <v>403</v>
      </c>
      <c r="HP48" t="s">
        <v>403</v>
      </c>
      <c r="HQ48">
        <v>0</v>
      </c>
      <c r="HR48">
        <v>100</v>
      </c>
      <c r="HS48">
        <v>100</v>
      </c>
      <c r="HT48">
        <v>-0.49</v>
      </c>
      <c r="HU48">
        <v>0</v>
      </c>
      <c r="HV48">
        <v>-0.38920000000001698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-1</v>
      </c>
      <c r="IE48">
        <v>-1</v>
      </c>
      <c r="IF48">
        <v>-1</v>
      </c>
      <c r="IG48">
        <v>-1</v>
      </c>
      <c r="IH48">
        <v>10.199999999999999</v>
      </c>
      <c r="II48">
        <v>25509202.5</v>
      </c>
      <c r="IJ48">
        <v>1.1254900000000001</v>
      </c>
      <c r="IK48">
        <v>2.6025399999999999</v>
      </c>
      <c r="IL48">
        <v>2.1008300000000002</v>
      </c>
      <c r="IM48">
        <v>2.6660200000000001</v>
      </c>
      <c r="IN48">
        <v>2.2485400000000002</v>
      </c>
      <c r="IO48">
        <v>2.2302200000000001</v>
      </c>
      <c r="IP48">
        <v>37.989100000000001</v>
      </c>
      <c r="IQ48">
        <v>14.228300000000001</v>
      </c>
      <c r="IR48">
        <v>18</v>
      </c>
      <c r="IS48">
        <v>718.54399999999998</v>
      </c>
      <c r="IT48">
        <v>313.11700000000002</v>
      </c>
      <c r="IU48">
        <v>26.9999</v>
      </c>
      <c r="IV48">
        <v>31.4236</v>
      </c>
      <c r="IW48">
        <v>29.999700000000001</v>
      </c>
      <c r="IX48">
        <v>31.3065</v>
      </c>
      <c r="IY48">
        <v>31.287199999999999</v>
      </c>
      <c r="IZ48">
        <v>22.495100000000001</v>
      </c>
      <c r="JA48">
        <v>100</v>
      </c>
      <c r="JB48">
        <v>0</v>
      </c>
      <c r="JC48">
        <v>27</v>
      </c>
      <c r="JD48">
        <v>400</v>
      </c>
      <c r="JE48">
        <v>7.75685</v>
      </c>
      <c r="JF48">
        <v>100.67700000000001</v>
      </c>
      <c r="JG48">
        <v>99.997</v>
      </c>
    </row>
    <row r="49" spans="1:267" x14ac:dyDescent="0.2">
      <c r="A49">
        <v>31</v>
      </c>
      <c r="B49">
        <v>1530552233</v>
      </c>
      <c r="C49">
        <v>2565.5</v>
      </c>
      <c r="D49" t="s">
        <v>496</v>
      </c>
      <c r="E49" t="s">
        <v>497</v>
      </c>
      <c r="F49" t="s">
        <v>394</v>
      </c>
      <c r="I49">
        <v>1530552233</v>
      </c>
      <c r="J49">
        <f t="shared" si="0"/>
        <v>2.9086214945271724E-3</v>
      </c>
      <c r="K49">
        <f t="shared" si="1"/>
        <v>2.9086214945271722</v>
      </c>
      <c r="L49">
        <f t="shared" si="2"/>
        <v>24.781135891345198</v>
      </c>
      <c r="M49">
        <f t="shared" si="3"/>
        <v>367.20299999999997</v>
      </c>
      <c r="N49">
        <f t="shared" si="4"/>
        <v>215.90155385149288</v>
      </c>
      <c r="O49">
        <f t="shared" si="5"/>
        <v>19.665084077439669</v>
      </c>
      <c r="P49">
        <f t="shared" si="6"/>
        <v>33.446159787507</v>
      </c>
      <c r="Q49">
        <f t="shared" si="7"/>
        <v>0.2842284226577681</v>
      </c>
      <c r="R49">
        <f t="shared" si="8"/>
        <v>2.7651493626946344</v>
      </c>
      <c r="S49">
        <f t="shared" si="9"/>
        <v>0.26893774792645847</v>
      </c>
      <c r="T49">
        <f t="shared" si="10"/>
        <v>0.16939131623126696</v>
      </c>
      <c r="U49">
        <f t="shared" si="11"/>
        <v>330.77832450174242</v>
      </c>
      <c r="V49">
        <f t="shared" si="12"/>
        <v>31.174905687282845</v>
      </c>
      <c r="W49">
        <f t="shared" si="13"/>
        <v>29.8962</v>
      </c>
      <c r="X49">
        <f t="shared" si="14"/>
        <v>4.2351140723509628</v>
      </c>
      <c r="Y49">
        <f t="shared" si="15"/>
        <v>77.605831201113233</v>
      </c>
      <c r="Z49">
        <f t="shared" si="16"/>
        <v>3.2907218309733999</v>
      </c>
      <c r="AA49">
        <f t="shared" si="17"/>
        <v>4.2403022814685025</v>
      </c>
      <c r="AB49">
        <f t="shared" si="18"/>
        <v>0.94439224137756295</v>
      </c>
      <c r="AC49">
        <f t="shared" si="19"/>
        <v>-128.2702079086483</v>
      </c>
      <c r="AD49">
        <f t="shared" si="20"/>
        <v>3.1752918010059483</v>
      </c>
      <c r="AE49">
        <f t="shared" si="21"/>
        <v>0.2550959356231019</v>
      </c>
      <c r="AF49">
        <f t="shared" si="22"/>
        <v>205.93850432972317</v>
      </c>
      <c r="AG49">
        <v>25</v>
      </c>
      <c r="AH49">
        <v>4</v>
      </c>
      <c r="AI49">
        <f t="shared" si="23"/>
        <v>1</v>
      </c>
      <c r="AJ49">
        <f t="shared" si="24"/>
        <v>0</v>
      </c>
      <c r="AK49">
        <f t="shared" si="25"/>
        <v>47609.083082878838</v>
      </c>
      <c r="AL49" t="s">
        <v>395</v>
      </c>
      <c r="AM49">
        <v>8118.25</v>
      </c>
      <c r="AN49">
        <v>1.65384615384615</v>
      </c>
      <c r="AO49">
        <v>0.39</v>
      </c>
      <c r="AP49">
        <f t="shared" si="26"/>
        <v>-3.2406311637080769</v>
      </c>
      <c r="AQ49">
        <v>-1</v>
      </c>
      <c r="AR49" t="s">
        <v>498</v>
      </c>
      <c r="AS49">
        <v>8340.9500000000007</v>
      </c>
      <c r="AT49">
        <v>1191.6572000000001</v>
      </c>
      <c r="AU49">
        <v>1609.19</v>
      </c>
      <c r="AV49">
        <f t="shared" si="27"/>
        <v>0.25946768249864838</v>
      </c>
      <c r="AW49">
        <v>0.5</v>
      </c>
      <c r="AX49">
        <f t="shared" si="28"/>
        <v>1686.1203007781048</v>
      </c>
      <c r="AY49">
        <f t="shared" si="29"/>
        <v>24.781135891345198</v>
      </c>
      <c r="AZ49">
        <f t="shared" si="30"/>
        <v>218.7468634284094</v>
      </c>
      <c r="BA49">
        <f t="shared" si="31"/>
        <v>1.5290211427647133E-2</v>
      </c>
      <c r="BB49">
        <f t="shared" si="32"/>
        <v>-0.99975764204351247</v>
      </c>
      <c r="BC49">
        <f t="shared" si="33"/>
        <v>-0.5105088317931048</v>
      </c>
      <c r="BD49" t="s">
        <v>397</v>
      </c>
      <c r="BE49">
        <v>0</v>
      </c>
      <c r="BF49">
        <f t="shared" si="34"/>
        <v>-0.5105088317931048</v>
      </c>
      <c r="BG49">
        <f t="shared" si="35"/>
        <v>1.0003172458390825</v>
      </c>
      <c r="BH49">
        <f t="shared" si="36"/>
        <v>0.25938539356182211</v>
      </c>
      <c r="BI49">
        <f t="shared" si="37"/>
        <v>-1786.5454987226906</v>
      </c>
      <c r="BJ49">
        <f t="shared" si="38"/>
        <v>0.2597346249420398</v>
      </c>
      <c r="BK49">
        <f t="shared" si="39"/>
        <v>1272.9397443700586</v>
      </c>
      <c r="BL49">
        <f t="shared" si="40"/>
        <v>-1.1112133107695781E-4</v>
      </c>
      <c r="BM49">
        <f t="shared" si="41"/>
        <v>1.0001111213310769</v>
      </c>
      <c r="BN49" t="s">
        <v>397</v>
      </c>
      <c r="BO49" t="s">
        <v>397</v>
      </c>
      <c r="BP49" t="s">
        <v>397</v>
      </c>
      <c r="BQ49" t="s">
        <v>397</v>
      </c>
      <c r="BR49" t="s">
        <v>397</v>
      </c>
      <c r="BS49" t="s">
        <v>397</v>
      </c>
      <c r="BT49" t="s">
        <v>397</v>
      </c>
      <c r="BU49" t="s">
        <v>397</v>
      </c>
      <c r="BV49" t="s">
        <v>397</v>
      </c>
      <c r="BW49" t="s">
        <v>397</v>
      </c>
      <c r="BX49" t="s">
        <v>397</v>
      </c>
      <c r="BY49" t="s">
        <v>397</v>
      </c>
      <c r="BZ49" t="s">
        <v>397</v>
      </c>
      <c r="CA49" t="s">
        <v>397</v>
      </c>
      <c r="CB49" t="s">
        <v>397</v>
      </c>
      <c r="CC49" t="s">
        <v>397</v>
      </c>
      <c r="CD49" t="s">
        <v>397</v>
      </c>
      <c r="CE49" t="s">
        <v>397</v>
      </c>
      <c r="CF49">
        <f t="shared" si="42"/>
        <v>2000.16</v>
      </c>
      <c r="CG49">
        <f t="shared" si="43"/>
        <v>1686.1203007781048</v>
      </c>
      <c r="CH49">
        <f t="shared" si="44"/>
        <v>0.84299271097217465</v>
      </c>
      <c r="CI49">
        <f t="shared" si="45"/>
        <v>0.16537593217629709</v>
      </c>
      <c r="CJ49">
        <v>9</v>
      </c>
      <c r="CK49">
        <v>0.5</v>
      </c>
      <c r="CL49" t="s">
        <v>398</v>
      </c>
      <c r="CM49">
        <v>1530552233</v>
      </c>
      <c r="CN49">
        <v>367.20299999999997</v>
      </c>
      <c r="CO49">
        <v>400.44</v>
      </c>
      <c r="CP49">
        <v>36.128599999999999</v>
      </c>
      <c r="CQ49">
        <v>32.523800000000001</v>
      </c>
      <c r="CR49">
        <v>367.69299999999998</v>
      </c>
      <c r="CS49">
        <v>36.128599999999999</v>
      </c>
      <c r="CT49">
        <v>699.95100000000002</v>
      </c>
      <c r="CU49">
        <v>90.983599999999996</v>
      </c>
      <c r="CV49">
        <v>9.9969000000000002E-2</v>
      </c>
      <c r="CW49">
        <v>29.9175</v>
      </c>
      <c r="CX49">
        <v>29.8962</v>
      </c>
      <c r="CY49">
        <v>999.9</v>
      </c>
      <c r="CZ49">
        <v>0</v>
      </c>
      <c r="DA49">
        <v>0</v>
      </c>
      <c r="DB49">
        <v>9991.8799999999992</v>
      </c>
      <c r="DC49">
        <v>0</v>
      </c>
      <c r="DD49">
        <v>0.21912699999999999</v>
      </c>
      <c r="DE49">
        <v>-33.237499999999997</v>
      </c>
      <c r="DF49">
        <v>380.96699999999998</v>
      </c>
      <c r="DG49">
        <v>413.90199999999999</v>
      </c>
      <c r="DH49">
        <v>3.6048200000000001</v>
      </c>
      <c r="DI49">
        <v>400.44</v>
      </c>
      <c r="DJ49">
        <v>32.523800000000001</v>
      </c>
      <c r="DK49">
        <v>3.2871100000000002</v>
      </c>
      <c r="DL49">
        <v>2.95913</v>
      </c>
      <c r="DM49">
        <v>25.558499999999999</v>
      </c>
      <c r="DN49">
        <v>23.799700000000001</v>
      </c>
      <c r="DO49">
        <v>2000.16</v>
      </c>
      <c r="DP49">
        <v>0.89999499999999999</v>
      </c>
      <c r="DQ49">
        <v>0.100005</v>
      </c>
      <c r="DR49">
        <v>0</v>
      </c>
      <c r="DS49">
        <v>1145.1400000000001</v>
      </c>
      <c r="DT49">
        <v>4.9997400000000001</v>
      </c>
      <c r="DU49">
        <v>27535</v>
      </c>
      <c r="DV49">
        <v>15361.2</v>
      </c>
      <c r="DW49">
        <v>47.311999999999998</v>
      </c>
      <c r="DX49">
        <v>48.186999999999998</v>
      </c>
      <c r="DY49">
        <v>48.061999999999998</v>
      </c>
      <c r="DZ49">
        <v>47.936999999999998</v>
      </c>
      <c r="EA49">
        <v>49.186999999999998</v>
      </c>
      <c r="EB49">
        <v>1795.63</v>
      </c>
      <c r="EC49">
        <v>199.53</v>
      </c>
      <c r="ED49">
        <v>0</v>
      </c>
      <c r="EE49">
        <v>80.900000095367403</v>
      </c>
      <c r="EF49">
        <v>0</v>
      </c>
      <c r="EG49">
        <v>1191.6572000000001</v>
      </c>
      <c r="EH49">
        <v>-388.56923076709</v>
      </c>
      <c r="EI49">
        <v>-8781.1769220034003</v>
      </c>
      <c r="EJ49">
        <v>28440.1</v>
      </c>
      <c r="EK49">
        <v>15</v>
      </c>
      <c r="EL49">
        <v>1530552180.5</v>
      </c>
      <c r="EM49" t="s">
        <v>495</v>
      </c>
      <c r="EN49">
        <v>1530552180.5</v>
      </c>
      <c r="EO49">
        <v>0</v>
      </c>
      <c r="EP49">
        <v>4</v>
      </c>
      <c r="EQ49">
        <v>-0.10100000000000001</v>
      </c>
      <c r="ER49">
        <v>0</v>
      </c>
      <c r="ES49">
        <v>-0.49</v>
      </c>
      <c r="ET49">
        <v>0</v>
      </c>
      <c r="EU49">
        <v>401</v>
      </c>
      <c r="EV49">
        <v>0</v>
      </c>
      <c r="EW49">
        <v>0.09</v>
      </c>
      <c r="EX49">
        <v>0</v>
      </c>
      <c r="EY49">
        <v>-32.481737500000001</v>
      </c>
      <c r="EZ49">
        <v>-6.8610585365853396</v>
      </c>
      <c r="FA49">
        <v>0.66871276071550401</v>
      </c>
      <c r="FB49">
        <v>0</v>
      </c>
      <c r="FC49">
        <v>1.00028782267866</v>
      </c>
      <c r="FD49">
        <v>0</v>
      </c>
      <c r="FE49">
        <v>0</v>
      </c>
      <c r="FF49">
        <v>0</v>
      </c>
      <c r="FG49">
        <v>3.1338035</v>
      </c>
      <c r="FH49">
        <v>3.4906604127579701</v>
      </c>
      <c r="FI49">
        <v>0.34201537655893499</v>
      </c>
      <c r="FJ49">
        <v>0</v>
      </c>
      <c r="FK49">
        <v>0</v>
      </c>
      <c r="FL49">
        <v>3</v>
      </c>
      <c r="FM49" t="s">
        <v>400</v>
      </c>
      <c r="FN49">
        <v>3.4445999999999999</v>
      </c>
      <c r="FO49">
        <v>2.7794599999999998</v>
      </c>
      <c r="FP49">
        <v>7.8367199999999998E-2</v>
      </c>
      <c r="FQ49">
        <v>8.3656599999999998E-2</v>
      </c>
      <c r="FR49">
        <v>0.132268</v>
      </c>
      <c r="FS49">
        <v>0.121709</v>
      </c>
      <c r="FT49">
        <v>19553</v>
      </c>
      <c r="FU49">
        <v>23721.7</v>
      </c>
      <c r="FV49">
        <v>20681.599999999999</v>
      </c>
      <c r="FW49">
        <v>24993.3</v>
      </c>
      <c r="FX49">
        <v>28476.1</v>
      </c>
      <c r="FY49">
        <v>32331.4</v>
      </c>
      <c r="FZ49">
        <v>37359.699999999997</v>
      </c>
      <c r="GA49">
        <v>41494.199999999997</v>
      </c>
      <c r="GB49">
        <v>2.1950799999999999</v>
      </c>
      <c r="GC49">
        <v>1.62612</v>
      </c>
      <c r="GD49">
        <v>5.9284299999999998E-2</v>
      </c>
      <c r="GE49">
        <v>0</v>
      </c>
      <c r="GF49">
        <v>28.930499999999999</v>
      </c>
      <c r="GG49">
        <v>999.9</v>
      </c>
      <c r="GH49">
        <v>67.927999999999997</v>
      </c>
      <c r="GI49">
        <v>33.213999999999999</v>
      </c>
      <c r="GJ49">
        <v>38.173699999999997</v>
      </c>
      <c r="GK49">
        <v>61.570399999999999</v>
      </c>
      <c r="GL49">
        <v>22.772400000000001</v>
      </c>
      <c r="GM49">
        <v>2</v>
      </c>
      <c r="GN49">
        <v>0.30233500000000002</v>
      </c>
      <c r="GO49">
        <v>1.8791100000000001</v>
      </c>
      <c r="GP49">
        <v>20.3246</v>
      </c>
      <c r="GQ49">
        <v>5.2216300000000002</v>
      </c>
      <c r="GR49">
        <v>11.962</v>
      </c>
      <c r="GS49">
        <v>4.9856499999999997</v>
      </c>
      <c r="GT49">
        <v>3.3010000000000002</v>
      </c>
      <c r="GU49">
        <v>9999</v>
      </c>
      <c r="GV49">
        <v>999.9</v>
      </c>
      <c r="GW49">
        <v>9999</v>
      </c>
      <c r="GX49">
        <v>9999</v>
      </c>
      <c r="GY49">
        <v>1.8841399999999999</v>
      </c>
      <c r="GZ49">
        <v>1.8811</v>
      </c>
      <c r="HA49">
        <v>1.88293</v>
      </c>
      <c r="HB49">
        <v>1.88137</v>
      </c>
      <c r="HC49">
        <v>1.8827700000000001</v>
      </c>
      <c r="HD49">
        <v>1.88202</v>
      </c>
      <c r="HE49">
        <v>1.8839999999999999</v>
      </c>
      <c r="HF49">
        <v>1.88124</v>
      </c>
      <c r="HG49">
        <v>5</v>
      </c>
      <c r="HH49">
        <v>0</v>
      </c>
      <c r="HI49">
        <v>0</v>
      </c>
      <c r="HJ49">
        <v>0</v>
      </c>
      <c r="HK49" t="s">
        <v>401</v>
      </c>
      <c r="HL49" t="s">
        <v>402</v>
      </c>
      <c r="HM49" t="s">
        <v>403</v>
      </c>
      <c r="HN49" t="s">
        <v>403</v>
      </c>
      <c r="HO49" t="s">
        <v>403</v>
      </c>
      <c r="HP49" t="s">
        <v>403</v>
      </c>
      <c r="HQ49">
        <v>0</v>
      </c>
      <c r="HR49">
        <v>100</v>
      </c>
      <c r="HS49">
        <v>100</v>
      </c>
      <c r="HT49">
        <v>-0.49</v>
      </c>
      <c r="HU49">
        <v>0</v>
      </c>
      <c r="HV49">
        <v>-0.49039999999990902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-1</v>
      </c>
      <c r="IE49">
        <v>-1</v>
      </c>
      <c r="IF49">
        <v>-1</v>
      </c>
      <c r="IG49">
        <v>-1</v>
      </c>
      <c r="IH49">
        <v>0.9</v>
      </c>
      <c r="II49">
        <v>25509203.899999999</v>
      </c>
      <c r="IJ49">
        <v>1.11694</v>
      </c>
      <c r="IK49">
        <v>2.6110799999999998</v>
      </c>
      <c r="IL49">
        <v>2.1008300000000002</v>
      </c>
      <c r="IM49">
        <v>2.65991</v>
      </c>
      <c r="IN49">
        <v>2.2485400000000002</v>
      </c>
      <c r="IO49">
        <v>2.1984900000000001</v>
      </c>
      <c r="IP49">
        <v>38.256799999999998</v>
      </c>
      <c r="IQ49">
        <v>14.2021</v>
      </c>
      <c r="IR49">
        <v>18</v>
      </c>
      <c r="IS49">
        <v>716.25900000000001</v>
      </c>
      <c r="IT49">
        <v>301.96499999999997</v>
      </c>
      <c r="IU49">
        <v>27.002199999999998</v>
      </c>
      <c r="IV49">
        <v>31.3996</v>
      </c>
      <c r="IW49">
        <v>30.0002</v>
      </c>
      <c r="IX49">
        <v>31.279699999999998</v>
      </c>
      <c r="IY49">
        <v>31.266500000000001</v>
      </c>
      <c r="IZ49">
        <v>22.3139</v>
      </c>
      <c r="JA49">
        <v>100</v>
      </c>
      <c r="JB49">
        <v>0</v>
      </c>
      <c r="JC49">
        <v>27</v>
      </c>
      <c r="JD49">
        <v>400</v>
      </c>
      <c r="JE49">
        <v>7.75685</v>
      </c>
      <c r="JF49">
        <v>100.68</v>
      </c>
      <c r="JG49">
        <v>100.005</v>
      </c>
    </row>
    <row r="50" spans="1:267" x14ac:dyDescent="0.2">
      <c r="A50">
        <v>33</v>
      </c>
      <c r="B50">
        <v>1530552324</v>
      </c>
      <c r="C50">
        <v>2656.5</v>
      </c>
      <c r="D50" t="s">
        <v>500</v>
      </c>
      <c r="E50" t="s">
        <v>501</v>
      </c>
      <c r="F50" t="s">
        <v>394</v>
      </c>
      <c r="I50">
        <v>1530552324</v>
      </c>
      <c r="J50">
        <f t="shared" ref="J50:J80" si="46">(K50)/1000</f>
        <v>2.5181614076720984E-3</v>
      </c>
      <c r="K50">
        <f t="shared" ref="K50:K82" si="47">1000*CT50*AI50*(CP50-CQ50)/(100*CJ50*(1000-AI50*CP50))</f>
        <v>2.5181614076720984</v>
      </c>
      <c r="L50">
        <f t="shared" ref="L50:L82" si="48">CT50*AI50*(CO50-CN50*(1000-AI50*CQ50)/(1000-AI50*CP50))/(100*CJ50)</f>
        <v>25.112495218837413</v>
      </c>
      <c r="M50">
        <f t="shared" ref="M50:M80" si="49">CN50 - IF(AI50&gt;1, L50*CJ50*100/(AK50*DB50), 0)</f>
        <v>366.89600000000002</v>
      </c>
      <c r="N50">
        <f t="shared" ref="N50:N80" si="50">((T50-J50/2)*M50-L50)/(T50+J50/2)</f>
        <v>200.17625126809708</v>
      </c>
      <c r="O50">
        <f t="shared" ref="O50:O80" si="51">N50*(CU50+CV50)/1000</f>
        <v>18.233909199876294</v>
      </c>
      <c r="P50">
        <f t="shared" ref="P50:P82" si="52">(CN50 - IF(AI50&gt;1, L50*CJ50*100/(AK50*DB50), 0))*(CU50+CV50)/1000</f>
        <v>33.420289906608005</v>
      </c>
      <c r="Q50">
        <f t="shared" ref="Q50:Q80" si="53">2/((1/S50-1/R50)+SIGN(S50)*SQRT((1/S50-1/R50)*(1/S50-1/R50) + 4*CK50/((CK50+1)*(CK50+1))*(2*1/S50*1/R50-1/R50*1/R50)))</f>
        <v>0.25884894137918596</v>
      </c>
      <c r="R50">
        <f t="shared" ref="R50:R82" si="54">IF(LEFT(CL50,1)&lt;&gt;"0",IF(LEFT(CL50,1)="1",3,$B$7),$D$5+$E$5*(DB50*CU50/($K$5*1000))+$F$5*(DB50*CU50/($K$5*1000))*MAX(MIN(CJ50,$J$5),$I$5)*MAX(MIN(CJ50,$J$5),$I$5)+$G$5*MAX(MIN(CJ50,$J$5),$I$5)*(DB50*CU50/($K$5*1000))+$H$5*(DB50*CU50/($K$5*1000))*(DB50*CU50/($K$5*1000)))</f>
        <v>2.7665338084663316</v>
      </c>
      <c r="S50">
        <f t="shared" ref="S50:S82" si="55">J50*(1000-(1000*0.61365*EXP(17.502*W50/(240.97+W50))/(CU50+CV50)+CP50)/2)/(1000*0.61365*EXP(17.502*W50/(240.97+W50))/(CU50+CV50)-CP50)</f>
        <v>0.24610730895418956</v>
      </c>
      <c r="T50">
        <f t="shared" ref="T50:T82" si="56">1/((CK50+1)/(Q50/1.6)+1/(R50/1.37)) + CK50/((CK50+1)/(Q50/1.6) + CK50/(R50/1.37))</f>
        <v>0.1549095721684462</v>
      </c>
      <c r="U50">
        <f t="shared" ref="U50:U82" si="57">(CF50*CI50)</f>
        <v>330.75264750162916</v>
      </c>
      <c r="V50">
        <f t="shared" ref="V50:V80" si="58">(CW50+(U50+2*0.95*0.0000000567*(((CW50+$B$9)+273)^4-(CW50+273)^4)-44100*J50)/(1.84*29.3*R50+8*0.95*0.0000000567*(CW50+273)^3))</f>
        <v>31.504107411646061</v>
      </c>
      <c r="W50">
        <f t="shared" ref="W50:W80" si="59">($C$9*CX50+$D$9*CY50+$E$9*V50)</f>
        <v>29.838899999999999</v>
      </c>
      <c r="X50">
        <f t="shared" ref="X50:X80" si="60">0.61365*EXP(17.502*W50/(240.97+W50))</f>
        <v>4.2211845106450285</v>
      </c>
      <c r="Y50">
        <f t="shared" ref="Y50:Y80" si="61">(Z50/AA50*100)</f>
        <v>77.479890036971383</v>
      </c>
      <c r="Z50">
        <f t="shared" ref="Z50:Z82" si="62">CP50*(CU50+CV50)/1000</f>
        <v>3.3277826283636003</v>
      </c>
      <c r="AA50">
        <f t="shared" ref="AA50:AA82" si="63">0.61365*EXP(17.502*CW50/(240.97+CW50))</f>
        <v>4.2950275571837659</v>
      </c>
      <c r="AB50">
        <f t="shared" ref="AB50:AB82" si="64">(X50-CP50*(CU50+CV50)/1000)</f>
        <v>0.89340188228142825</v>
      </c>
      <c r="AC50">
        <f t="shared" ref="AC50:AC82" si="65">(-J50*44100)</f>
        <v>-111.05091807833954</v>
      </c>
      <c r="AD50">
        <f t="shared" ref="AD50:AD82" si="66">2*29.3*R50*0.92*(CW50-W50)</f>
        <v>45.02819500890692</v>
      </c>
      <c r="AE50">
        <f t="shared" ref="AE50:AE82" si="67">2*0.95*0.0000000567*(((CW50+$B$9)+273)^4-(W50+273)^4)</f>
        <v>3.6186294414381495</v>
      </c>
      <c r="AF50">
        <f t="shared" ref="AF50:AF80" si="68">U50+AE50+AC50+AD50</f>
        <v>268.34855387363473</v>
      </c>
      <c r="AG50">
        <v>0</v>
      </c>
      <c r="AH50">
        <v>0</v>
      </c>
      <c r="AI50">
        <f t="shared" ref="AI50:AI82" si="69">IF(AG50*$H$15&gt;=AK50,1,(AK50/(AK50-AG50*$H$15)))</f>
        <v>1</v>
      </c>
      <c r="AJ50">
        <f t="shared" ref="AJ50:AJ80" si="70">(AI50-1)*100</f>
        <v>0</v>
      </c>
      <c r="AK50">
        <f t="shared" ref="AK50:AK82" si="71">MAX(0,($B$15+$C$15*DB50)/(1+$D$15*DB50)*CU50/(CW50+273)*$E$15)</f>
        <v>47611.458308619774</v>
      </c>
      <c r="AL50" t="s">
        <v>395</v>
      </c>
      <c r="AM50">
        <v>8118.25</v>
      </c>
      <c r="AN50">
        <v>1.65384615384615</v>
      </c>
      <c r="AO50">
        <v>0.39</v>
      </c>
      <c r="AP50">
        <f t="shared" ref="AP50:AP80" si="72">1-AN50/AO50</f>
        <v>-3.2406311637080769</v>
      </c>
      <c r="AQ50">
        <v>-1</v>
      </c>
      <c r="AR50" t="s">
        <v>502</v>
      </c>
      <c r="AS50">
        <v>8327.7000000000007</v>
      </c>
      <c r="AT50">
        <v>1187.2219230769199</v>
      </c>
      <c r="AU50">
        <v>1658.57</v>
      </c>
      <c r="AV50">
        <f t="shared" ref="AV50:AV80" si="73">1-AT50/AU50</f>
        <v>0.28418943844581779</v>
      </c>
      <c r="AW50">
        <v>0.5</v>
      </c>
      <c r="AX50">
        <f t="shared" ref="AX50:AX82" si="74">CG50</f>
        <v>1685.993400778046</v>
      </c>
      <c r="AY50">
        <f t="shared" ref="AY50:AY82" si="75">L50</f>
        <v>25.112495218837413</v>
      </c>
      <c r="AZ50">
        <f t="shared" ref="AZ50:AZ82" si="76">AV50*AW50*AX50</f>
        <v>239.57075889523375</v>
      </c>
      <c r="BA50">
        <f t="shared" ref="BA50:BA82" si="77">(AY50-AQ50)/AX50</f>
        <v>1.5487898829726805E-2</v>
      </c>
      <c r="BB50">
        <f t="shared" ref="BB50:BB82" si="78">(AO50-AU50)/AU50</f>
        <v>-0.99976485767860257</v>
      </c>
      <c r="BC50">
        <f t="shared" ref="BC50:BC82" si="79">AN50/(AP50+AN50/AU50)</f>
        <v>-0.51050400995780065</v>
      </c>
      <c r="BD50" t="s">
        <v>397</v>
      </c>
      <c r="BE50">
        <v>0</v>
      </c>
      <c r="BF50">
        <f t="shared" ref="BF50:BF80" si="80">IF(BE50&lt;&gt;0, BE50, BC50)</f>
        <v>-0.51050400995780065</v>
      </c>
      <c r="BG50">
        <f t="shared" ref="BG50:BG80" si="81">1-BF50/AU50</f>
        <v>1.0003077976871388</v>
      </c>
      <c r="BH50">
        <f t="shared" ref="BH50:BH82" si="82">(AU50-AT50)/(AU50-BF50)</f>
        <v>0.28410199250961182</v>
      </c>
      <c r="BI50">
        <f t="shared" ref="BI50:BI82" si="83">(AO50-AU50)/(AO50-BF50)</f>
        <v>-1841.3910228758507</v>
      </c>
      <c r="BJ50">
        <f t="shared" ref="BJ50:BJ82" si="84">(AU50-AT50)/(AU50-AN50)</f>
        <v>0.28447310132679482</v>
      </c>
      <c r="BK50">
        <f t="shared" ref="BK50:BK82" si="85">(AO50-AU50)/(AO50-AN50)</f>
        <v>1312.0109555690847</v>
      </c>
      <c r="BL50">
        <f t="shared" ref="BL50:BL82" si="86">(BH50*BF50/AT50)</f>
        <v>-1.2216351769959782E-4</v>
      </c>
      <c r="BM50">
        <f t="shared" ref="BM50:BM80" si="87">(1-BL50)</f>
        <v>1.0001221635176996</v>
      </c>
      <c r="BN50" t="s">
        <v>397</v>
      </c>
      <c r="BO50" t="s">
        <v>397</v>
      </c>
      <c r="BP50" t="s">
        <v>397</v>
      </c>
      <c r="BQ50" t="s">
        <v>397</v>
      </c>
      <c r="BR50" t="s">
        <v>397</v>
      </c>
      <c r="BS50" t="s">
        <v>397</v>
      </c>
      <c r="BT50" t="s">
        <v>397</v>
      </c>
      <c r="BU50" t="s">
        <v>397</v>
      </c>
      <c r="BV50" t="s">
        <v>397</v>
      </c>
      <c r="BW50" t="s">
        <v>397</v>
      </c>
      <c r="BX50" t="s">
        <v>397</v>
      </c>
      <c r="BY50" t="s">
        <v>397</v>
      </c>
      <c r="BZ50" t="s">
        <v>397</v>
      </c>
      <c r="CA50" t="s">
        <v>397</v>
      </c>
      <c r="CB50" t="s">
        <v>397</v>
      </c>
      <c r="CC50" t="s">
        <v>397</v>
      </c>
      <c r="CD50" t="s">
        <v>397</v>
      </c>
      <c r="CE50" t="s">
        <v>397</v>
      </c>
      <c r="CF50">
        <f t="shared" ref="CF50:CF82" si="88">$B$13*DC50+$C$13*DD50+$F$13*DO50*(1-DR50)</f>
        <v>2000.01</v>
      </c>
      <c r="CG50">
        <f t="shared" ref="CG50:CG80" si="89">CF50*CH50</f>
        <v>1685.993400778046</v>
      </c>
      <c r="CH50">
        <f t="shared" ref="CH50:CH82" si="90">($B$13*$D$11+$C$13*$D$11+$F$13*((EB50+DT50)/MAX(EB50+DT50+EC50, 0.1)*$I$11+EC50/MAX(EB50+DT50+EC50, 0.1)*$J$11))/($B$13+$C$13+$F$13)</f>
        <v>0.84299248542659588</v>
      </c>
      <c r="CI50">
        <f t="shared" ref="CI50:CI82" si="91">($B$13*$K$11+$C$13*$K$11+$F$13*((EB50+DT50)/MAX(EB50+DT50+EC50, 0.1)*$P$11+EC50/MAX(EB50+DT50+EC50, 0.1)*$Q$11))/($B$13+$C$13+$F$13)</f>
        <v>0.16537549687333022</v>
      </c>
      <c r="CJ50">
        <v>9</v>
      </c>
      <c r="CK50">
        <v>0.5</v>
      </c>
      <c r="CL50" t="s">
        <v>398</v>
      </c>
      <c r="CM50">
        <v>1530552324</v>
      </c>
      <c r="CN50">
        <v>366.89600000000002</v>
      </c>
      <c r="CO50">
        <v>400.37400000000002</v>
      </c>
      <c r="CP50">
        <v>36.533200000000001</v>
      </c>
      <c r="CQ50">
        <v>33.413600000000002</v>
      </c>
      <c r="CR50">
        <v>367.375</v>
      </c>
      <c r="CS50">
        <v>36.533200000000001</v>
      </c>
      <c r="CT50">
        <v>699.94500000000005</v>
      </c>
      <c r="CU50">
        <v>90.989699999999999</v>
      </c>
      <c r="CV50">
        <v>9.9572999999999995E-2</v>
      </c>
      <c r="CW50">
        <v>30.140799999999999</v>
      </c>
      <c r="CX50">
        <v>29.838899999999999</v>
      </c>
      <c r="CY50">
        <v>999.9</v>
      </c>
      <c r="CZ50">
        <v>0</v>
      </c>
      <c r="DA50">
        <v>0</v>
      </c>
      <c r="DB50">
        <v>9999.3799999999992</v>
      </c>
      <c r="DC50">
        <v>0</v>
      </c>
      <c r="DD50">
        <v>0.21912699999999999</v>
      </c>
      <c r="DE50">
        <v>-33.477600000000002</v>
      </c>
      <c r="DF50">
        <v>380.80900000000003</v>
      </c>
      <c r="DG50">
        <v>414.214</v>
      </c>
      <c r="DH50">
        <v>3.1196600000000001</v>
      </c>
      <c r="DI50">
        <v>400.37400000000002</v>
      </c>
      <c r="DJ50">
        <v>33.413600000000002</v>
      </c>
      <c r="DK50">
        <v>3.3241499999999999</v>
      </c>
      <c r="DL50">
        <v>3.0402900000000002</v>
      </c>
      <c r="DM50">
        <v>25.747399999999999</v>
      </c>
      <c r="DN50">
        <v>24.2502</v>
      </c>
      <c r="DO50">
        <v>2000.01</v>
      </c>
      <c r="DP50">
        <v>0.90000199999999997</v>
      </c>
      <c r="DQ50">
        <v>9.9997900000000001E-2</v>
      </c>
      <c r="DR50">
        <v>0</v>
      </c>
      <c r="DS50">
        <v>1141.1500000000001</v>
      </c>
      <c r="DT50">
        <v>4.9997400000000001</v>
      </c>
      <c r="DU50">
        <v>24830.799999999999</v>
      </c>
      <c r="DV50">
        <v>15360</v>
      </c>
      <c r="DW50">
        <v>47.25</v>
      </c>
      <c r="DX50">
        <v>48.25</v>
      </c>
      <c r="DY50">
        <v>47.875</v>
      </c>
      <c r="DZ50">
        <v>47.936999999999998</v>
      </c>
      <c r="EA50">
        <v>49.061999999999998</v>
      </c>
      <c r="EB50">
        <v>1795.51</v>
      </c>
      <c r="EC50">
        <v>199.5</v>
      </c>
      <c r="ED50">
        <v>0</v>
      </c>
      <c r="EE50">
        <v>35.599999904632597</v>
      </c>
      <c r="EF50">
        <v>0</v>
      </c>
      <c r="EG50">
        <v>1187.2219230769199</v>
      </c>
      <c r="EH50">
        <v>-367.009572155966</v>
      </c>
      <c r="EI50">
        <v>-19642.670073371501</v>
      </c>
      <c r="EJ50">
        <v>26961.696153846198</v>
      </c>
      <c r="EK50">
        <v>15</v>
      </c>
      <c r="EL50">
        <v>1530552309.5</v>
      </c>
      <c r="EM50" t="s">
        <v>499</v>
      </c>
      <c r="EN50">
        <v>1530552309.5</v>
      </c>
      <c r="EO50">
        <v>0</v>
      </c>
      <c r="EP50">
        <v>5</v>
      </c>
      <c r="EQ50">
        <v>1.2E-2</v>
      </c>
      <c r="ER50">
        <v>0</v>
      </c>
      <c r="ES50">
        <v>-0.47799999999999998</v>
      </c>
      <c r="ET50">
        <v>0</v>
      </c>
      <c r="EU50">
        <v>401</v>
      </c>
      <c r="EV50">
        <v>0</v>
      </c>
      <c r="EW50">
        <v>0.44</v>
      </c>
      <c r="EX50">
        <v>0</v>
      </c>
      <c r="EY50">
        <v>-16.533068097249998</v>
      </c>
      <c r="EZ50">
        <v>-147.5231175394</v>
      </c>
      <c r="FA50">
        <v>15.431667122147701</v>
      </c>
      <c r="FB50">
        <v>0</v>
      </c>
      <c r="FC50">
        <v>1.0002827642321801</v>
      </c>
      <c r="FD50">
        <v>0</v>
      </c>
      <c r="FE50">
        <v>0</v>
      </c>
      <c r="FF50">
        <v>0</v>
      </c>
      <c r="FG50">
        <v>1.36287672</v>
      </c>
      <c r="FH50">
        <v>13.4528433883677</v>
      </c>
      <c r="FI50">
        <v>1.3862813305944299</v>
      </c>
      <c r="FJ50">
        <v>0</v>
      </c>
      <c r="FK50">
        <v>0</v>
      </c>
      <c r="FL50">
        <v>3</v>
      </c>
      <c r="FM50" t="s">
        <v>400</v>
      </c>
      <c r="FN50">
        <v>3.4445600000000001</v>
      </c>
      <c r="FO50">
        <v>2.7791199999999998</v>
      </c>
      <c r="FP50">
        <v>7.8314800000000004E-2</v>
      </c>
      <c r="FQ50">
        <v>8.3651100000000006E-2</v>
      </c>
      <c r="FR50">
        <v>0.133274</v>
      </c>
      <c r="FS50">
        <v>0.123974</v>
      </c>
      <c r="FT50">
        <v>19552.599999999999</v>
      </c>
      <c r="FU50">
        <v>23720.3</v>
      </c>
      <c r="FV50">
        <v>20680.099999999999</v>
      </c>
      <c r="FW50">
        <v>24991.9</v>
      </c>
      <c r="FX50">
        <v>28441.1</v>
      </c>
      <c r="FY50">
        <v>32246.3</v>
      </c>
      <c r="FZ50">
        <v>37357.199999999997</v>
      </c>
      <c r="GA50">
        <v>41492.1</v>
      </c>
      <c r="GB50">
        <v>2.2277999999999998</v>
      </c>
      <c r="GC50">
        <v>1.6041000000000001</v>
      </c>
      <c r="GD50">
        <v>2.4974300000000001E-2</v>
      </c>
      <c r="GE50">
        <v>0</v>
      </c>
      <c r="GF50">
        <v>29.432200000000002</v>
      </c>
      <c r="GG50">
        <v>999.9</v>
      </c>
      <c r="GH50">
        <v>68.739999999999995</v>
      </c>
      <c r="GI50">
        <v>33.465000000000003</v>
      </c>
      <c r="GJ50">
        <v>39.177399999999999</v>
      </c>
      <c r="GK50">
        <v>61.470399999999998</v>
      </c>
      <c r="GL50">
        <v>23.040900000000001</v>
      </c>
      <c r="GM50">
        <v>2</v>
      </c>
      <c r="GN50">
        <v>0.30640000000000001</v>
      </c>
      <c r="GO50">
        <v>2.08901</v>
      </c>
      <c r="GP50">
        <v>20.322099999999999</v>
      </c>
      <c r="GQ50">
        <v>5.2214799999999997</v>
      </c>
      <c r="GR50">
        <v>11.962</v>
      </c>
      <c r="GS50">
        <v>4.9856999999999996</v>
      </c>
      <c r="GT50">
        <v>3.3010000000000002</v>
      </c>
      <c r="GU50">
        <v>9999</v>
      </c>
      <c r="GV50">
        <v>999.9</v>
      </c>
      <c r="GW50">
        <v>9999</v>
      </c>
      <c r="GX50">
        <v>9999</v>
      </c>
      <c r="GY50">
        <v>1.88408</v>
      </c>
      <c r="GZ50">
        <v>1.8811</v>
      </c>
      <c r="HA50">
        <v>1.88293</v>
      </c>
      <c r="HB50">
        <v>1.88134</v>
      </c>
      <c r="HC50">
        <v>1.8827700000000001</v>
      </c>
      <c r="HD50">
        <v>1.88202</v>
      </c>
      <c r="HE50">
        <v>1.88398</v>
      </c>
      <c r="HF50">
        <v>1.88124</v>
      </c>
      <c r="HG50">
        <v>5</v>
      </c>
      <c r="HH50">
        <v>0</v>
      </c>
      <c r="HI50">
        <v>0</v>
      </c>
      <c r="HJ50">
        <v>0</v>
      </c>
      <c r="HK50" t="s">
        <v>401</v>
      </c>
      <c r="HL50" t="s">
        <v>402</v>
      </c>
      <c r="HM50" t="s">
        <v>403</v>
      </c>
      <c r="HN50" t="s">
        <v>403</v>
      </c>
      <c r="HO50" t="s">
        <v>403</v>
      </c>
      <c r="HP50" t="s">
        <v>403</v>
      </c>
      <c r="HQ50">
        <v>0</v>
      </c>
      <c r="HR50">
        <v>100</v>
      </c>
      <c r="HS50">
        <v>100</v>
      </c>
      <c r="HT50">
        <v>-0.47899999999999998</v>
      </c>
      <c r="HU50">
        <v>0</v>
      </c>
      <c r="HV50">
        <v>-0.47814285714281402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-1</v>
      </c>
      <c r="IE50">
        <v>-1</v>
      </c>
      <c r="IF50">
        <v>-1</v>
      </c>
      <c r="IG50">
        <v>-1</v>
      </c>
      <c r="IH50">
        <v>0.2</v>
      </c>
      <c r="II50">
        <v>25509205.399999999</v>
      </c>
      <c r="IJ50">
        <v>1.1096200000000001</v>
      </c>
      <c r="IK50">
        <v>2.6000999999999999</v>
      </c>
      <c r="IL50">
        <v>2.1008300000000002</v>
      </c>
      <c r="IM50">
        <v>2.65869</v>
      </c>
      <c r="IN50">
        <v>2.2485400000000002</v>
      </c>
      <c r="IO50">
        <v>2.2033700000000001</v>
      </c>
      <c r="IP50">
        <v>38.5259</v>
      </c>
      <c r="IQ50">
        <v>14.193300000000001</v>
      </c>
      <c r="IR50">
        <v>18</v>
      </c>
      <c r="IS50">
        <v>745.42100000000005</v>
      </c>
      <c r="IT50">
        <v>291.83699999999999</v>
      </c>
      <c r="IU50">
        <v>27.002300000000002</v>
      </c>
      <c r="IV50">
        <v>31.459599999999998</v>
      </c>
      <c r="IW50">
        <v>30.000499999999999</v>
      </c>
      <c r="IX50">
        <v>31.316600000000001</v>
      </c>
      <c r="IY50">
        <v>31.302</v>
      </c>
      <c r="IZ50">
        <v>22.166</v>
      </c>
      <c r="JA50">
        <v>100</v>
      </c>
      <c r="JB50">
        <v>0</v>
      </c>
      <c r="JC50">
        <v>27</v>
      </c>
      <c r="JD50">
        <v>400</v>
      </c>
      <c r="JE50">
        <v>7.75685</v>
      </c>
      <c r="JF50">
        <v>100.673</v>
      </c>
      <c r="JG50">
        <v>99.999399999999994</v>
      </c>
    </row>
    <row r="51" spans="1:267" x14ac:dyDescent="0.2">
      <c r="A51">
        <v>35</v>
      </c>
      <c r="B51">
        <v>1530552611.5</v>
      </c>
      <c r="C51">
        <v>2944</v>
      </c>
      <c r="D51" t="s">
        <v>504</v>
      </c>
      <c r="E51" t="s">
        <v>505</v>
      </c>
      <c r="F51" t="s">
        <v>394</v>
      </c>
      <c r="I51">
        <v>1530552611.5</v>
      </c>
      <c r="J51">
        <f t="shared" si="46"/>
        <v>2.816066062113238E-3</v>
      </c>
      <c r="K51">
        <f t="shared" si="47"/>
        <v>2.8160660621132378</v>
      </c>
      <c r="L51">
        <f t="shared" si="48"/>
        <v>20.7814303599094</v>
      </c>
      <c r="M51">
        <f t="shared" si="49"/>
        <v>372.13600000000002</v>
      </c>
      <c r="N51">
        <f t="shared" si="50"/>
        <v>251.54466587772581</v>
      </c>
      <c r="O51">
        <f t="shared" si="51"/>
        <v>22.913025521178604</v>
      </c>
      <c r="P51">
        <f t="shared" si="52"/>
        <v>33.897604767712004</v>
      </c>
      <c r="Q51">
        <f t="shared" si="53"/>
        <v>0.30226031469693615</v>
      </c>
      <c r="R51">
        <f t="shared" si="54"/>
        <v>2.7654637557701793</v>
      </c>
      <c r="S51">
        <f t="shared" si="55"/>
        <v>0.28503294023058878</v>
      </c>
      <c r="T51">
        <f t="shared" si="56"/>
        <v>0.17961152429356805</v>
      </c>
      <c r="U51">
        <f t="shared" si="57"/>
        <v>330.72711150174933</v>
      </c>
      <c r="V51">
        <f t="shared" si="58"/>
        <v>30.889689547034177</v>
      </c>
      <c r="W51">
        <f t="shared" si="59"/>
        <v>29.770399999999999</v>
      </c>
      <c r="X51">
        <f t="shared" si="60"/>
        <v>4.2045846581541362</v>
      </c>
      <c r="Y51">
        <f t="shared" si="61"/>
        <v>80.233543957719647</v>
      </c>
      <c r="Z51">
        <f t="shared" si="62"/>
        <v>3.3419203806128004</v>
      </c>
      <c r="AA51">
        <f t="shared" si="63"/>
        <v>4.1652408902364817</v>
      </c>
      <c r="AB51">
        <f t="shared" si="64"/>
        <v>0.86266427754133579</v>
      </c>
      <c r="AC51">
        <f t="shared" si="65"/>
        <v>-124.1885133391938</v>
      </c>
      <c r="AD51">
        <f t="shared" si="66"/>
        <v>-24.346671670776612</v>
      </c>
      <c r="AE51">
        <f t="shared" si="67"/>
        <v>-1.9515141614617906</v>
      </c>
      <c r="AF51">
        <f t="shared" si="68"/>
        <v>180.24041233031716</v>
      </c>
      <c r="AG51">
        <v>0</v>
      </c>
      <c r="AH51">
        <v>0</v>
      </c>
      <c r="AI51">
        <f t="shared" si="69"/>
        <v>1</v>
      </c>
      <c r="AJ51">
        <f t="shared" si="70"/>
        <v>0</v>
      </c>
      <c r="AK51">
        <f t="shared" si="71"/>
        <v>47666.525594956787</v>
      </c>
      <c r="AL51" t="s">
        <v>395</v>
      </c>
      <c r="AM51">
        <v>8118.25</v>
      </c>
      <c r="AN51">
        <v>1.65384615384615</v>
      </c>
      <c r="AO51">
        <v>0.39</v>
      </c>
      <c r="AP51">
        <f t="shared" si="72"/>
        <v>-3.2406311637080769</v>
      </c>
      <c r="AQ51">
        <v>-1</v>
      </c>
      <c r="AR51" t="s">
        <v>506</v>
      </c>
      <c r="AS51">
        <v>8271.0400000000009</v>
      </c>
      <c r="AT51">
        <v>966.16650000000004</v>
      </c>
      <c r="AU51">
        <v>1263.45</v>
      </c>
      <c r="AV51">
        <f t="shared" si="73"/>
        <v>0.23529502552534731</v>
      </c>
      <c r="AW51">
        <v>0.5</v>
      </c>
      <c r="AX51">
        <f t="shared" si="74"/>
        <v>1685.8590007781083</v>
      </c>
      <c r="AY51">
        <f t="shared" si="75"/>
        <v>20.7814303599094</v>
      </c>
      <c r="AZ51">
        <f t="shared" si="76"/>
        <v>198.33711831011075</v>
      </c>
      <c r="BA51">
        <f t="shared" si="77"/>
        <v>1.2920078339799579E-2</v>
      </c>
      <c r="BB51">
        <f t="shared" si="78"/>
        <v>-0.9996913213819304</v>
      </c>
      <c r="BC51">
        <f t="shared" si="79"/>
        <v>-0.51055315472357909</v>
      </c>
      <c r="BD51" t="s">
        <v>397</v>
      </c>
      <c r="BE51">
        <v>0</v>
      </c>
      <c r="BF51">
        <f t="shared" si="80"/>
        <v>-0.51055315472357909</v>
      </c>
      <c r="BG51">
        <f t="shared" si="81"/>
        <v>1.0004040944673107</v>
      </c>
      <c r="BH51">
        <f t="shared" si="82"/>
        <v>0.23519998251370192</v>
      </c>
      <c r="BI51">
        <f t="shared" si="83"/>
        <v>-1402.5379772143385</v>
      </c>
      <c r="BJ51">
        <f t="shared" si="84"/>
        <v>0.23560342856794497</v>
      </c>
      <c r="BK51">
        <f t="shared" si="85"/>
        <v>999.37796713329567</v>
      </c>
      <c r="BL51">
        <f t="shared" si="86"/>
        <v>-1.2428716278540101E-4</v>
      </c>
      <c r="BM51">
        <f t="shared" si="87"/>
        <v>1.0001242871627853</v>
      </c>
      <c r="BN51" t="s">
        <v>397</v>
      </c>
      <c r="BO51" t="s">
        <v>397</v>
      </c>
      <c r="BP51" t="s">
        <v>397</v>
      </c>
      <c r="BQ51" t="s">
        <v>397</v>
      </c>
      <c r="BR51" t="s">
        <v>397</v>
      </c>
      <c r="BS51" t="s">
        <v>397</v>
      </c>
      <c r="BT51" t="s">
        <v>397</v>
      </c>
      <c r="BU51" t="s">
        <v>397</v>
      </c>
      <c r="BV51" t="s">
        <v>397</v>
      </c>
      <c r="BW51" t="s">
        <v>397</v>
      </c>
      <c r="BX51" t="s">
        <v>397</v>
      </c>
      <c r="BY51" t="s">
        <v>397</v>
      </c>
      <c r="BZ51" t="s">
        <v>397</v>
      </c>
      <c r="CA51" t="s">
        <v>397</v>
      </c>
      <c r="CB51" t="s">
        <v>397</v>
      </c>
      <c r="CC51" t="s">
        <v>397</v>
      </c>
      <c r="CD51" t="s">
        <v>397</v>
      </c>
      <c r="CE51" t="s">
        <v>397</v>
      </c>
      <c r="CF51">
        <f t="shared" si="88"/>
        <v>1999.85</v>
      </c>
      <c r="CG51">
        <f t="shared" si="89"/>
        <v>1685.8590007781083</v>
      </c>
      <c r="CH51">
        <f t="shared" si="90"/>
        <v>0.84299272484341747</v>
      </c>
      <c r="CI51">
        <f t="shared" si="91"/>
        <v>0.16537595894779575</v>
      </c>
      <c r="CJ51">
        <v>9</v>
      </c>
      <c r="CK51">
        <v>0.5</v>
      </c>
      <c r="CL51" t="s">
        <v>398</v>
      </c>
      <c r="CM51">
        <v>1530552611.5</v>
      </c>
      <c r="CN51">
        <v>372.13600000000002</v>
      </c>
      <c r="CO51">
        <v>400.20299999999997</v>
      </c>
      <c r="CP51">
        <v>36.688400000000001</v>
      </c>
      <c r="CQ51">
        <v>33.200499999999998</v>
      </c>
      <c r="CR51">
        <v>372.60300000000001</v>
      </c>
      <c r="CS51">
        <v>36.688400000000001</v>
      </c>
      <c r="CT51">
        <v>699.98400000000004</v>
      </c>
      <c r="CU51">
        <v>90.989199999999997</v>
      </c>
      <c r="CV51">
        <v>0.100092</v>
      </c>
      <c r="CW51">
        <v>29.607099999999999</v>
      </c>
      <c r="CX51">
        <v>29.770399999999999</v>
      </c>
      <c r="CY51">
        <v>999.9</v>
      </c>
      <c r="CZ51">
        <v>0</v>
      </c>
      <c r="DA51">
        <v>0</v>
      </c>
      <c r="DB51">
        <v>9993.1200000000008</v>
      </c>
      <c r="DC51">
        <v>0</v>
      </c>
      <c r="DD51">
        <v>0.21912699999999999</v>
      </c>
      <c r="DE51">
        <v>-28.067799999999998</v>
      </c>
      <c r="DF51">
        <v>386.30900000000003</v>
      </c>
      <c r="DG51">
        <v>413.947</v>
      </c>
      <c r="DH51">
        <v>3.4878200000000001</v>
      </c>
      <c r="DI51">
        <v>400.20299999999997</v>
      </c>
      <c r="DJ51">
        <v>33.200499999999998</v>
      </c>
      <c r="DK51">
        <v>3.3382399999999999</v>
      </c>
      <c r="DL51">
        <v>3.0208900000000001</v>
      </c>
      <c r="DM51">
        <v>25.8188</v>
      </c>
      <c r="DN51">
        <v>24.1435</v>
      </c>
      <c r="DO51">
        <v>1999.85</v>
      </c>
      <c r="DP51">
        <v>0.89999300000000004</v>
      </c>
      <c r="DQ51">
        <v>0.100007</v>
      </c>
      <c r="DR51">
        <v>0</v>
      </c>
      <c r="DS51">
        <v>934.18299999999999</v>
      </c>
      <c r="DT51">
        <v>4.9997400000000001</v>
      </c>
      <c r="DU51">
        <v>20985.9</v>
      </c>
      <c r="DV51">
        <v>15358.8</v>
      </c>
      <c r="DW51">
        <v>46.125</v>
      </c>
      <c r="DX51">
        <v>46.811999999999998</v>
      </c>
      <c r="DY51">
        <v>46.686999999999998</v>
      </c>
      <c r="DZ51">
        <v>46.625</v>
      </c>
      <c r="EA51">
        <v>48</v>
      </c>
      <c r="EB51">
        <v>1795.35</v>
      </c>
      <c r="EC51">
        <v>199.5</v>
      </c>
      <c r="ED51">
        <v>0</v>
      </c>
      <c r="EE51">
        <v>95.700000047683702</v>
      </c>
      <c r="EF51">
        <v>0</v>
      </c>
      <c r="EG51">
        <v>966.16650000000004</v>
      </c>
      <c r="EH51">
        <v>-279.132478242091</v>
      </c>
      <c r="EI51">
        <v>-5129.2717880882401</v>
      </c>
      <c r="EJ51">
        <v>21571.553846153802</v>
      </c>
      <c r="EK51">
        <v>15</v>
      </c>
      <c r="EL51">
        <v>1530552534</v>
      </c>
      <c r="EM51" t="s">
        <v>503</v>
      </c>
      <c r="EN51">
        <v>1530552534</v>
      </c>
      <c r="EO51">
        <v>0</v>
      </c>
      <c r="EP51">
        <v>6</v>
      </c>
      <c r="EQ51">
        <v>1.0999999999999999E-2</v>
      </c>
      <c r="ER51">
        <v>0</v>
      </c>
      <c r="ES51">
        <v>-0.46700000000000003</v>
      </c>
      <c r="ET51">
        <v>0</v>
      </c>
      <c r="EU51">
        <v>400</v>
      </c>
      <c r="EV51">
        <v>0</v>
      </c>
      <c r="EW51">
        <v>0.6</v>
      </c>
      <c r="EX51">
        <v>0</v>
      </c>
      <c r="EY51">
        <v>-27.438512500000002</v>
      </c>
      <c r="EZ51">
        <v>-4.6907831144465302</v>
      </c>
      <c r="FA51">
        <v>0.45413163245225502</v>
      </c>
      <c r="FB51">
        <v>0</v>
      </c>
      <c r="FC51">
        <v>1.44391385371225</v>
      </c>
      <c r="FD51">
        <v>8.8353370436751693E-5</v>
      </c>
      <c r="FE51">
        <v>0</v>
      </c>
      <c r="FF51">
        <v>0</v>
      </c>
      <c r="FG51">
        <v>3.3398697500000001</v>
      </c>
      <c r="FH51">
        <v>1.02328514071294</v>
      </c>
      <c r="FI51">
        <v>9.9214917010686896E-2</v>
      </c>
      <c r="FJ51">
        <v>0</v>
      </c>
      <c r="FK51">
        <v>0</v>
      </c>
      <c r="FL51">
        <v>3</v>
      </c>
      <c r="FM51" t="s">
        <v>400</v>
      </c>
      <c r="FN51">
        <v>3.4446300000000001</v>
      </c>
      <c r="FO51">
        <v>2.7795899999999998</v>
      </c>
      <c r="FP51">
        <v>7.9178399999999996E-2</v>
      </c>
      <c r="FQ51">
        <v>8.3615900000000007E-2</v>
      </c>
      <c r="FR51">
        <v>0.13365099999999999</v>
      </c>
      <c r="FS51">
        <v>0.12342500000000001</v>
      </c>
      <c r="FT51">
        <v>19527.3</v>
      </c>
      <c r="FU51">
        <v>23715.7</v>
      </c>
      <c r="FV51">
        <v>20672.7</v>
      </c>
      <c r="FW51">
        <v>24986.1</v>
      </c>
      <c r="FX51">
        <v>28419.9</v>
      </c>
      <c r="FY51">
        <v>32261</v>
      </c>
      <c r="FZ51">
        <v>37345.699999999997</v>
      </c>
      <c r="GA51">
        <v>41485</v>
      </c>
      <c r="GB51">
        <v>2.2297699999999998</v>
      </c>
      <c r="GC51">
        <v>1.5675699999999999</v>
      </c>
      <c r="GD51">
        <v>5.32679E-2</v>
      </c>
      <c r="GE51">
        <v>0</v>
      </c>
      <c r="GF51">
        <v>28.9026</v>
      </c>
      <c r="GG51">
        <v>999.9</v>
      </c>
      <c r="GH51">
        <v>67.495000000000005</v>
      </c>
      <c r="GI51">
        <v>34.159999999999997</v>
      </c>
      <c r="GJ51">
        <v>39.990499999999997</v>
      </c>
      <c r="GK51">
        <v>61.480400000000003</v>
      </c>
      <c r="GL51">
        <v>23.629799999999999</v>
      </c>
      <c r="GM51">
        <v>2</v>
      </c>
      <c r="GN51">
        <v>0.31228699999999998</v>
      </c>
      <c r="GO51">
        <v>1.71373</v>
      </c>
      <c r="GP51">
        <v>20.327200000000001</v>
      </c>
      <c r="GQ51">
        <v>5.2181899999999999</v>
      </c>
      <c r="GR51">
        <v>11.962</v>
      </c>
      <c r="GS51">
        <v>4.9857500000000003</v>
      </c>
      <c r="GT51">
        <v>3.3010000000000002</v>
      </c>
      <c r="GU51">
        <v>9999</v>
      </c>
      <c r="GV51">
        <v>999.9</v>
      </c>
      <c r="GW51">
        <v>9999</v>
      </c>
      <c r="GX51">
        <v>9999</v>
      </c>
      <c r="GY51">
        <v>1.8841300000000001</v>
      </c>
      <c r="GZ51">
        <v>1.8811</v>
      </c>
      <c r="HA51">
        <v>1.88293</v>
      </c>
      <c r="HB51">
        <v>1.88131</v>
      </c>
      <c r="HC51">
        <v>1.8827400000000001</v>
      </c>
      <c r="HD51">
        <v>1.88202</v>
      </c>
      <c r="HE51">
        <v>1.8839999999999999</v>
      </c>
      <c r="HF51">
        <v>1.8812199999999999</v>
      </c>
      <c r="HG51">
        <v>5</v>
      </c>
      <c r="HH51">
        <v>0</v>
      </c>
      <c r="HI51">
        <v>0</v>
      </c>
      <c r="HJ51">
        <v>0</v>
      </c>
      <c r="HK51" t="s">
        <v>401</v>
      </c>
      <c r="HL51" t="s">
        <v>402</v>
      </c>
      <c r="HM51" t="s">
        <v>403</v>
      </c>
      <c r="HN51" t="s">
        <v>403</v>
      </c>
      <c r="HO51" t="s">
        <v>403</v>
      </c>
      <c r="HP51" t="s">
        <v>403</v>
      </c>
      <c r="HQ51">
        <v>0</v>
      </c>
      <c r="HR51">
        <v>100</v>
      </c>
      <c r="HS51">
        <v>100</v>
      </c>
      <c r="HT51">
        <v>-0.46700000000000003</v>
      </c>
      <c r="HU51">
        <v>0</v>
      </c>
      <c r="HV51">
        <v>-0.46740000000005499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-1</v>
      </c>
      <c r="IE51">
        <v>-1</v>
      </c>
      <c r="IF51">
        <v>-1</v>
      </c>
      <c r="IG51">
        <v>-1</v>
      </c>
      <c r="IH51">
        <v>1.3</v>
      </c>
      <c r="II51">
        <v>25509210.199999999</v>
      </c>
      <c r="IJ51">
        <v>1.10107</v>
      </c>
      <c r="IK51">
        <v>2.6098599999999998</v>
      </c>
      <c r="IL51">
        <v>2.1008300000000002</v>
      </c>
      <c r="IM51">
        <v>2.66235</v>
      </c>
      <c r="IN51">
        <v>2.2485400000000002</v>
      </c>
      <c r="IO51">
        <v>2.2143600000000001</v>
      </c>
      <c r="IP51">
        <v>38.821100000000001</v>
      </c>
      <c r="IQ51">
        <v>14.1408</v>
      </c>
      <c r="IR51">
        <v>18</v>
      </c>
      <c r="IS51">
        <v>747.48299999999995</v>
      </c>
      <c r="IT51">
        <v>275.464</v>
      </c>
      <c r="IU51">
        <v>27.000299999999999</v>
      </c>
      <c r="IV51">
        <v>31.457899999999999</v>
      </c>
      <c r="IW51">
        <v>30</v>
      </c>
      <c r="IX51">
        <v>31.340900000000001</v>
      </c>
      <c r="IY51">
        <v>31.3293</v>
      </c>
      <c r="IZ51">
        <v>21.9999</v>
      </c>
      <c r="JA51">
        <v>100</v>
      </c>
      <c r="JB51">
        <v>0</v>
      </c>
      <c r="JC51">
        <v>27</v>
      </c>
      <c r="JD51">
        <v>400</v>
      </c>
      <c r="JE51">
        <v>7.75685</v>
      </c>
      <c r="JF51">
        <v>100.64</v>
      </c>
      <c r="JG51">
        <v>99.98</v>
      </c>
    </row>
    <row r="52" spans="1:267" x14ac:dyDescent="0.2">
      <c r="A52">
        <v>36</v>
      </c>
      <c r="B52">
        <v>1530552690</v>
      </c>
      <c r="C52">
        <v>3022.5</v>
      </c>
      <c r="D52" t="s">
        <v>507</v>
      </c>
      <c r="E52" t="s">
        <v>508</v>
      </c>
      <c r="F52" t="s">
        <v>394</v>
      </c>
      <c r="I52">
        <v>1530552690</v>
      </c>
      <c r="J52">
        <f t="shared" si="46"/>
        <v>2.2819987982546351E-3</v>
      </c>
      <c r="K52">
        <f t="shared" si="47"/>
        <v>2.281998798254635</v>
      </c>
      <c r="L52">
        <f t="shared" si="48"/>
        <v>16.551711410632009</v>
      </c>
      <c r="M52">
        <f t="shared" si="49"/>
        <v>377.755</v>
      </c>
      <c r="N52">
        <f t="shared" si="50"/>
        <v>215.90710556145527</v>
      </c>
      <c r="O52">
        <f t="shared" si="51"/>
        <v>19.666788679154273</v>
      </c>
      <c r="P52">
        <f t="shared" si="52"/>
        <v>34.409371281109998</v>
      </c>
      <c r="Q52">
        <f t="shared" si="53"/>
        <v>0.17545150363844883</v>
      </c>
      <c r="R52">
        <f t="shared" si="54"/>
        <v>2.7656754297779416</v>
      </c>
      <c r="S52">
        <f t="shared" si="55"/>
        <v>0.16949425395286766</v>
      </c>
      <c r="T52">
        <f t="shared" si="56"/>
        <v>0.10645229322340267</v>
      </c>
      <c r="U52">
        <f t="shared" si="57"/>
        <v>330.73610850162896</v>
      </c>
      <c r="V52">
        <f t="shared" si="58"/>
        <v>31.069966813874117</v>
      </c>
      <c r="W52">
        <f t="shared" si="59"/>
        <v>30.7</v>
      </c>
      <c r="X52">
        <f t="shared" si="60"/>
        <v>4.4347824461297716</v>
      </c>
      <c r="Y52">
        <f t="shared" si="61"/>
        <v>78.117953774955055</v>
      </c>
      <c r="Z52">
        <f t="shared" si="62"/>
        <v>3.2601980922385998</v>
      </c>
      <c r="AA52">
        <f t="shared" si="63"/>
        <v>4.1734299667278707</v>
      </c>
      <c r="AB52">
        <f t="shared" si="64"/>
        <v>1.1745843538911718</v>
      </c>
      <c r="AC52">
        <f t="shared" si="65"/>
        <v>-100.63614700302941</v>
      </c>
      <c r="AD52">
        <f t="shared" si="66"/>
        <v>-157.87035568387518</v>
      </c>
      <c r="AE52">
        <f t="shared" si="67"/>
        <v>-12.713735084813909</v>
      </c>
      <c r="AF52">
        <f t="shared" si="68"/>
        <v>59.515870729910489</v>
      </c>
      <c r="AG52">
        <v>12</v>
      </c>
      <c r="AH52">
        <v>2</v>
      </c>
      <c r="AI52">
        <f t="shared" si="69"/>
        <v>1</v>
      </c>
      <c r="AJ52">
        <f t="shared" si="70"/>
        <v>0</v>
      </c>
      <c r="AK52">
        <f t="shared" si="71"/>
        <v>47666.867104785721</v>
      </c>
      <c r="AL52" t="s">
        <v>395</v>
      </c>
      <c r="AM52">
        <v>8118.25</v>
      </c>
      <c r="AN52">
        <v>1.65384615384615</v>
      </c>
      <c r="AO52">
        <v>0.39</v>
      </c>
      <c r="AP52">
        <f t="shared" si="72"/>
        <v>-3.2406311637080769</v>
      </c>
      <c r="AQ52">
        <v>-1</v>
      </c>
      <c r="AR52" t="s">
        <v>509</v>
      </c>
      <c r="AS52">
        <v>8301.1299999999992</v>
      </c>
      <c r="AT52">
        <v>957.23256000000003</v>
      </c>
      <c r="AU52">
        <v>1227.05</v>
      </c>
      <c r="AV52">
        <f t="shared" si="73"/>
        <v>0.21989115357972366</v>
      </c>
      <c r="AW52">
        <v>0.5</v>
      </c>
      <c r="AX52">
        <f t="shared" si="74"/>
        <v>1685.9091007780462</v>
      </c>
      <c r="AY52">
        <f t="shared" si="75"/>
        <v>16.551711410632009</v>
      </c>
      <c r="AZ52">
        <f t="shared" si="76"/>
        <v>185.35824850031958</v>
      </c>
      <c r="BA52">
        <f t="shared" si="77"/>
        <v>1.0410829031370614E-2</v>
      </c>
      <c r="BB52">
        <f t="shared" si="78"/>
        <v>-0.99968216454097214</v>
      </c>
      <c r="BC52">
        <f t="shared" si="79"/>
        <v>-0.51055927495999009</v>
      </c>
      <c r="BD52" t="s">
        <v>397</v>
      </c>
      <c r="BE52">
        <v>0</v>
      </c>
      <c r="BF52">
        <f t="shared" si="80"/>
        <v>-0.51055927495999009</v>
      </c>
      <c r="BG52">
        <f t="shared" si="81"/>
        <v>1.0004160867731224</v>
      </c>
      <c r="BH52">
        <f t="shared" si="82"/>
        <v>0.21979969783271913</v>
      </c>
      <c r="BI52">
        <f t="shared" si="83"/>
        <v>-1362.1091183081733</v>
      </c>
      <c r="BJ52">
        <f t="shared" si="84"/>
        <v>0.22018792792283809</v>
      </c>
      <c r="BK52">
        <f t="shared" si="85"/>
        <v>970.57699330493278</v>
      </c>
      <c r="BL52">
        <f t="shared" si="86"/>
        <v>-1.1723459799768824E-4</v>
      </c>
      <c r="BM52">
        <f t="shared" si="87"/>
        <v>1.0001172345979976</v>
      </c>
      <c r="BN52" t="s">
        <v>397</v>
      </c>
      <c r="BO52" t="s">
        <v>397</v>
      </c>
      <c r="BP52" t="s">
        <v>397</v>
      </c>
      <c r="BQ52" t="s">
        <v>397</v>
      </c>
      <c r="BR52" t="s">
        <v>397</v>
      </c>
      <c r="BS52" t="s">
        <v>397</v>
      </c>
      <c r="BT52" t="s">
        <v>397</v>
      </c>
      <c r="BU52" t="s">
        <v>397</v>
      </c>
      <c r="BV52" t="s">
        <v>397</v>
      </c>
      <c r="BW52" t="s">
        <v>397</v>
      </c>
      <c r="BX52" t="s">
        <v>397</v>
      </c>
      <c r="BY52" t="s">
        <v>397</v>
      </c>
      <c r="BZ52" t="s">
        <v>397</v>
      </c>
      <c r="CA52" t="s">
        <v>397</v>
      </c>
      <c r="CB52" t="s">
        <v>397</v>
      </c>
      <c r="CC52" t="s">
        <v>397</v>
      </c>
      <c r="CD52" t="s">
        <v>397</v>
      </c>
      <c r="CE52" t="s">
        <v>397</v>
      </c>
      <c r="CF52">
        <f t="shared" si="88"/>
        <v>1999.91</v>
      </c>
      <c r="CG52">
        <f t="shared" si="89"/>
        <v>1685.9091007780462</v>
      </c>
      <c r="CH52">
        <f t="shared" si="90"/>
        <v>0.84299248505085034</v>
      </c>
      <c r="CI52">
        <f t="shared" si="91"/>
        <v>0.16537549614814115</v>
      </c>
      <c r="CJ52">
        <v>9</v>
      </c>
      <c r="CK52">
        <v>0.5</v>
      </c>
      <c r="CL52" t="s">
        <v>398</v>
      </c>
      <c r="CM52">
        <v>1530552690</v>
      </c>
      <c r="CN52">
        <v>377.755</v>
      </c>
      <c r="CO52">
        <v>400.14499999999998</v>
      </c>
      <c r="CP52">
        <v>35.7913</v>
      </c>
      <c r="CQ52">
        <v>32.962200000000003</v>
      </c>
      <c r="CR52">
        <v>378.22300000000001</v>
      </c>
      <c r="CS52">
        <v>35.7913</v>
      </c>
      <c r="CT52">
        <v>699.97199999999998</v>
      </c>
      <c r="CU52">
        <v>90.989099999999993</v>
      </c>
      <c r="CV52">
        <v>0.100022</v>
      </c>
      <c r="CW52">
        <v>29.641200000000001</v>
      </c>
      <c r="CX52">
        <v>30.7</v>
      </c>
      <c r="CY52">
        <v>999.9</v>
      </c>
      <c r="CZ52">
        <v>0</v>
      </c>
      <c r="DA52">
        <v>0</v>
      </c>
      <c r="DB52">
        <v>9994.3799999999992</v>
      </c>
      <c r="DC52">
        <v>0</v>
      </c>
      <c r="DD52">
        <v>0.21912699999999999</v>
      </c>
      <c r="DE52">
        <v>-22.39</v>
      </c>
      <c r="DF52">
        <v>391.77800000000002</v>
      </c>
      <c r="DG52">
        <v>413.78500000000003</v>
      </c>
      <c r="DH52">
        <v>2.8291200000000001</v>
      </c>
      <c r="DI52">
        <v>400.14499999999998</v>
      </c>
      <c r="DJ52">
        <v>32.962200000000003</v>
      </c>
      <c r="DK52">
        <v>3.2566199999999998</v>
      </c>
      <c r="DL52">
        <v>2.9992000000000001</v>
      </c>
      <c r="DM52">
        <v>25.401700000000002</v>
      </c>
      <c r="DN52">
        <v>24.023499999999999</v>
      </c>
      <c r="DO52">
        <v>1999.91</v>
      </c>
      <c r="DP52">
        <v>0.90000199999999997</v>
      </c>
      <c r="DQ52">
        <v>9.9998100000000006E-2</v>
      </c>
      <c r="DR52">
        <v>0</v>
      </c>
      <c r="DS52">
        <v>923.995</v>
      </c>
      <c r="DT52">
        <v>4.9997400000000001</v>
      </c>
      <c r="DU52">
        <v>20546.2</v>
      </c>
      <c r="DV52">
        <v>15359.3</v>
      </c>
      <c r="DW52">
        <v>46.811999999999998</v>
      </c>
      <c r="DX52">
        <v>47</v>
      </c>
      <c r="DY52">
        <v>47.125</v>
      </c>
      <c r="DZ52">
        <v>46.375</v>
      </c>
      <c r="EA52">
        <v>48.5</v>
      </c>
      <c r="EB52">
        <v>1795.42</v>
      </c>
      <c r="EC52">
        <v>199.49</v>
      </c>
      <c r="ED52">
        <v>0</v>
      </c>
      <c r="EE52">
        <v>78.299999952316298</v>
      </c>
      <c r="EF52">
        <v>0</v>
      </c>
      <c r="EG52">
        <v>957.23256000000003</v>
      </c>
      <c r="EH52">
        <v>-301.95776969586001</v>
      </c>
      <c r="EI52">
        <v>-4733.9384804112296</v>
      </c>
      <c r="EJ52">
        <v>21426.248</v>
      </c>
      <c r="EK52">
        <v>15</v>
      </c>
      <c r="EL52">
        <v>1530552534</v>
      </c>
      <c r="EM52" t="s">
        <v>503</v>
      </c>
      <c r="EN52">
        <v>1530552534</v>
      </c>
      <c r="EO52">
        <v>0</v>
      </c>
      <c r="EP52">
        <v>6</v>
      </c>
      <c r="EQ52">
        <v>1.0999999999999999E-2</v>
      </c>
      <c r="ER52">
        <v>0</v>
      </c>
      <c r="ES52">
        <v>-0.46700000000000003</v>
      </c>
      <c r="ET52">
        <v>0</v>
      </c>
      <c r="EU52">
        <v>400</v>
      </c>
      <c r="EV52">
        <v>0</v>
      </c>
      <c r="EW52">
        <v>0.6</v>
      </c>
      <c r="EX52">
        <v>0</v>
      </c>
      <c r="EY52">
        <v>-22.227869999999999</v>
      </c>
      <c r="EZ52">
        <v>-1.7725013133207399</v>
      </c>
      <c r="FA52">
        <v>0.17855306802180701</v>
      </c>
      <c r="FB52">
        <v>0</v>
      </c>
      <c r="FC52">
        <v>1.00040409446731</v>
      </c>
      <c r="FD52">
        <v>8.8353370436751693E-5</v>
      </c>
      <c r="FE52">
        <v>0</v>
      </c>
      <c r="FF52">
        <v>0</v>
      </c>
      <c r="FG52">
        <v>2.59549875</v>
      </c>
      <c r="FH52">
        <v>1.5047661163227</v>
      </c>
      <c r="FI52">
        <v>0.14558256403476899</v>
      </c>
      <c r="FJ52">
        <v>0</v>
      </c>
      <c r="FK52">
        <v>0</v>
      </c>
      <c r="FL52">
        <v>3</v>
      </c>
      <c r="FM52" t="s">
        <v>400</v>
      </c>
      <c r="FN52">
        <v>3.4446300000000001</v>
      </c>
      <c r="FO52">
        <v>2.7795299999999998</v>
      </c>
      <c r="FP52">
        <v>8.0104400000000006E-2</v>
      </c>
      <c r="FQ52">
        <v>8.3610100000000007E-2</v>
      </c>
      <c r="FR52">
        <v>0.13142200000000001</v>
      </c>
      <c r="FS52">
        <v>0.122826</v>
      </c>
      <c r="FT52">
        <v>19509.099999999999</v>
      </c>
      <c r="FU52">
        <v>23716.799999999999</v>
      </c>
      <c r="FV52">
        <v>20674.099999999999</v>
      </c>
      <c r="FW52">
        <v>24986.9</v>
      </c>
      <c r="FX52">
        <v>28495.3</v>
      </c>
      <c r="FY52">
        <v>32284.1</v>
      </c>
      <c r="FZ52">
        <v>37348.400000000001</v>
      </c>
      <c r="GA52">
        <v>41486.300000000003</v>
      </c>
      <c r="GB52">
        <v>2.2109800000000002</v>
      </c>
      <c r="GC52">
        <v>1.55488</v>
      </c>
      <c r="GD52">
        <v>0.118412</v>
      </c>
      <c r="GE52">
        <v>0</v>
      </c>
      <c r="GF52">
        <v>28.772200000000002</v>
      </c>
      <c r="GG52">
        <v>999.9</v>
      </c>
      <c r="GH52">
        <v>66.97</v>
      </c>
      <c r="GI52">
        <v>34.311</v>
      </c>
      <c r="GJ52">
        <v>40.014600000000002</v>
      </c>
      <c r="GK52">
        <v>61.500399999999999</v>
      </c>
      <c r="GL52">
        <v>23.73</v>
      </c>
      <c r="GM52">
        <v>2</v>
      </c>
      <c r="GN52">
        <v>0.30975599999999998</v>
      </c>
      <c r="GO52">
        <v>1.63859</v>
      </c>
      <c r="GP52">
        <v>20.328600000000002</v>
      </c>
      <c r="GQ52">
        <v>5.2223800000000002</v>
      </c>
      <c r="GR52">
        <v>11.962</v>
      </c>
      <c r="GS52">
        <v>4.9856999999999996</v>
      </c>
      <c r="GT52">
        <v>3.3010000000000002</v>
      </c>
      <c r="GU52">
        <v>9999</v>
      </c>
      <c r="GV52">
        <v>999.9</v>
      </c>
      <c r="GW52">
        <v>9999</v>
      </c>
      <c r="GX52">
        <v>9999</v>
      </c>
      <c r="GY52">
        <v>1.8841600000000001</v>
      </c>
      <c r="GZ52">
        <v>1.8811</v>
      </c>
      <c r="HA52">
        <v>1.88293</v>
      </c>
      <c r="HB52">
        <v>1.88131</v>
      </c>
      <c r="HC52">
        <v>1.88276</v>
      </c>
      <c r="HD52">
        <v>1.88202</v>
      </c>
      <c r="HE52">
        <v>1.8839999999999999</v>
      </c>
      <c r="HF52">
        <v>1.88124</v>
      </c>
      <c r="HG52">
        <v>5</v>
      </c>
      <c r="HH52">
        <v>0</v>
      </c>
      <c r="HI52">
        <v>0</v>
      </c>
      <c r="HJ52">
        <v>0</v>
      </c>
      <c r="HK52" t="s">
        <v>401</v>
      </c>
      <c r="HL52" t="s">
        <v>402</v>
      </c>
      <c r="HM52" t="s">
        <v>403</v>
      </c>
      <c r="HN52" t="s">
        <v>403</v>
      </c>
      <c r="HO52" t="s">
        <v>403</v>
      </c>
      <c r="HP52" t="s">
        <v>403</v>
      </c>
      <c r="HQ52">
        <v>0</v>
      </c>
      <c r="HR52">
        <v>100</v>
      </c>
      <c r="HS52">
        <v>100</v>
      </c>
      <c r="HT52">
        <v>-0.46800000000000003</v>
      </c>
      <c r="HU52">
        <v>0</v>
      </c>
      <c r="HV52">
        <v>-0.46740000000005499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-1</v>
      </c>
      <c r="IE52">
        <v>-1</v>
      </c>
      <c r="IF52">
        <v>-1</v>
      </c>
      <c r="IG52">
        <v>-1</v>
      </c>
      <c r="IH52">
        <v>2.6</v>
      </c>
      <c r="II52">
        <v>25509211.5</v>
      </c>
      <c r="IJ52">
        <v>1.09741</v>
      </c>
      <c r="IK52">
        <v>2.6122999999999998</v>
      </c>
      <c r="IL52">
        <v>2.1008300000000002</v>
      </c>
      <c r="IM52">
        <v>2.66235</v>
      </c>
      <c r="IN52">
        <v>2.2485400000000002</v>
      </c>
      <c r="IO52">
        <v>2.16553</v>
      </c>
      <c r="IP52">
        <v>38.845700000000001</v>
      </c>
      <c r="IQ52">
        <v>14.132</v>
      </c>
      <c r="IR52">
        <v>18</v>
      </c>
      <c r="IS52">
        <v>730.51499999999999</v>
      </c>
      <c r="IT52">
        <v>269.78399999999999</v>
      </c>
      <c r="IU52">
        <v>26.997900000000001</v>
      </c>
      <c r="IV52">
        <v>31.419899999999998</v>
      </c>
      <c r="IW52">
        <v>29.9999</v>
      </c>
      <c r="IX52">
        <v>31.3126</v>
      </c>
      <c r="IY52">
        <v>31.3034</v>
      </c>
      <c r="IZ52">
        <v>21.932400000000001</v>
      </c>
      <c r="JA52">
        <v>100</v>
      </c>
      <c r="JB52">
        <v>0</v>
      </c>
      <c r="JC52">
        <v>27</v>
      </c>
      <c r="JD52">
        <v>400</v>
      </c>
      <c r="JE52">
        <v>7.75685</v>
      </c>
      <c r="JF52">
        <v>100.648</v>
      </c>
      <c r="JG52">
        <v>99.983099999999993</v>
      </c>
    </row>
    <row r="53" spans="1:267" x14ac:dyDescent="0.2">
      <c r="A53">
        <v>37</v>
      </c>
      <c r="B53">
        <v>1530552759.5</v>
      </c>
      <c r="C53">
        <v>3092</v>
      </c>
      <c r="D53" t="s">
        <v>510</v>
      </c>
      <c r="E53" t="s">
        <v>511</v>
      </c>
      <c r="F53" t="s">
        <v>394</v>
      </c>
      <c r="I53">
        <v>1530552759.5</v>
      </c>
      <c r="J53">
        <f t="shared" si="46"/>
        <v>2.9754506626584894E-3</v>
      </c>
      <c r="K53">
        <f t="shared" si="47"/>
        <v>2.9754506626584893</v>
      </c>
      <c r="L53">
        <f t="shared" si="48"/>
        <v>21.252259352991718</v>
      </c>
      <c r="M53">
        <f t="shared" si="49"/>
        <v>371.16899999999998</v>
      </c>
      <c r="N53">
        <f t="shared" si="50"/>
        <v>251.9519312311192</v>
      </c>
      <c r="O53">
        <f t="shared" si="51"/>
        <v>22.948484086562676</v>
      </c>
      <c r="P53">
        <f t="shared" si="52"/>
        <v>33.807106968002998</v>
      </c>
      <c r="Q53">
        <f t="shared" si="53"/>
        <v>0.31361684783755434</v>
      </c>
      <c r="R53">
        <f t="shared" si="54"/>
        <v>2.7725330887380584</v>
      </c>
      <c r="S53">
        <f t="shared" si="55"/>
        <v>0.29515734893723394</v>
      </c>
      <c r="T53">
        <f t="shared" si="56"/>
        <v>0.18604124707900188</v>
      </c>
      <c r="U53">
        <f t="shared" si="57"/>
        <v>330.73132050165151</v>
      </c>
      <c r="V53">
        <f t="shared" si="58"/>
        <v>30.804776392558676</v>
      </c>
      <c r="W53">
        <f t="shared" si="59"/>
        <v>29.673300000000001</v>
      </c>
      <c r="X53">
        <f t="shared" si="60"/>
        <v>4.1811515653818816</v>
      </c>
      <c r="Y53">
        <f t="shared" si="61"/>
        <v>79.418638044269557</v>
      </c>
      <c r="Z53">
        <f t="shared" si="62"/>
        <v>3.3006671435847004</v>
      </c>
      <c r="AA53">
        <f t="shared" si="63"/>
        <v>4.1560359442890995</v>
      </c>
      <c r="AB53">
        <f t="shared" si="64"/>
        <v>0.88048442179718123</v>
      </c>
      <c r="AC53">
        <f t="shared" si="65"/>
        <v>-131.21737422323937</v>
      </c>
      <c r="AD53">
        <f t="shared" si="66"/>
        <v>-15.634855285853035</v>
      </c>
      <c r="AE53">
        <f t="shared" si="67"/>
        <v>-1.2491814740592779</v>
      </c>
      <c r="AF53">
        <f t="shared" si="68"/>
        <v>182.6299095184998</v>
      </c>
      <c r="AG53">
        <v>7</v>
      </c>
      <c r="AH53">
        <v>1</v>
      </c>
      <c r="AI53">
        <f t="shared" si="69"/>
        <v>1</v>
      </c>
      <c r="AJ53">
        <f t="shared" si="70"/>
        <v>0</v>
      </c>
      <c r="AK53">
        <f t="shared" si="71"/>
        <v>47863.438322679162</v>
      </c>
      <c r="AL53" t="s">
        <v>395</v>
      </c>
      <c r="AM53">
        <v>8118.25</v>
      </c>
      <c r="AN53">
        <v>1.65384615384615</v>
      </c>
      <c r="AO53">
        <v>0.39</v>
      </c>
      <c r="AP53">
        <f t="shared" si="72"/>
        <v>-3.2406311637080769</v>
      </c>
      <c r="AQ53">
        <v>-1</v>
      </c>
      <c r="AR53" t="s">
        <v>512</v>
      </c>
      <c r="AS53">
        <v>8289.93</v>
      </c>
      <c r="AT53">
        <v>1020.2351200000001</v>
      </c>
      <c r="AU53">
        <v>1343.95</v>
      </c>
      <c r="AV53">
        <f t="shared" si="73"/>
        <v>0.24086824658655459</v>
      </c>
      <c r="AW53">
        <v>0.5</v>
      </c>
      <c r="AX53">
        <f t="shared" si="74"/>
        <v>1685.8839007780575</v>
      </c>
      <c r="AY53">
        <f t="shared" si="75"/>
        <v>21.252259352991718</v>
      </c>
      <c r="AZ53">
        <f t="shared" si="76"/>
        <v>203.03794956445586</v>
      </c>
      <c r="BA53">
        <f t="shared" si="77"/>
        <v>1.3199164748368502E-2</v>
      </c>
      <c r="BB53">
        <f t="shared" si="78"/>
        <v>-0.99970981063283593</v>
      </c>
      <c r="BC53">
        <f t="shared" si="79"/>
        <v>-0.5105407973514452</v>
      </c>
      <c r="BD53" t="s">
        <v>397</v>
      </c>
      <c r="BE53">
        <v>0</v>
      </c>
      <c r="BF53">
        <f t="shared" si="80"/>
        <v>-0.5105407973514452</v>
      </c>
      <c r="BG53">
        <f t="shared" si="81"/>
        <v>1.0003798807971662</v>
      </c>
      <c r="BH53">
        <f t="shared" si="82"/>
        <v>0.24077678011138673</v>
      </c>
      <c r="BI53">
        <f t="shared" si="83"/>
        <v>-1491.9479538867154</v>
      </c>
      <c r="BJ53">
        <f t="shared" si="84"/>
        <v>0.24116502090275846</v>
      </c>
      <c r="BK53">
        <f t="shared" si="85"/>
        <v>1063.0724284844828</v>
      </c>
      <c r="BL53">
        <f t="shared" si="86"/>
        <v>-1.2048827460652498E-4</v>
      </c>
      <c r="BM53">
        <f t="shared" si="87"/>
        <v>1.0001204882746064</v>
      </c>
      <c r="BN53" t="s">
        <v>397</v>
      </c>
      <c r="BO53" t="s">
        <v>397</v>
      </c>
      <c r="BP53" t="s">
        <v>397</v>
      </c>
      <c r="BQ53" t="s">
        <v>397</v>
      </c>
      <c r="BR53" t="s">
        <v>397</v>
      </c>
      <c r="BS53" t="s">
        <v>397</v>
      </c>
      <c r="BT53" t="s">
        <v>397</v>
      </c>
      <c r="BU53" t="s">
        <v>397</v>
      </c>
      <c r="BV53" t="s">
        <v>397</v>
      </c>
      <c r="BW53" t="s">
        <v>397</v>
      </c>
      <c r="BX53" t="s">
        <v>397</v>
      </c>
      <c r="BY53" t="s">
        <v>397</v>
      </c>
      <c r="BZ53" t="s">
        <v>397</v>
      </c>
      <c r="CA53" t="s">
        <v>397</v>
      </c>
      <c r="CB53" t="s">
        <v>397</v>
      </c>
      <c r="CC53" t="s">
        <v>397</v>
      </c>
      <c r="CD53" t="s">
        <v>397</v>
      </c>
      <c r="CE53" t="s">
        <v>397</v>
      </c>
      <c r="CF53">
        <f t="shared" si="88"/>
        <v>1999.88</v>
      </c>
      <c r="CG53">
        <f t="shared" si="89"/>
        <v>1685.8839007780575</v>
      </c>
      <c r="CH53">
        <f t="shared" si="90"/>
        <v>0.84299252994082519</v>
      </c>
      <c r="CI53">
        <f t="shared" si="91"/>
        <v>0.1653755827857929</v>
      </c>
      <c r="CJ53">
        <v>9</v>
      </c>
      <c r="CK53">
        <v>0.5</v>
      </c>
      <c r="CL53" t="s">
        <v>398</v>
      </c>
      <c r="CM53">
        <v>1530552759.5</v>
      </c>
      <c r="CN53">
        <v>371.16899999999998</v>
      </c>
      <c r="CO53">
        <v>399.90899999999999</v>
      </c>
      <c r="CP53">
        <v>36.238100000000003</v>
      </c>
      <c r="CQ53">
        <v>32.551699999999997</v>
      </c>
      <c r="CR53">
        <v>371.637</v>
      </c>
      <c r="CS53">
        <v>36.238100000000003</v>
      </c>
      <c r="CT53">
        <v>700.10400000000004</v>
      </c>
      <c r="CU53">
        <v>90.982699999999994</v>
      </c>
      <c r="CV53">
        <v>0.100087</v>
      </c>
      <c r="CW53">
        <v>29.5687</v>
      </c>
      <c r="CX53">
        <v>29.673300000000001</v>
      </c>
      <c r="CY53">
        <v>999.9</v>
      </c>
      <c r="CZ53">
        <v>0</v>
      </c>
      <c r="DA53">
        <v>0</v>
      </c>
      <c r="DB53">
        <v>10035.6</v>
      </c>
      <c r="DC53">
        <v>0</v>
      </c>
      <c r="DD53">
        <v>0.21912699999999999</v>
      </c>
      <c r="DE53">
        <v>-28.739599999999999</v>
      </c>
      <c r="DF53">
        <v>385.12599999999998</v>
      </c>
      <c r="DG53">
        <v>413.36500000000001</v>
      </c>
      <c r="DH53">
        <v>3.68641</v>
      </c>
      <c r="DI53">
        <v>399.90899999999999</v>
      </c>
      <c r="DJ53">
        <v>32.551699999999997</v>
      </c>
      <c r="DK53">
        <v>3.29704</v>
      </c>
      <c r="DL53">
        <v>2.9616400000000001</v>
      </c>
      <c r="DM53">
        <v>25.609300000000001</v>
      </c>
      <c r="DN53">
        <v>23.813800000000001</v>
      </c>
      <c r="DO53">
        <v>1999.88</v>
      </c>
      <c r="DP53">
        <v>0.89999899999999999</v>
      </c>
      <c r="DQ53">
        <v>0.10000100000000001</v>
      </c>
      <c r="DR53">
        <v>0</v>
      </c>
      <c r="DS53">
        <v>982.89300000000003</v>
      </c>
      <c r="DT53">
        <v>4.9997400000000001</v>
      </c>
      <c r="DU53">
        <v>21916</v>
      </c>
      <c r="DV53">
        <v>15359.1</v>
      </c>
      <c r="DW53">
        <v>46.75</v>
      </c>
      <c r="DX53">
        <v>47.375</v>
      </c>
      <c r="DY53">
        <v>47.25</v>
      </c>
      <c r="DZ53">
        <v>47.311999999999998</v>
      </c>
      <c r="EA53">
        <v>48.625</v>
      </c>
      <c r="EB53">
        <v>1795.39</v>
      </c>
      <c r="EC53">
        <v>199.49</v>
      </c>
      <c r="ED53">
        <v>0</v>
      </c>
      <c r="EE53">
        <v>69.100000143051105</v>
      </c>
      <c r="EF53">
        <v>0</v>
      </c>
      <c r="EG53">
        <v>1020.2351200000001</v>
      </c>
      <c r="EH53">
        <v>-332.368384121882</v>
      </c>
      <c r="EI53">
        <v>-5938.7076841669104</v>
      </c>
      <c r="EJ53">
        <v>22601.096000000001</v>
      </c>
      <c r="EK53">
        <v>15</v>
      </c>
      <c r="EL53">
        <v>1530552534</v>
      </c>
      <c r="EM53" t="s">
        <v>503</v>
      </c>
      <c r="EN53">
        <v>1530552534</v>
      </c>
      <c r="EO53">
        <v>0</v>
      </c>
      <c r="EP53">
        <v>6</v>
      </c>
      <c r="EQ53">
        <v>1.0999999999999999E-2</v>
      </c>
      <c r="ER53">
        <v>0</v>
      </c>
      <c r="ES53">
        <v>-0.46700000000000003</v>
      </c>
      <c r="ET53">
        <v>0</v>
      </c>
      <c r="EU53">
        <v>400</v>
      </c>
      <c r="EV53">
        <v>0</v>
      </c>
      <c r="EW53">
        <v>0.6</v>
      </c>
      <c r="EX53">
        <v>0</v>
      </c>
      <c r="EY53">
        <v>-27.970504999999999</v>
      </c>
      <c r="EZ53">
        <v>-4.73900037523455</v>
      </c>
      <c r="FA53">
        <v>0.45817396966108898</v>
      </c>
      <c r="FB53">
        <v>0</v>
      </c>
      <c r="FC53">
        <v>1.00041608677312</v>
      </c>
      <c r="FD53">
        <v>8.8353370436751693E-5</v>
      </c>
      <c r="FE53">
        <v>0</v>
      </c>
      <c r="FF53">
        <v>0</v>
      </c>
      <c r="FG53">
        <v>3.4177597500000001</v>
      </c>
      <c r="FH53">
        <v>1.83449774859287</v>
      </c>
      <c r="FI53">
        <v>0.178157427202566</v>
      </c>
      <c r="FJ53">
        <v>0</v>
      </c>
      <c r="FK53">
        <v>0</v>
      </c>
      <c r="FL53">
        <v>3</v>
      </c>
      <c r="FM53" t="s">
        <v>400</v>
      </c>
      <c r="FN53">
        <v>3.4449100000000001</v>
      </c>
      <c r="FO53">
        <v>2.77996</v>
      </c>
      <c r="FP53">
        <v>7.9022899999999993E-2</v>
      </c>
      <c r="FQ53">
        <v>8.3571099999999995E-2</v>
      </c>
      <c r="FR53">
        <v>0.13254099999999999</v>
      </c>
      <c r="FS53">
        <v>0.121779</v>
      </c>
      <c r="FT53">
        <v>19533.5</v>
      </c>
      <c r="FU53">
        <v>23720.1</v>
      </c>
      <c r="FV53">
        <v>20675.5</v>
      </c>
      <c r="FW53">
        <v>24989.1</v>
      </c>
      <c r="FX53">
        <v>28460.1</v>
      </c>
      <c r="FY53">
        <v>32325.599999999999</v>
      </c>
      <c r="FZ53">
        <v>37350.5</v>
      </c>
      <c r="GA53">
        <v>41489.9</v>
      </c>
      <c r="GB53">
        <v>2.2182499999999998</v>
      </c>
      <c r="GC53">
        <v>1.5414000000000001</v>
      </c>
      <c r="GD53">
        <v>6.6638000000000003E-2</v>
      </c>
      <c r="GE53">
        <v>0</v>
      </c>
      <c r="GF53">
        <v>28.587299999999999</v>
      </c>
      <c r="GG53">
        <v>999.9</v>
      </c>
      <c r="GH53">
        <v>66.158000000000001</v>
      </c>
      <c r="GI53">
        <v>34.442</v>
      </c>
      <c r="GJ53">
        <v>39.823999999999998</v>
      </c>
      <c r="GK53">
        <v>61.1404</v>
      </c>
      <c r="GL53">
        <v>23.830100000000002</v>
      </c>
      <c r="GM53">
        <v>2</v>
      </c>
      <c r="GN53">
        <v>0.306004</v>
      </c>
      <c r="GO53">
        <v>1.5467500000000001</v>
      </c>
      <c r="GP53">
        <v>20.329599999999999</v>
      </c>
      <c r="GQ53">
        <v>5.2228300000000001</v>
      </c>
      <c r="GR53">
        <v>11.962</v>
      </c>
      <c r="GS53">
        <v>4.9858500000000001</v>
      </c>
      <c r="GT53">
        <v>3.3010000000000002</v>
      </c>
      <c r="GU53">
        <v>9999</v>
      </c>
      <c r="GV53">
        <v>999.9</v>
      </c>
      <c r="GW53">
        <v>9999</v>
      </c>
      <c r="GX53">
        <v>9999</v>
      </c>
      <c r="GY53">
        <v>1.88415</v>
      </c>
      <c r="GZ53">
        <v>1.8811</v>
      </c>
      <c r="HA53">
        <v>1.88293</v>
      </c>
      <c r="HB53">
        <v>1.8813</v>
      </c>
      <c r="HC53">
        <v>1.88273</v>
      </c>
      <c r="HD53">
        <v>1.8819999999999999</v>
      </c>
      <c r="HE53">
        <v>1.8839999999999999</v>
      </c>
      <c r="HF53">
        <v>1.8811800000000001</v>
      </c>
      <c r="HG53">
        <v>5</v>
      </c>
      <c r="HH53">
        <v>0</v>
      </c>
      <c r="HI53">
        <v>0</v>
      </c>
      <c r="HJ53">
        <v>0</v>
      </c>
      <c r="HK53" t="s">
        <v>401</v>
      </c>
      <c r="HL53" t="s">
        <v>402</v>
      </c>
      <c r="HM53" t="s">
        <v>403</v>
      </c>
      <c r="HN53" t="s">
        <v>403</v>
      </c>
      <c r="HO53" t="s">
        <v>403</v>
      </c>
      <c r="HP53" t="s">
        <v>403</v>
      </c>
      <c r="HQ53">
        <v>0</v>
      </c>
      <c r="HR53">
        <v>100</v>
      </c>
      <c r="HS53">
        <v>100</v>
      </c>
      <c r="HT53">
        <v>-0.46800000000000003</v>
      </c>
      <c r="HU53">
        <v>0</v>
      </c>
      <c r="HV53">
        <v>-0.46740000000005499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-1</v>
      </c>
      <c r="IE53">
        <v>-1</v>
      </c>
      <c r="IF53">
        <v>-1</v>
      </c>
      <c r="IG53">
        <v>-1</v>
      </c>
      <c r="IH53">
        <v>3.8</v>
      </c>
      <c r="II53">
        <v>25509212.699999999</v>
      </c>
      <c r="IJ53">
        <v>1.09375</v>
      </c>
      <c r="IK53">
        <v>2.6049799999999999</v>
      </c>
      <c r="IL53">
        <v>2.1008300000000002</v>
      </c>
      <c r="IM53">
        <v>2.66113</v>
      </c>
      <c r="IN53">
        <v>2.2485400000000002</v>
      </c>
      <c r="IO53">
        <v>2.2009300000000001</v>
      </c>
      <c r="IP53">
        <v>38.845700000000001</v>
      </c>
      <c r="IQ53">
        <v>14.132</v>
      </c>
      <c r="IR53">
        <v>18</v>
      </c>
      <c r="IS53">
        <v>736.45</v>
      </c>
      <c r="IT53">
        <v>263.81700000000001</v>
      </c>
      <c r="IU53">
        <v>26.9985</v>
      </c>
      <c r="IV53">
        <v>31.357900000000001</v>
      </c>
      <c r="IW53">
        <v>29.9998</v>
      </c>
      <c r="IX53">
        <v>31.2758</v>
      </c>
      <c r="IY53">
        <v>31.266100000000002</v>
      </c>
      <c r="IZ53">
        <v>21.8552</v>
      </c>
      <c r="JA53">
        <v>100</v>
      </c>
      <c r="JB53">
        <v>0</v>
      </c>
      <c r="JC53">
        <v>27</v>
      </c>
      <c r="JD53">
        <v>400</v>
      </c>
      <c r="JE53">
        <v>7.75685</v>
      </c>
      <c r="JF53">
        <v>100.654</v>
      </c>
      <c r="JG53">
        <v>99.992000000000004</v>
      </c>
    </row>
    <row r="54" spans="1:267" x14ac:dyDescent="0.2">
      <c r="A54">
        <v>38</v>
      </c>
      <c r="B54">
        <v>1530552826</v>
      </c>
      <c r="C54">
        <v>3158.5</v>
      </c>
      <c r="D54" t="s">
        <v>513</v>
      </c>
      <c r="E54" t="s">
        <v>514</v>
      </c>
      <c r="F54" t="s">
        <v>394</v>
      </c>
      <c r="I54">
        <v>1530552826</v>
      </c>
      <c r="J54">
        <f t="shared" si="46"/>
        <v>2.5231757257829948E-3</v>
      </c>
      <c r="K54">
        <f t="shared" si="47"/>
        <v>2.5231757257829948</v>
      </c>
      <c r="L54">
        <f t="shared" si="48"/>
        <v>20.261706615456436</v>
      </c>
      <c r="M54">
        <f t="shared" si="49"/>
        <v>372.803</v>
      </c>
      <c r="N54">
        <f t="shared" si="50"/>
        <v>235.76062059967762</v>
      </c>
      <c r="O54">
        <f t="shared" si="51"/>
        <v>21.473768102836992</v>
      </c>
      <c r="P54">
        <f t="shared" si="52"/>
        <v>33.955989552789994</v>
      </c>
      <c r="Q54">
        <f t="shared" si="53"/>
        <v>0.25630862860385617</v>
      </c>
      <c r="R54">
        <f t="shared" si="54"/>
        <v>2.7661918728984705</v>
      </c>
      <c r="S54">
        <f t="shared" si="55"/>
        <v>0.24380790750362022</v>
      </c>
      <c r="T54">
        <f t="shared" si="56"/>
        <v>0.15345226188441985</v>
      </c>
      <c r="U54">
        <f t="shared" si="57"/>
        <v>330.72928650181706</v>
      </c>
      <c r="V54">
        <f t="shared" si="58"/>
        <v>30.916134785136929</v>
      </c>
      <c r="W54">
        <f t="shared" si="59"/>
        <v>29.496200000000002</v>
      </c>
      <c r="X54">
        <f t="shared" si="60"/>
        <v>4.1387051497826981</v>
      </c>
      <c r="Y54">
        <f t="shared" si="61"/>
        <v>77.887967488898056</v>
      </c>
      <c r="Z54">
        <f t="shared" si="62"/>
        <v>3.2342364364909995</v>
      </c>
      <c r="AA54">
        <f t="shared" si="63"/>
        <v>4.152421151510981</v>
      </c>
      <c r="AB54">
        <f t="shared" si="64"/>
        <v>0.90446871329169864</v>
      </c>
      <c r="AC54">
        <f t="shared" si="65"/>
        <v>-111.27204950703008</v>
      </c>
      <c r="AD54">
        <f t="shared" si="66"/>
        <v>8.5601157408473689</v>
      </c>
      <c r="AE54">
        <f t="shared" si="67"/>
        <v>0.68484442645542787</v>
      </c>
      <c r="AF54">
        <f t="shared" si="68"/>
        <v>228.70219716208976</v>
      </c>
      <c r="AG54">
        <v>0</v>
      </c>
      <c r="AH54">
        <v>0</v>
      </c>
      <c r="AI54">
        <f t="shared" si="69"/>
        <v>1</v>
      </c>
      <c r="AJ54">
        <f t="shared" si="70"/>
        <v>0</v>
      </c>
      <c r="AK54">
        <f t="shared" si="71"/>
        <v>47694.480606901081</v>
      </c>
      <c r="AL54" t="s">
        <v>395</v>
      </c>
      <c r="AM54">
        <v>8118.25</v>
      </c>
      <c r="AN54">
        <v>1.65384615384615</v>
      </c>
      <c r="AO54">
        <v>0.39</v>
      </c>
      <c r="AP54">
        <f t="shared" si="72"/>
        <v>-3.2406311637080769</v>
      </c>
      <c r="AQ54">
        <v>-1</v>
      </c>
      <c r="AR54" t="s">
        <v>515</v>
      </c>
      <c r="AS54">
        <v>8302.51</v>
      </c>
      <c r="AT54">
        <v>975.57123999999999</v>
      </c>
      <c r="AU54">
        <v>1313.44</v>
      </c>
      <c r="AV54">
        <f t="shared" si="73"/>
        <v>0.25723958460226581</v>
      </c>
      <c r="AW54">
        <v>0.5</v>
      </c>
      <c r="AX54">
        <f t="shared" si="74"/>
        <v>1685.8677007781434</v>
      </c>
      <c r="AY54">
        <f t="shared" si="75"/>
        <v>20.261706615456436</v>
      </c>
      <c r="AZ54">
        <f t="shared" si="76"/>
        <v>216.8359535212733</v>
      </c>
      <c r="BA54">
        <f t="shared" si="77"/>
        <v>1.2611729025737133E-2</v>
      </c>
      <c r="BB54">
        <f t="shared" si="78"/>
        <v>-0.99970306980143742</v>
      </c>
      <c r="BC54">
        <f t="shared" si="79"/>
        <v>-0.5105453025464578</v>
      </c>
      <c r="BD54" t="s">
        <v>397</v>
      </c>
      <c r="BE54">
        <v>0</v>
      </c>
      <c r="BF54">
        <f t="shared" si="80"/>
        <v>-0.5105453025464578</v>
      </c>
      <c r="BG54">
        <f t="shared" si="81"/>
        <v>1.0003887085078469</v>
      </c>
      <c r="BH54">
        <f t="shared" si="82"/>
        <v>0.2571396322395097</v>
      </c>
      <c r="BI54">
        <f t="shared" si="83"/>
        <v>-1458.0610173492762</v>
      </c>
      <c r="BJ54">
        <f t="shared" si="84"/>
        <v>0.25756390171474952</v>
      </c>
      <c r="BK54">
        <f t="shared" si="85"/>
        <v>1038.9318320146106</v>
      </c>
      <c r="BL54">
        <f t="shared" si="86"/>
        <v>-1.3456877976272176E-4</v>
      </c>
      <c r="BM54">
        <f t="shared" si="87"/>
        <v>1.0001345687797627</v>
      </c>
      <c r="BN54" t="s">
        <v>397</v>
      </c>
      <c r="BO54" t="s">
        <v>397</v>
      </c>
      <c r="BP54" t="s">
        <v>397</v>
      </c>
      <c r="BQ54" t="s">
        <v>397</v>
      </c>
      <c r="BR54" t="s">
        <v>397</v>
      </c>
      <c r="BS54" t="s">
        <v>397</v>
      </c>
      <c r="BT54" t="s">
        <v>397</v>
      </c>
      <c r="BU54" t="s">
        <v>397</v>
      </c>
      <c r="BV54" t="s">
        <v>397</v>
      </c>
      <c r="BW54" t="s">
        <v>397</v>
      </c>
      <c r="BX54" t="s">
        <v>397</v>
      </c>
      <c r="BY54" t="s">
        <v>397</v>
      </c>
      <c r="BZ54" t="s">
        <v>397</v>
      </c>
      <c r="CA54" t="s">
        <v>397</v>
      </c>
      <c r="CB54" t="s">
        <v>397</v>
      </c>
      <c r="CC54" t="s">
        <v>397</v>
      </c>
      <c r="CD54" t="s">
        <v>397</v>
      </c>
      <c r="CE54" t="s">
        <v>397</v>
      </c>
      <c r="CF54">
        <f t="shared" si="88"/>
        <v>1999.86</v>
      </c>
      <c r="CG54">
        <f t="shared" si="89"/>
        <v>1685.8677007781434</v>
      </c>
      <c r="CH54">
        <f t="shared" si="90"/>
        <v>0.84299285988926398</v>
      </c>
      <c r="CI54">
        <f t="shared" si="91"/>
        <v>0.16537621958627957</v>
      </c>
      <c r="CJ54">
        <v>9</v>
      </c>
      <c r="CK54">
        <v>0.5</v>
      </c>
      <c r="CL54" t="s">
        <v>398</v>
      </c>
      <c r="CM54">
        <v>1530552826</v>
      </c>
      <c r="CN54">
        <v>372.803</v>
      </c>
      <c r="CO54">
        <v>400.065</v>
      </c>
      <c r="CP54">
        <v>35.508699999999997</v>
      </c>
      <c r="CQ54">
        <v>32.379600000000003</v>
      </c>
      <c r="CR54">
        <v>373.27100000000002</v>
      </c>
      <c r="CS54">
        <v>35.508699999999997</v>
      </c>
      <c r="CT54">
        <v>699.95299999999997</v>
      </c>
      <c r="CU54">
        <v>90.982799999999997</v>
      </c>
      <c r="CV54">
        <v>0.10013</v>
      </c>
      <c r="CW54">
        <v>29.553599999999999</v>
      </c>
      <c r="CX54">
        <v>29.496200000000002</v>
      </c>
      <c r="CY54">
        <v>999.9</v>
      </c>
      <c r="CZ54">
        <v>0</v>
      </c>
      <c r="DA54">
        <v>0</v>
      </c>
      <c r="DB54">
        <v>9998.1200000000008</v>
      </c>
      <c r="DC54">
        <v>0</v>
      </c>
      <c r="DD54">
        <v>0.21912699999999999</v>
      </c>
      <c r="DE54">
        <v>-27.2621</v>
      </c>
      <c r="DF54">
        <v>386.529</v>
      </c>
      <c r="DG54">
        <v>413.45299999999997</v>
      </c>
      <c r="DH54">
        <v>3.12914</v>
      </c>
      <c r="DI54">
        <v>400.065</v>
      </c>
      <c r="DJ54">
        <v>32.379600000000003</v>
      </c>
      <c r="DK54">
        <v>3.23068</v>
      </c>
      <c r="DL54">
        <v>2.9459900000000001</v>
      </c>
      <c r="DM54">
        <v>25.267199999999999</v>
      </c>
      <c r="DN54">
        <v>23.7257</v>
      </c>
      <c r="DO54">
        <v>1999.86</v>
      </c>
      <c r="DP54">
        <v>0.89998800000000001</v>
      </c>
      <c r="DQ54">
        <v>0.100012</v>
      </c>
      <c r="DR54">
        <v>0</v>
      </c>
      <c r="DS54">
        <v>950.39700000000005</v>
      </c>
      <c r="DT54">
        <v>4.9997400000000001</v>
      </c>
      <c r="DU54">
        <v>20743.900000000001</v>
      </c>
      <c r="DV54">
        <v>15358.8</v>
      </c>
      <c r="DW54">
        <v>47</v>
      </c>
      <c r="DX54">
        <v>47.5</v>
      </c>
      <c r="DY54">
        <v>47.5</v>
      </c>
      <c r="DZ54">
        <v>47.561999999999998</v>
      </c>
      <c r="EA54">
        <v>48.811999999999998</v>
      </c>
      <c r="EB54">
        <v>1795.35</v>
      </c>
      <c r="EC54">
        <v>199.51</v>
      </c>
      <c r="ED54">
        <v>0</v>
      </c>
      <c r="EE54">
        <v>66.100000143051105</v>
      </c>
      <c r="EF54">
        <v>0</v>
      </c>
      <c r="EG54">
        <v>975.57123999999999</v>
      </c>
      <c r="EH54">
        <v>-217.59999967311401</v>
      </c>
      <c r="EI54">
        <v>-4156.2153782146397</v>
      </c>
      <c r="EJ54">
        <v>21245.331999999999</v>
      </c>
      <c r="EK54">
        <v>15</v>
      </c>
      <c r="EL54">
        <v>1530552534</v>
      </c>
      <c r="EM54" t="s">
        <v>503</v>
      </c>
      <c r="EN54">
        <v>1530552534</v>
      </c>
      <c r="EO54">
        <v>0</v>
      </c>
      <c r="EP54">
        <v>6</v>
      </c>
      <c r="EQ54">
        <v>1.0999999999999999E-2</v>
      </c>
      <c r="ER54">
        <v>0</v>
      </c>
      <c r="ES54">
        <v>-0.46700000000000003</v>
      </c>
      <c r="ET54">
        <v>0</v>
      </c>
      <c r="EU54">
        <v>400</v>
      </c>
      <c r="EV54">
        <v>0</v>
      </c>
      <c r="EW54">
        <v>0.6</v>
      </c>
      <c r="EX54">
        <v>0</v>
      </c>
      <c r="EY54">
        <v>-27.075839999999999</v>
      </c>
      <c r="EZ54">
        <v>-2.1625621013133101</v>
      </c>
      <c r="FA54">
        <v>0.22508130175561</v>
      </c>
      <c r="FB54">
        <v>0</v>
      </c>
      <c r="FC54">
        <v>1.00037988079717</v>
      </c>
      <c r="FD54">
        <v>8.8353370436751693E-5</v>
      </c>
      <c r="FE54">
        <v>0</v>
      </c>
      <c r="FF54">
        <v>0</v>
      </c>
      <c r="FG54">
        <v>2.6714015</v>
      </c>
      <c r="FH54">
        <v>3.1825566979362199</v>
      </c>
      <c r="FI54">
        <v>0.31066668569827399</v>
      </c>
      <c r="FJ54">
        <v>0</v>
      </c>
      <c r="FK54">
        <v>0</v>
      </c>
      <c r="FL54">
        <v>3</v>
      </c>
      <c r="FM54" t="s">
        <v>400</v>
      </c>
      <c r="FN54">
        <v>3.4446500000000002</v>
      </c>
      <c r="FO54">
        <v>2.7796699999999999</v>
      </c>
      <c r="FP54">
        <v>7.9299400000000006E-2</v>
      </c>
      <c r="FQ54">
        <v>8.3606299999999995E-2</v>
      </c>
      <c r="FR54">
        <v>0.13073000000000001</v>
      </c>
      <c r="FS54">
        <v>0.121353</v>
      </c>
      <c r="FT54">
        <v>19530.7</v>
      </c>
      <c r="FU54">
        <v>23722.2</v>
      </c>
      <c r="FV54">
        <v>20678.5</v>
      </c>
      <c r="FW54">
        <v>24992</v>
      </c>
      <c r="FX54">
        <v>28523.9</v>
      </c>
      <c r="FY54">
        <v>32345</v>
      </c>
      <c r="FZ54">
        <v>37356.1</v>
      </c>
      <c r="GA54">
        <v>41494.5</v>
      </c>
      <c r="GB54">
        <v>2.2303500000000001</v>
      </c>
      <c r="GC54">
        <v>1.53647</v>
      </c>
      <c r="GD54">
        <v>6.0029300000000001E-2</v>
      </c>
      <c r="GE54">
        <v>0</v>
      </c>
      <c r="GF54">
        <v>28.517700000000001</v>
      </c>
      <c r="GG54">
        <v>999.9</v>
      </c>
      <c r="GH54">
        <v>65.388999999999996</v>
      </c>
      <c r="GI54">
        <v>34.552999999999997</v>
      </c>
      <c r="GJ54">
        <v>39.601999999999997</v>
      </c>
      <c r="GK54">
        <v>61.460500000000003</v>
      </c>
      <c r="GL54">
        <v>23.982399999999998</v>
      </c>
      <c r="GM54">
        <v>2</v>
      </c>
      <c r="GN54">
        <v>0.300346</v>
      </c>
      <c r="GO54">
        <v>1.4779899999999999</v>
      </c>
      <c r="GP54">
        <v>20.330400000000001</v>
      </c>
      <c r="GQ54">
        <v>5.2228300000000001</v>
      </c>
      <c r="GR54">
        <v>11.962</v>
      </c>
      <c r="GS54">
        <v>4.9856999999999996</v>
      </c>
      <c r="GT54">
        <v>3.3010000000000002</v>
      </c>
      <c r="GU54">
        <v>9999</v>
      </c>
      <c r="GV54">
        <v>999.9</v>
      </c>
      <c r="GW54">
        <v>9999</v>
      </c>
      <c r="GX54">
        <v>9999</v>
      </c>
      <c r="GY54">
        <v>1.88411</v>
      </c>
      <c r="GZ54">
        <v>1.8811</v>
      </c>
      <c r="HA54">
        <v>1.88293</v>
      </c>
      <c r="HB54">
        <v>1.8812899999999999</v>
      </c>
      <c r="HC54">
        <v>1.8827199999999999</v>
      </c>
      <c r="HD54">
        <v>1.88201</v>
      </c>
      <c r="HE54">
        <v>1.88398</v>
      </c>
      <c r="HF54">
        <v>1.88117</v>
      </c>
      <c r="HG54">
        <v>5</v>
      </c>
      <c r="HH54">
        <v>0</v>
      </c>
      <c r="HI54">
        <v>0</v>
      </c>
      <c r="HJ54">
        <v>0</v>
      </c>
      <c r="HK54" t="s">
        <v>401</v>
      </c>
      <c r="HL54" t="s">
        <v>402</v>
      </c>
      <c r="HM54" t="s">
        <v>403</v>
      </c>
      <c r="HN54" t="s">
        <v>403</v>
      </c>
      <c r="HO54" t="s">
        <v>403</v>
      </c>
      <c r="HP54" t="s">
        <v>403</v>
      </c>
      <c r="HQ54">
        <v>0</v>
      </c>
      <c r="HR54">
        <v>100</v>
      </c>
      <c r="HS54">
        <v>100</v>
      </c>
      <c r="HT54">
        <v>-0.46800000000000003</v>
      </c>
      <c r="HU54">
        <v>0</v>
      </c>
      <c r="HV54">
        <v>-0.46740000000005499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-1</v>
      </c>
      <c r="IE54">
        <v>-1</v>
      </c>
      <c r="IF54">
        <v>-1</v>
      </c>
      <c r="IG54">
        <v>-1</v>
      </c>
      <c r="IH54">
        <v>4.9000000000000004</v>
      </c>
      <c r="II54">
        <v>25509213.800000001</v>
      </c>
      <c r="IJ54">
        <v>1.09253</v>
      </c>
      <c r="IK54">
        <v>2.6110799999999998</v>
      </c>
      <c r="IL54">
        <v>2.1008300000000002</v>
      </c>
      <c r="IM54">
        <v>2.66113</v>
      </c>
      <c r="IN54">
        <v>2.2485400000000002</v>
      </c>
      <c r="IO54">
        <v>2.1984900000000001</v>
      </c>
      <c r="IP54">
        <v>38.821100000000001</v>
      </c>
      <c r="IQ54">
        <v>14.1145</v>
      </c>
      <c r="IR54">
        <v>18</v>
      </c>
      <c r="IS54">
        <v>746.51599999999996</v>
      </c>
      <c r="IT54">
        <v>261.49400000000003</v>
      </c>
      <c r="IU54">
        <v>26.999400000000001</v>
      </c>
      <c r="IV54">
        <v>31.286100000000001</v>
      </c>
      <c r="IW54">
        <v>29.999700000000001</v>
      </c>
      <c r="IX54">
        <v>31.220800000000001</v>
      </c>
      <c r="IY54">
        <v>31.2119</v>
      </c>
      <c r="IZ54">
        <v>21.8339</v>
      </c>
      <c r="JA54">
        <v>100</v>
      </c>
      <c r="JB54">
        <v>0</v>
      </c>
      <c r="JC54">
        <v>27</v>
      </c>
      <c r="JD54">
        <v>400</v>
      </c>
      <c r="JE54">
        <v>7.75685</v>
      </c>
      <c r="JF54">
        <v>100.669</v>
      </c>
      <c r="JG54">
        <v>100.003</v>
      </c>
    </row>
    <row r="55" spans="1:267" x14ac:dyDescent="0.2">
      <c r="A55">
        <v>39</v>
      </c>
      <c r="B55">
        <v>1530552903.5</v>
      </c>
      <c r="C55">
        <v>3236</v>
      </c>
      <c r="D55" t="s">
        <v>516</v>
      </c>
      <c r="E55" t="s">
        <v>517</v>
      </c>
      <c r="F55" t="s">
        <v>394</v>
      </c>
      <c r="I55">
        <v>1530552903.5</v>
      </c>
      <c r="J55">
        <f t="shared" si="46"/>
        <v>2.9800589265036861E-3</v>
      </c>
      <c r="K55">
        <f t="shared" si="47"/>
        <v>2.9800589265036863</v>
      </c>
      <c r="L55">
        <f t="shared" si="48"/>
        <v>22.685351650840694</v>
      </c>
      <c r="M55">
        <f t="shared" si="49"/>
        <v>369.42899999999997</v>
      </c>
      <c r="N55">
        <f t="shared" si="50"/>
        <v>251.20427894623052</v>
      </c>
      <c r="O55">
        <f t="shared" si="51"/>
        <v>22.880038166026036</v>
      </c>
      <c r="P55">
        <f t="shared" si="52"/>
        <v>33.648111628886994</v>
      </c>
      <c r="Q55">
        <f t="shared" si="53"/>
        <v>0.33803789960607478</v>
      </c>
      <c r="R55">
        <f t="shared" si="54"/>
        <v>2.7636159026777443</v>
      </c>
      <c r="S55">
        <f t="shared" si="55"/>
        <v>0.31663239238819985</v>
      </c>
      <c r="T55">
        <f t="shared" si="56"/>
        <v>0.19970538574252267</v>
      </c>
      <c r="U55">
        <f t="shared" si="57"/>
        <v>330.75105150163671</v>
      </c>
      <c r="V55">
        <f t="shared" si="58"/>
        <v>30.750580453618891</v>
      </c>
      <c r="W55">
        <f t="shared" si="59"/>
        <v>29.3123</v>
      </c>
      <c r="X55">
        <f t="shared" si="60"/>
        <v>4.0950269786610747</v>
      </c>
      <c r="Y55">
        <f t="shared" si="61"/>
        <v>78.99821383406919</v>
      </c>
      <c r="Z55">
        <f t="shared" si="62"/>
        <v>3.2724637283870002</v>
      </c>
      <c r="AA55">
        <f t="shared" si="63"/>
        <v>4.1424528094528892</v>
      </c>
      <c r="AB55">
        <f t="shared" si="64"/>
        <v>0.82256325027407451</v>
      </c>
      <c r="AC55">
        <f t="shared" si="65"/>
        <v>-131.42059865881257</v>
      </c>
      <c r="AD55">
        <f t="shared" si="66"/>
        <v>29.738815284814478</v>
      </c>
      <c r="AE55">
        <f t="shared" si="67"/>
        <v>2.3787824593420157</v>
      </c>
      <c r="AF55">
        <f t="shared" si="68"/>
        <v>231.44805058698063</v>
      </c>
      <c r="AG55">
        <v>0</v>
      </c>
      <c r="AH55">
        <v>0</v>
      </c>
      <c r="AI55">
        <f t="shared" si="69"/>
        <v>1</v>
      </c>
      <c r="AJ55">
        <f t="shared" si="70"/>
        <v>0</v>
      </c>
      <c r="AK55">
        <f t="shared" si="71"/>
        <v>47631.454482986948</v>
      </c>
      <c r="AL55" t="s">
        <v>395</v>
      </c>
      <c r="AM55">
        <v>8118.25</v>
      </c>
      <c r="AN55">
        <v>1.65384615384615</v>
      </c>
      <c r="AO55">
        <v>0.39</v>
      </c>
      <c r="AP55">
        <f t="shared" si="72"/>
        <v>-3.2406311637080769</v>
      </c>
      <c r="AQ55">
        <v>-1</v>
      </c>
      <c r="AR55" t="s">
        <v>518</v>
      </c>
      <c r="AS55">
        <v>8333.91</v>
      </c>
      <c r="AT55">
        <v>1236.7203999999999</v>
      </c>
      <c r="AU55">
        <v>1616.48</v>
      </c>
      <c r="AV55">
        <f t="shared" si="73"/>
        <v>0.23492997129565485</v>
      </c>
      <c r="AW55">
        <v>0.5</v>
      </c>
      <c r="AX55">
        <f t="shared" si="74"/>
        <v>1685.9850007780501</v>
      </c>
      <c r="AY55">
        <f t="shared" si="75"/>
        <v>22.685351650840694</v>
      </c>
      <c r="AZ55">
        <f t="shared" si="76"/>
        <v>198.04420391884597</v>
      </c>
      <c r="BA55">
        <f t="shared" si="77"/>
        <v>1.4048376254777091E-2</v>
      </c>
      <c r="BB55">
        <f t="shared" si="78"/>
        <v>-0.99975873502919921</v>
      </c>
      <c r="BC55">
        <f t="shared" si="79"/>
        <v>-0.5105081014015117</v>
      </c>
      <c r="BD55" t="s">
        <v>397</v>
      </c>
      <c r="BE55">
        <v>0</v>
      </c>
      <c r="BF55">
        <f t="shared" si="80"/>
        <v>-0.5105081014015117</v>
      </c>
      <c r="BG55">
        <f t="shared" si="81"/>
        <v>1.0003158146722517</v>
      </c>
      <c r="BH55">
        <f t="shared" si="82"/>
        <v>0.23485580038802886</v>
      </c>
      <c r="BI55">
        <f t="shared" si="83"/>
        <v>-1794.642377436458</v>
      </c>
      <c r="BJ55">
        <f t="shared" si="84"/>
        <v>0.23517057801887706</v>
      </c>
      <c r="BK55">
        <f t="shared" si="85"/>
        <v>1278.7078514911784</v>
      </c>
      <c r="BL55">
        <f t="shared" si="86"/>
        <v>-9.6946560240475569E-5</v>
      </c>
      <c r="BM55">
        <f t="shared" si="87"/>
        <v>1.0000969465602405</v>
      </c>
      <c r="BN55" t="s">
        <v>397</v>
      </c>
      <c r="BO55" t="s">
        <v>397</v>
      </c>
      <c r="BP55" t="s">
        <v>397</v>
      </c>
      <c r="BQ55" t="s">
        <v>397</v>
      </c>
      <c r="BR55" t="s">
        <v>397</v>
      </c>
      <c r="BS55" t="s">
        <v>397</v>
      </c>
      <c r="BT55" t="s">
        <v>397</v>
      </c>
      <c r="BU55" t="s">
        <v>397</v>
      </c>
      <c r="BV55" t="s">
        <v>397</v>
      </c>
      <c r="BW55" t="s">
        <v>397</v>
      </c>
      <c r="BX55" t="s">
        <v>397</v>
      </c>
      <c r="BY55" t="s">
        <v>397</v>
      </c>
      <c r="BZ55" t="s">
        <v>397</v>
      </c>
      <c r="CA55" t="s">
        <v>397</v>
      </c>
      <c r="CB55" t="s">
        <v>397</v>
      </c>
      <c r="CC55" t="s">
        <v>397</v>
      </c>
      <c r="CD55" t="s">
        <v>397</v>
      </c>
      <c r="CE55" t="s">
        <v>397</v>
      </c>
      <c r="CF55">
        <f t="shared" si="88"/>
        <v>2000</v>
      </c>
      <c r="CG55">
        <f t="shared" si="89"/>
        <v>1685.9850007780501</v>
      </c>
      <c r="CH55">
        <f t="shared" si="90"/>
        <v>0.84299250038902507</v>
      </c>
      <c r="CI55">
        <f t="shared" si="91"/>
        <v>0.16537552575081835</v>
      </c>
      <c r="CJ55">
        <v>9</v>
      </c>
      <c r="CK55">
        <v>0.5</v>
      </c>
      <c r="CL55" t="s">
        <v>398</v>
      </c>
      <c r="CM55">
        <v>1530552903.5</v>
      </c>
      <c r="CN55">
        <v>369.42899999999997</v>
      </c>
      <c r="CO55">
        <v>400.01100000000002</v>
      </c>
      <c r="CP55">
        <v>35.929000000000002</v>
      </c>
      <c r="CQ55">
        <v>32.235199999999999</v>
      </c>
      <c r="CR55">
        <v>369.89699999999999</v>
      </c>
      <c r="CS55">
        <v>35.929000000000002</v>
      </c>
      <c r="CT55">
        <v>700.00800000000004</v>
      </c>
      <c r="CU55">
        <v>90.980999999999995</v>
      </c>
      <c r="CV55">
        <v>0.10040300000000001</v>
      </c>
      <c r="CW55">
        <v>29.511900000000001</v>
      </c>
      <c r="CX55">
        <v>29.3123</v>
      </c>
      <c r="CY55">
        <v>999.9</v>
      </c>
      <c r="CZ55">
        <v>0</v>
      </c>
      <c r="DA55">
        <v>0</v>
      </c>
      <c r="DB55">
        <v>9983.1200000000008</v>
      </c>
      <c r="DC55">
        <v>0</v>
      </c>
      <c r="DD55">
        <v>0.21912699999999999</v>
      </c>
      <c r="DE55">
        <v>-30.581499999999998</v>
      </c>
      <c r="DF55">
        <v>383.197</v>
      </c>
      <c r="DG55">
        <v>413.33499999999998</v>
      </c>
      <c r="DH55">
        <v>3.69374</v>
      </c>
      <c r="DI55">
        <v>400.01100000000002</v>
      </c>
      <c r="DJ55">
        <v>32.235199999999999</v>
      </c>
      <c r="DK55">
        <v>3.2688600000000001</v>
      </c>
      <c r="DL55">
        <v>2.9327999999999999</v>
      </c>
      <c r="DM55">
        <v>25.4648</v>
      </c>
      <c r="DN55">
        <v>23.651199999999999</v>
      </c>
      <c r="DO55">
        <v>2000</v>
      </c>
      <c r="DP55">
        <v>0.90000100000000005</v>
      </c>
      <c r="DQ55">
        <v>9.9998699999999996E-2</v>
      </c>
      <c r="DR55">
        <v>0</v>
      </c>
      <c r="DS55">
        <v>1161.8699999999999</v>
      </c>
      <c r="DT55">
        <v>4.9997400000000001</v>
      </c>
      <c r="DU55">
        <v>24123.7</v>
      </c>
      <c r="DV55">
        <v>15360</v>
      </c>
      <c r="DW55">
        <v>47.125</v>
      </c>
      <c r="DX55">
        <v>47.436999999999998</v>
      </c>
      <c r="DY55">
        <v>47.75</v>
      </c>
      <c r="DZ55">
        <v>47.561999999999998</v>
      </c>
      <c r="EA55">
        <v>48.936999999999998</v>
      </c>
      <c r="EB55">
        <v>1795.5</v>
      </c>
      <c r="EC55">
        <v>199.5</v>
      </c>
      <c r="ED55">
        <v>0</v>
      </c>
      <c r="EE55">
        <v>77.299999952316298</v>
      </c>
      <c r="EF55">
        <v>0</v>
      </c>
      <c r="EG55">
        <v>1236.7203999999999</v>
      </c>
      <c r="EH55">
        <v>-672.60077026489296</v>
      </c>
      <c r="EI55">
        <v>-12968.0846351974</v>
      </c>
      <c r="EJ55">
        <v>25582.808000000001</v>
      </c>
      <c r="EK55">
        <v>15</v>
      </c>
      <c r="EL55">
        <v>1530552534</v>
      </c>
      <c r="EM55" t="s">
        <v>503</v>
      </c>
      <c r="EN55">
        <v>1530552534</v>
      </c>
      <c r="EO55">
        <v>0</v>
      </c>
      <c r="EP55">
        <v>6</v>
      </c>
      <c r="EQ55">
        <v>1.0999999999999999E-2</v>
      </c>
      <c r="ER55">
        <v>0</v>
      </c>
      <c r="ES55">
        <v>-0.46700000000000003</v>
      </c>
      <c r="ET55">
        <v>0</v>
      </c>
      <c r="EU55">
        <v>400</v>
      </c>
      <c r="EV55">
        <v>0</v>
      </c>
      <c r="EW55">
        <v>0.6</v>
      </c>
      <c r="EX55">
        <v>0</v>
      </c>
      <c r="EY55">
        <v>-29.738387500000002</v>
      </c>
      <c r="EZ55">
        <v>-4.9559020637898596</v>
      </c>
      <c r="FA55">
        <v>0.48263514852707301</v>
      </c>
      <c r="FB55">
        <v>0</v>
      </c>
      <c r="FC55">
        <v>1.00038870850785</v>
      </c>
      <c r="FD55">
        <v>8.8353370436751693E-5</v>
      </c>
      <c r="FE55">
        <v>0</v>
      </c>
      <c r="FF55">
        <v>0</v>
      </c>
      <c r="FG55">
        <v>3.26832375</v>
      </c>
      <c r="FH55">
        <v>2.9178365853658499</v>
      </c>
      <c r="FI55">
        <v>0.283085689391812</v>
      </c>
      <c r="FJ55">
        <v>0</v>
      </c>
      <c r="FK55">
        <v>0</v>
      </c>
      <c r="FL55">
        <v>3</v>
      </c>
      <c r="FM55" t="s">
        <v>400</v>
      </c>
      <c r="FN55">
        <v>3.4447800000000002</v>
      </c>
      <c r="FO55">
        <v>2.7798099999999999</v>
      </c>
      <c r="FP55">
        <v>7.8752900000000001E-2</v>
      </c>
      <c r="FQ55">
        <v>8.3605899999999997E-2</v>
      </c>
      <c r="FR55">
        <v>0.131799</v>
      </c>
      <c r="FS55">
        <v>0.120994</v>
      </c>
      <c r="FT55">
        <v>19545.400000000001</v>
      </c>
      <c r="FU55">
        <v>23725.8</v>
      </c>
      <c r="FV55">
        <v>20681.7</v>
      </c>
      <c r="FW55">
        <v>24995.599999999999</v>
      </c>
      <c r="FX55">
        <v>28492.6</v>
      </c>
      <c r="FY55">
        <v>32362.400000000001</v>
      </c>
      <c r="FZ55">
        <v>37361</v>
      </c>
      <c r="GA55">
        <v>41499.800000000003</v>
      </c>
      <c r="GB55">
        <v>2.2524799999999998</v>
      </c>
      <c r="GC55">
        <v>1.5355799999999999</v>
      </c>
      <c r="GD55">
        <v>5.8859599999999998E-2</v>
      </c>
      <c r="GE55">
        <v>0</v>
      </c>
      <c r="GF55">
        <v>28.352699999999999</v>
      </c>
      <c r="GG55">
        <v>999.9</v>
      </c>
      <c r="GH55">
        <v>64.742000000000004</v>
      </c>
      <c r="GI55">
        <v>34.654000000000003</v>
      </c>
      <c r="GJ55">
        <v>39.432400000000001</v>
      </c>
      <c r="GK55">
        <v>61.650500000000001</v>
      </c>
      <c r="GL55">
        <v>24.0505</v>
      </c>
      <c r="GM55">
        <v>2</v>
      </c>
      <c r="GN55">
        <v>0.29445100000000002</v>
      </c>
      <c r="GO55">
        <v>1.3769199999999999</v>
      </c>
      <c r="GP55">
        <v>20.331399999999999</v>
      </c>
      <c r="GQ55">
        <v>5.2216300000000002</v>
      </c>
      <c r="GR55">
        <v>11.962</v>
      </c>
      <c r="GS55">
        <v>4.9856499999999997</v>
      </c>
      <c r="GT55">
        <v>3.3010000000000002</v>
      </c>
      <c r="GU55">
        <v>9999</v>
      </c>
      <c r="GV55">
        <v>999.9</v>
      </c>
      <c r="GW55">
        <v>9999</v>
      </c>
      <c r="GX55">
        <v>9999</v>
      </c>
      <c r="GY55">
        <v>1.8841399999999999</v>
      </c>
      <c r="GZ55">
        <v>1.8811</v>
      </c>
      <c r="HA55">
        <v>1.88293</v>
      </c>
      <c r="HB55">
        <v>1.8813</v>
      </c>
      <c r="HC55">
        <v>1.8827499999999999</v>
      </c>
      <c r="HD55">
        <v>1.88202</v>
      </c>
      <c r="HE55">
        <v>1.8839999999999999</v>
      </c>
      <c r="HF55">
        <v>1.88123</v>
      </c>
      <c r="HG55">
        <v>5</v>
      </c>
      <c r="HH55">
        <v>0</v>
      </c>
      <c r="HI55">
        <v>0</v>
      </c>
      <c r="HJ55">
        <v>0</v>
      </c>
      <c r="HK55" t="s">
        <v>401</v>
      </c>
      <c r="HL55" t="s">
        <v>402</v>
      </c>
      <c r="HM55" t="s">
        <v>403</v>
      </c>
      <c r="HN55" t="s">
        <v>403</v>
      </c>
      <c r="HO55" t="s">
        <v>403</v>
      </c>
      <c r="HP55" t="s">
        <v>403</v>
      </c>
      <c r="HQ55">
        <v>0</v>
      </c>
      <c r="HR55">
        <v>100</v>
      </c>
      <c r="HS55">
        <v>100</v>
      </c>
      <c r="HT55">
        <v>-0.46800000000000003</v>
      </c>
      <c r="HU55">
        <v>0</v>
      </c>
      <c r="HV55">
        <v>-0.46740000000005499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-1</v>
      </c>
      <c r="IE55">
        <v>-1</v>
      </c>
      <c r="IF55">
        <v>-1</v>
      </c>
      <c r="IG55">
        <v>-1</v>
      </c>
      <c r="IH55">
        <v>6.2</v>
      </c>
      <c r="II55">
        <v>25509215.100000001</v>
      </c>
      <c r="IJ55">
        <v>1.09375</v>
      </c>
      <c r="IK55">
        <v>2.6196299999999999</v>
      </c>
      <c r="IL55">
        <v>2.1008300000000002</v>
      </c>
      <c r="IM55">
        <v>2.66235</v>
      </c>
      <c r="IN55">
        <v>2.2485400000000002</v>
      </c>
      <c r="IO55">
        <v>2.19482</v>
      </c>
      <c r="IP55">
        <v>38.796399999999998</v>
      </c>
      <c r="IQ55">
        <v>14.079499999999999</v>
      </c>
      <c r="IR55">
        <v>18</v>
      </c>
      <c r="IS55">
        <v>765.76499999999999</v>
      </c>
      <c r="IT55">
        <v>260.89499999999998</v>
      </c>
      <c r="IU55">
        <v>26.998999999999999</v>
      </c>
      <c r="IV55">
        <v>31.229099999999999</v>
      </c>
      <c r="IW55">
        <v>29.9998</v>
      </c>
      <c r="IX55">
        <v>31.165900000000001</v>
      </c>
      <c r="IY55">
        <v>31.159199999999998</v>
      </c>
      <c r="IZ55">
        <v>21.845099999999999</v>
      </c>
      <c r="JA55">
        <v>100</v>
      </c>
      <c r="JB55">
        <v>0</v>
      </c>
      <c r="JC55">
        <v>27</v>
      </c>
      <c r="JD55">
        <v>400</v>
      </c>
      <c r="JE55">
        <v>7.75685</v>
      </c>
      <c r="JF55">
        <v>100.68300000000001</v>
      </c>
      <c r="JG55">
        <v>100.01600000000001</v>
      </c>
    </row>
    <row r="56" spans="1:267" x14ac:dyDescent="0.2">
      <c r="A56">
        <v>40</v>
      </c>
      <c r="B56">
        <v>1530552958</v>
      </c>
      <c r="C56">
        <v>3290.5</v>
      </c>
      <c r="D56" t="s">
        <v>519</v>
      </c>
      <c r="E56" t="s">
        <v>520</v>
      </c>
      <c r="F56" t="s">
        <v>394</v>
      </c>
      <c r="I56">
        <v>1530552958</v>
      </c>
      <c r="J56">
        <f t="shared" si="46"/>
        <v>2.437588060290514E-3</v>
      </c>
      <c r="K56">
        <f t="shared" si="47"/>
        <v>2.4375880602905138</v>
      </c>
      <c r="L56">
        <f t="shared" si="48"/>
        <v>19.681360479100761</v>
      </c>
      <c r="M56">
        <f t="shared" si="49"/>
        <v>373.416</v>
      </c>
      <c r="N56">
        <f t="shared" si="50"/>
        <v>255.78994956972417</v>
      </c>
      <c r="O56">
        <f t="shared" si="51"/>
        <v>23.298309609651014</v>
      </c>
      <c r="P56">
        <f t="shared" si="52"/>
        <v>34.012132203911996</v>
      </c>
      <c r="Q56">
        <f t="shared" si="53"/>
        <v>0.29205927633136591</v>
      </c>
      <c r="R56">
        <f t="shared" si="54"/>
        <v>2.76662318697222</v>
      </c>
      <c r="S56">
        <f t="shared" si="55"/>
        <v>0.27594817120511728</v>
      </c>
      <c r="T56">
        <f t="shared" si="56"/>
        <v>0.1738410229653094</v>
      </c>
      <c r="U56">
        <f t="shared" si="57"/>
        <v>330.73552950155374</v>
      </c>
      <c r="V56">
        <f t="shared" si="58"/>
        <v>30.879468605101565</v>
      </c>
      <c r="W56">
        <f t="shared" si="59"/>
        <v>28.767800000000001</v>
      </c>
      <c r="X56">
        <f t="shared" si="60"/>
        <v>3.9680502761987708</v>
      </c>
      <c r="Y56">
        <f t="shared" si="61"/>
        <v>77.212042244795342</v>
      </c>
      <c r="Z56">
        <f t="shared" si="62"/>
        <v>3.1950997866758999</v>
      </c>
      <c r="AA56">
        <f t="shared" si="63"/>
        <v>4.13808480359328</v>
      </c>
      <c r="AB56">
        <f t="shared" si="64"/>
        <v>0.77295048952287093</v>
      </c>
      <c r="AC56">
        <f t="shared" si="65"/>
        <v>-107.49763345881166</v>
      </c>
      <c r="AD56">
        <f t="shared" si="66"/>
        <v>108.25611056203837</v>
      </c>
      <c r="AE56">
        <f t="shared" si="67"/>
        <v>8.6257886397438508</v>
      </c>
      <c r="AF56">
        <f t="shared" si="68"/>
        <v>340.11979524452431</v>
      </c>
      <c r="AG56">
        <v>42</v>
      </c>
      <c r="AH56">
        <v>6</v>
      </c>
      <c r="AI56">
        <f t="shared" si="69"/>
        <v>1</v>
      </c>
      <c r="AJ56">
        <f t="shared" si="70"/>
        <v>0</v>
      </c>
      <c r="AK56">
        <f t="shared" si="71"/>
        <v>47715.604823092537</v>
      </c>
      <c r="AL56" t="s">
        <v>395</v>
      </c>
      <c r="AM56">
        <v>8118.25</v>
      </c>
      <c r="AN56">
        <v>1.65384615384615</v>
      </c>
      <c r="AO56">
        <v>0.39</v>
      </c>
      <c r="AP56">
        <f t="shared" si="72"/>
        <v>-3.2406311637080769</v>
      </c>
      <c r="AQ56">
        <v>-1</v>
      </c>
      <c r="AR56" t="s">
        <v>521</v>
      </c>
      <c r="AS56">
        <v>8318.69</v>
      </c>
      <c r="AT56">
        <v>1227.7688000000001</v>
      </c>
      <c r="AU56">
        <v>1581.48</v>
      </c>
      <c r="AV56">
        <f t="shared" si="73"/>
        <v>0.22365834534739604</v>
      </c>
      <c r="AW56">
        <v>0.5</v>
      </c>
      <c r="AX56">
        <f t="shared" si="74"/>
        <v>1685.9088007780072</v>
      </c>
      <c r="AY56">
        <f t="shared" si="75"/>
        <v>19.681360479100761</v>
      </c>
      <c r="AZ56">
        <f t="shared" si="76"/>
        <v>188.53378639431091</v>
      </c>
      <c r="BA56">
        <f t="shared" si="77"/>
        <v>1.22671881596186E-2</v>
      </c>
      <c r="BB56">
        <f t="shared" si="78"/>
        <v>-0.99975339555353204</v>
      </c>
      <c r="BC56">
        <f t="shared" si="79"/>
        <v>-0.51051166954505189</v>
      </c>
      <c r="BD56" t="s">
        <v>397</v>
      </c>
      <c r="BE56">
        <v>0</v>
      </c>
      <c r="BF56">
        <f t="shared" si="80"/>
        <v>-0.51051166954505189</v>
      </c>
      <c r="BG56">
        <f t="shared" si="81"/>
        <v>1.0003228062761116</v>
      </c>
      <c r="BH56">
        <f t="shared" si="82"/>
        <v>0.22358617032836234</v>
      </c>
      <c r="BI56">
        <f t="shared" si="83"/>
        <v>-1755.7684741595669</v>
      </c>
      <c r="BJ56">
        <f t="shared" si="84"/>
        <v>0.22389248281456478</v>
      </c>
      <c r="BK56">
        <f t="shared" si="85"/>
        <v>1251.0146074254449</v>
      </c>
      <c r="BL56">
        <f t="shared" si="86"/>
        <v>-9.2968113460381628E-5</v>
      </c>
      <c r="BM56">
        <f t="shared" si="87"/>
        <v>1.0000929681134605</v>
      </c>
      <c r="BN56" t="s">
        <v>397</v>
      </c>
      <c r="BO56" t="s">
        <v>397</v>
      </c>
      <c r="BP56" t="s">
        <v>397</v>
      </c>
      <c r="BQ56" t="s">
        <v>397</v>
      </c>
      <c r="BR56" t="s">
        <v>397</v>
      </c>
      <c r="BS56" t="s">
        <v>397</v>
      </c>
      <c r="BT56" t="s">
        <v>397</v>
      </c>
      <c r="BU56" t="s">
        <v>397</v>
      </c>
      <c r="BV56" t="s">
        <v>397</v>
      </c>
      <c r="BW56" t="s">
        <v>397</v>
      </c>
      <c r="BX56" t="s">
        <v>397</v>
      </c>
      <c r="BY56" t="s">
        <v>397</v>
      </c>
      <c r="BZ56" t="s">
        <v>397</v>
      </c>
      <c r="CA56" t="s">
        <v>397</v>
      </c>
      <c r="CB56" t="s">
        <v>397</v>
      </c>
      <c r="CC56" t="s">
        <v>397</v>
      </c>
      <c r="CD56" t="s">
        <v>397</v>
      </c>
      <c r="CE56" t="s">
        <v>397</v>
      </c>
      <c r="CF56">
        <f t="shared" si="88"/>
        <v>1999.91</v>
      </c>
      <c r="CG56">
        <f t="shared" si="89"/>
        <v>1685.9088007780072</v>
      </c>
      <c r="CH56">
        <f t="shared" si="90"/>
        <v>0.84299233504408055</v>
      </c>
      <c r="CI56">
        <f t="shared" si="91"/>
        <v>0.16537520663507543</v>
      </c>
      <c r="CJ56">
        <v>9</v>
      </c>
      <c r="CK56">
        <v>0.5</v>
      </c>
      <c r="CL56" t="s">
        <v>398</v>
      </c>
      <c r="CM56">
        <v>1530552958</v>
      </c>
      <c r="CN56">
        <v>373.416</v>
      </c>
      <c r="CO56">
        <v>399.89</v>
      </c>
      <c r="CP56">
        <v>35.078699999999998</v>
      </c>
      <c r="CQ56">
        <v>32.054699999999997</v>
      </c>
      <c r="CR56">
        <v>373.88400000000001</v>
      </c>
      <c r="CS56">
        <v>35.078699999999998</v>
      </c>
      <c r="CT56">
        <v>700.024</v>
      </c>
      <c r="CU56">
        <v>90.983400000000003</v>
      </c>
      <c r="CV56">
        <v>0.100357</v>
      </c>
      <c r="CW56">
        <v>29.493600000000001</v>
      </c>
      <c r="CX56">
        <v>28.767800000000001</v>
      </c>
      <c r="CY56">
        <v>999.9</v>
      </c>
      <c r="CZ56">
        <v>0</v>
      </c>
      <c r="DA56">
        <v>0</v>
      </c>
      <c r="DB56">
        <v>10000.6</v>
      </c>
      <c r="DC56">
        <v>0</v>
      </c>
      <c r="DD56">
        <v>0.21912699999999999</v>
      </c>
      <c r="DE56">
        <v>-26.473500000000001</v>
      </c>
      <c r="DF56">
        <v>386.99200000000002</v>
      </c>
      <c r="DG56">
        <v>413.13299999999998</v>
      </c>
      <c r="DH56">
        <v>3.0240399999999998</v>
      </c>
      <c r="DI56">
        <v>399.89</v>
      </c>
      <c r="DJ56">
        <v>32.054699999999997</v>
      </c>
      <c r="DK56">
        <v>3.1915800000000001</v>
      </c>
      <c r="DL56">
        <v>2.9164400000000001</v>
      </c>
      <c r="DM56">
        <v>25.0627</v>
      </c>
      <c r="DN56">
        <v>23.558399999999999</v>
      </c>
      <c r="DO56">
        <v>1999.91</v>
      </c>
      <c r="DP56">
        <v>0.90000400000000003</v>
      </c>
      <c r="DQ56">
        <v>9.9996299999999996E-2</v>
      </c>
      <c r="DR56">
        <v>0</v>
      </c>
      <c r="DS56">
        <v>1153.6300000000001</v>
      </c>
      <c r="DT56">
        <v>4.9997400000000001</v>
      </c>
      <c r="DU56">
        <v>23734.1</v>
      </c>
      <c r="DV56">
        <v>15359.3</v>
      </c>
      <c r="DW56">
        <v>47.25</v>
      </c>
      <c r="DX56">
        <v>47.561999999999998</v>
      </c>
      <c r="DY56">
        <v>47.875</v>
      </c>
      <c r="DZ56">
        <v>47.686999999999998</v>
      </c>
      <c r="EA56">
        <v>49</v>
      </c>
      <c r="EB56">
        <v>1795.43</v>
      </c>
      <c r="EC56">
        <v>199.48</v>
      </c>
      <c r="ED56">
        <v>0</v>
      </c>
      <c r="EE56">
        <v>54.299999952316298</v>
      </c>
      <c r="EF56">
        <v>0</v>
      </c>
      <c r="EG56">
        <v>1227.7688000000001</v>
      </c>
      <c r="EH56">
        <v>-659.09615487629401</v>
      </c>
      <c r="EI56">
        <v>-13024.2461753603</v>
      </c>
      <c r="EJ56">
        <v>25185.78</v>
      </c>
      <c r="EK56">
        <v>15</v>
      </c>
      <c r="EL56">
        <v>1530552534</v>
      </c>
      <c r="EM56" t="s">
        <v>503</v>
      </c>
      <c r="EN56">
        <v>1530552534</v>
      </c>
      <c r="EO56">
        <v>0</v>
      </c>
      <c r="EP56">
        <v>6</v>
      </c>
      <c r="EQ56">
        <v>1.0999999999999999E-2</v>
      </c>
      <c r="ER56">
        <v>0</v>
      </c>
      <c r="ES56">
        <v>-0.46700000000000003</v>
      </c>
      <c r="ET56">
        <v>0</v>
      </c>
      <c r="EU56">
        <v>400</v>
      </c>
      <c r="EV56">
        <v>0</v>
      </c>
      <c r="EW56">
        <v>0.6</v>
      </c>
      <c r="EX56">
        <v>0</v>
      </c>
      <c r="EY56">
        <v>-24.992840000000001</v>
      </c>
      <c r="EZ56">
        <v>-11.099882926829199</v>
      </c>
      <c r="FA56">
        <v>1.0966283223590401</v>
      </c>
      <c r="FB56">
        <v>0</v>
      </c>
      <c r="FC56">
        <v>1.0003158146722499</v>
      </c>
      <c r="FD56">
        <v>8.8353370436751693E-5</v>
      </c>
      <c r="FE56">
        <v>0</v>
      </c>
      <c r="FF56">
        <v>0</v>
      </c>
      <c r="FG56">
        <v>2.2137560000000001</v>
      </c>
      <c r="FH56">
        <v>5.7826633395872404</v>
      </c>
      <c r="FI56">
        <v>0.56544856406131205</v>
      </c>
      <c r="FJ56">
        <v>0</v>
      </c>
      <c r="FK56">
        <v>0</v>
      </c>
      <c r="FL56">
        <v>3</v>
      </c>
      <c r="FM56" t="s">
        <v>400</v>
      </c>
      <c r="FN56">
        <v>3.44482</v>
      </c>
      <c r="FO56">
        <v>2.7799200000000002</v>
      </c>
      <c r="FP56">
        <v>7.9411800000000005E-2</v>
      </c>
      <c r="FQ56">
        <v>8.3589800000000006E-2</v>
      </c>
      <c r="FR56">
        <v>0.129666</v>
      </c>
      <c r="FS56">
        <v>0.120535</v>
      </c>
      <c r="FT56">
        <v>19533</v>
      </c>
      <c r="FU56">
        <v>23726.7</v>
      </c>
      <c r="FV56">
        <v>20683.3</v>
      </c>
      <c r="FW56">
        <v>24996.1</v>
      </c>
      <c r="FX56">
        <v>28564.799999999999</v>
      </c>
      <c r="FY56">
        <v>32380.1</v>
      </c>
      <c r="FZ56">
        <v>37363.699999999997</v>
      </c>
      <c r="GA56">
        <v>41500.699999999997</v>
      </c>
      <c r="GB56">
        <v>2.17388</v>
      </c>
      <c r="GC56">
        <v>1.53542</v>
      </c>
      <c r="GD56">
        <v>3.5382799999999999E-2</v>
      </c>
      <c r="GE56">
        <v>0</v>
      </c>
      <c r="GF56">
        <v>28.1906</v>
      </c>
      <c r="GG56">
        <v>999.9</v>
      </c>
      <c r="GH56">
        <v>64.241</v>
      </c>
      <c r="GI56">
        <v>34.694000000000003</v>
      </c>
      <c r="GJ56">
        <v>39.209400000000002</v>
      </c>
      <c r="GK56">
        <v>61.370399999999997</v>
      </c>
      <c r="GL56">
        <v>23.8782</v>
      </c>
      <c r="GM56">
        <v>2</v>
      </c>
      <c r="GN56">
        <v>0.29403200000000002</v>
      </c>
      <c r="GO56">
        <v>1.36131</v>
      </c>
      <c r="GP56">
        <v>20.331600000000002</v>
      </c>
      <c r="GQ56">
        <v>5.22133</v>
      </c>
      <c r="GR56">
        <v>11.962</v>
      </c>
      <c r="GS56">
        <v>4.9855999999999998</v>
      </c>
      <c r="GT56">
        <v>3.3010000000000002</v>
      </c>
      <c r="GU56">
        <v>9999</v>
      </c>
      <c r="GV56">
        <v>999.9</v>
      </c>
      <c r="GW56">
        <v>9999</v>
      </c>
      <c r="GX56">
        <v>9999</v>
      </c>
      <c r="GY56">
        <v>1.8841399999999999</v>
      </c>
      <c r="GZ56">
        <v>1.8811</v>
      </c>
      <c r="HA56">
        <v>1.88293</v>
      </c>
      <c r="HB56">
        <v>1.8813800000000001</v>
      </c>
      <c r="HC56">
        <v>1.8827199999999999</v>
      </c>
      <c r="HD56">
        <v>1.88202</v>
      </c>
      <c r="HE56">
        <v>1.8839999999999999</v>
      </c>
      <c r="HF56">
        <v>1.88123</v>
      </c>
      <c r="HG56">
        <v>5</v>
      </c>
      <c r="HH56">
        <v>0</v>
      </c>
      <c r="HI56">
        <v>0</v>
      </c>
      <c r="HJ56">
        <v>0</v>
      </c>
      <c r="HK56" t="s">
        <v>401</v>
      </c>
      <c r="HL56" t="s">
        <v>402</v>
      </c>
      <c r="HM56" t="s">
        <v>403</v>
      </c>
      <c r="HN56" t="s">
        <v>403</v>
      </c>
      <c r="HO56" t="s">
        <v>403</v>
      </c>
      <c r="HP56" t="s">
        <v>403</v>
      </c>
      <c r="HQ56">
        <v>0</v>
      </c>
      <c r="HR56">
        <v>100</v>
      </c>
      <c r="HS56">
        <v>100</v>
      </c>
      <c r="HT56">
        <v>-0.46800000000000003</v>
      </c>
      <c r="HU56">
        <v>0</v>
      </c>
      <c r="HV56">
        <v>-0.46740000000005499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-1</v>
      </c>
      <c r="IE56">
        <v>-1</v>
      </c>
      <c r="IF56">
        <v>-1</v>
      </c>
      <c r="IG56">
        <v>-1</v>
      </c>
      <c r="IH56">
        <v>7.1</v>
      </c>
      <c r="II56">
        <v>25509216</v>
      </c>
      <c r="IJ56">
        <v>1.09375</v>
      </c>
      <c r="IK56">
        <v>2.6159699999999999</v>
      </c>
      <c r="IL56">
        <v>2.1008300000000002</v>
      </c>
      <c r="IM56">
        <v>2.66235</v>
      </c>
      <c r="IN56">
        <v>2.2485400000000002</v>
      </c>
      <c r="IO56">
        <v>2.20825</v>
      </c>
      <c r="IP56">
        <v>38.747100000000003</v>
      </c>
      <c r="IQ56">
        <v>14.0883</v>
      </c>
      <c r="IR56">
        <v>18</v>
      </c>
      <c r="IS56">
        <v>696.68200000000002</v>
      </c>
      <c r="IT56">
        <v>260.779</v>
      </c>
      <c r="IU56">
        <v>26.9998</v>
      </c>
      <c r="IV56">
        <v>31.222100000000001</v>
      </c>
      <c r="IW56">
        <v>30.0002</v>
      </c>
      <c r="IX56">
        <v>31.153300000000002</v>
      </c>
      <c r="IY56">
        <v>31.146599999999999</v>
      </c>
      <c r="IZ56">
        <v>21.872199999999999</v>
      </c>
      <c r="JA56">
        <v>100</v>
      </c>
      <c r="JB56">
        <v>0</v>
      </c>
      <c r="JC56">
        <v>27</v>
      </c>
      <c r="JD56">
        <v>400</v>
      </c>
      <c r="JE56">
        <v>7.75685</v>
      </c>
      <c r="JF56">
        <v>100.69</v>
      </c>
      <c r="JG56">
        <v>100.01900000000001</v>
      </c>
    </row>
    <row r="57" spans="1:267" x14ac:dyDescent="0.2">
      <c r="A57">
        <v>41</v>
      </c>
      <c r="B57">
        <v>1530553055</v>
      </c>
      <c r="C57">
        <v>3387.5</v>
      </c>
      <c r="D57" t="s">
        <v>522</v>
      </c>
      <c r="E57" t="s">
        <v>523</v>
      </c>
      <c r="F57" t="s">
        <v>394</v>
      </c>
      <c r="I57">
        <v>1530553055</v>
      </c>
      <c r="J57">
        <f t="shared" si="46"/>
        <v>2.7455914699233614E-3</v>
      </c>
      <c r="K57">
        <f t="shared" si="47"/>
        <v>2.7455914699233612</v>
      </c>
      <c r="L57">
        <f t="shared" si="48"/>
        <v>15.722242447495969</v>
      </c>
      <c r="M57">
        <f t="shared" si="49"/>
        <v>378.37700000000001</v>
      </c>
      <c r="N57">
        <f t="shared" si="50"/>
        <v>287.90987787802987</v>
      </c>
      <c r="O57">
        <f t="shared" si="51"/>
        <v>26.224517389465934</v>
      </c>
      <c r="P57">
        <f t="shared" si="52"/>
        <v>34.464792557335002</v>
      </c>
      <c r="Q57">
        <f t="shared" si="53"/>
        <v>0.30985876052985045</v>
      </c>
      <c r="R57">
        <f t="shared" si="54"/>
        <v>2.7655072374067067</v>
      </c>
      <c r="S57">
        <f t="shared" si="55"/>
        <v>0.29178241626184209</v>
      </c>
      <c r="T57">
        <f t="shared" si="56"/>
        <v>0.18390015998605042</v>
      </c>
      <c r="U57">
        <f t="shared" si="57"/>
        <v>330.7490175018022</v>
      </c>
      <c r="V57">
        <f t="shared" si="58"/>
        <v>30.789521175315688</v>
      </c>
      <c r="W57">
        <f t="shared" si="59"/>
        <v>29.009</v>
      </c>
      <c r="X57">
        <f t="shared" si="60"/>
        <v>4.023867743690329</v>
      </c>
      <c r="Y57">
        <f t="shared" si="61"/>
        <v>77.376626497312458</v>
      </c>
      <c r="Z57">
        <f t="shared" si="62"/>
        <v>3.2007660532854993</v>
      </c>
      <c r="AA57">
        <f t="shared" si="63"/>
        <v>4.1366058436221333</v>
      </c>
      <c r="AB57">
        <f t="shared" si="64"/>
        <v>0.82310169040482961</v>
      </c>
      <c r="AC57">
        <f t="shared" si="65"/>
        <v>-121.08058382362024</v>
      </c>
      <c r="AD57">
        <f t="shared" si="66"/>
        <v>71.326582125980963</v>
      </c>
      <c r="AE57">
        <f t="shared" si="67"/>
        <v>5.6921883698991884</v>
      </c>
      <c r="AF57">
        <f t="shared" si="68"/>
        <v>286.68720417406212</v>
      </c>
      <c r="AG57">
        <v>0</v>
      </c>
      <c r="AH57">
        <v>0</v>
      </c>
      <c r="AI57">
        <f t="shared" si="69"/>
        <v>1</v>
      </c>
      <c r="AJ57">
        <f t="shared" si="70"/>
        <v>0</v>
      </c>
      <c r="AK57">
        <f t="shared" si="71"/>
        <v>47686.490017820353</v>
      </c>
      <c r="AL57" t="s">
        <v>395</v>
      </c>
      <c r="AM57">
        <v>8118.25</v>
      </c>
      <c r="AN57">
        <v>1.65384615384615</v>
      </c>
      <c r="AO57">
        <v>0.39</v>
      </c>
      <c r="AP57">
        <f t="shared" si="72"/>
        <v>-3.2406311637080769</v>
      </c>
      <c r="AQ57">
        <v>-1</v>
      </c>
      <c r="AR57" t="s">
        <v>524</v>
      </c>
      <c r="AS57">
        <v>8328.57</v>
      </c>
      <c r="AT57">
        <v>769.71199999999999</v>
      </c>
      <c r="AU57">
        <v>998.45</v>
      </c>
      <c r="AV57">
        <f t="shared" si="73"/>
        <v>0.22909309429615909</v>
      </c>
      <c r="AW57">
        <v>0.5</v>
      </c>
      <c r="AX57">
        <f t="shared" si="74"/>
        <v>1685.9688007781358</v>
      </c>
      <c r="AY57">
        <f t="shared" si="75"/>
        <v>15.722242447495969</v>
      </c>
      <c r="AZ57">
        <f t="shared" si="76"/>
        <v>193.12190472852387</v>
      </c>
      <c r="BA57">
        <f t="shared" si="77"/>
        <v>9.9184768067938425E-3</v>
      </c>
      <c r="BB57">
        <f t="shared" si="78"/>
        <v>-0.9996093945615705</v>
      </c>
      <c r="BC57">
        <f t="shared" si="79"/>
        <v>-0.51060791807295514</v>
      </c>
      <c r="BD57" t="s">
        <v>397</v>
      </c>
      <c r="BE57">
        <v>0</v>
      </c>
      <c r="BF57">
        <f t="shared" si="80"/>
        <v>-0.51060791807295514</v>
      </c>
      <c r="BG57">
        <f t="shared" si="81"/>
        <v>1.0005114005889859</v>
      </c>
      <c r="BH57">
        <f t="shared" si="82"/>
        <v>0.22897599583702441</v>
      </c>
      <c r="BI57">
        <f t="shared" si="83"/>
        <v>-1108.2070010394364</v>
      </c>
      <c r="BJ57">
        <f t="shared" si="84"/>
        <v>0.22947319681903952</v>
      </c>
      <c r="BK57">
        <f t="shared" si="85"/>
        <v>789.70054777845644</v>
      </c>
      <c r="BL57">
        <f t="shared" si="86"/>
        <v>-1.5189701670628063E-4</v>
      </c>
      <c r="BM57">
        <f t="shared" si="87"/>
        <v>1.0001518970167063</v>
      </c>
      <c r="BN57" t="s">
        <v>397</v>
      </c>
      <c r="BO57" t="s">
        <v>397</v>
      </c>
      <c r="BP57" t="s">
        <v>397</v>
      </c>
      <c r="BQ57" t="s">
        <v>397</v>
      </c>
      <c r="BR57" t="s">
        <v>397</v>
      </c>
      <c r="BS57" t="s">
        <v>397</v>
      </c>
      <c r="BT57" t="s">
        <v>397</v>
      </c>
      <c r="BU57" t="s">
        <v>397</v>
      </c>
      <c r="BV57" t="s">
        <v>397</v>
      </c>
      <c r="BW57" t="s">
        <v>397</v>
      </c>
      <c r="BX57" t="s">
        <v>397</v>
      </c>
      <c r="BY57" t="s">
        <v>397</v>
      </c>
      <c r="BZ57" t="s">
        <v>397</v>
      </c>
      <c r="CA57" t="s">
        <v>397</v>
      </c>
      <c r="CB57" t="s">
        <v>397</v>
      </c>
      <c r="CC57" t="s">
        <v>397</v>
      </c>
      <c r="CD57" t="s">
        <v>397</v>
      </c>
      <c r="CE57" t="s">
        <v>397</v>
      </c>
      <c r="CF57">
        <f t="shared" si="88"/>
        <v>1999.98</v>
      </c>
      <c r="CG57">
        <f t="shared" si="89"/>
        <v>1685.9688007781358</v>
      </c>
      <c r="CH57">
        <f t="shared" si="90"/>
        <v>0.84299283031737104</v>
      </c>
      <c r="CI57">
        <f t="shared" si="91"/>
        <v>0.16537616251252624</v>
      </c>
      <c r="CJ57">
        <v>9</v>
      </c>
      <c r="CK57">
        <v>0.5</v>
      </c>
      <c r="CL57" t="s">
        <v>398</v>
      </c>
      <c r="CM57">
        <v>1530553055</v>
      </c>
      <c r="CN57">
        <v>378.37700000000001</v>
      </c>
      <c r="CO57">
        <v>399.92700000000002</v>
      </c>
      <c r="CP57">
        <v>35.140099999999997</v>
      </c>
      <c r="CQ57">
        <v>31.734100000000002</v>
      </c>
      <c r="CR57">
        <v>378.84399999999999</v>
      </c>
      <c r="CS57">
        <v>35.140099999999997</v>
      </c>
      <c r="CT57">
        <v>700</v>
      </c>
      <c r="CU57">
        <v>90.985799999999998</v>
      </c>
      <c r="CV57">
        <v>0.10005500000000001</v>
      </c>
      <c r="CW57">
        <v>29.487400000000001</v>
      </c>
      <c r="CX57">
        <v>29.009</v>
      </c>
      <c r="CY57">
        <v>999.9</v>
      </c>
      <c r="CZ57">
        <v>0</v>
      </c>
      <c r="DA57">
        <v>0</v>
      </c>
      <c r="DB57">
        <v>9993.75</v>
      </c>
      <c r="DC57">
        <v>0</v>
      </c>
      <c r="DD57">
        <v>0.21912699999999999</v>
      </c>
      <c r="DE57">
        <v>-21.5501</v>
      </c>
      <c r="DF57">
        <v>392.15699999999998</v>
      </c>
      <c r="DG57">
        <v>413.03399999999999</v>
      </c>
      <c r="DH57">
        <v>3.40604</v>
      </c>
      <c r="DI57">
        <v>399.92700000000002</v>
      </c>
      <c r="DJ57">
        <v>31.734100000000002</v>
      </c>
      <c r="DK57">
        <v>3.1972499999999999</v>
      </c>
      <c r="DL57">
        <v>2.8873500000000001</v>
      </c>
      <c r="DM57">
        <v>25.092500000000001</v>
      </c>
      <c r="DN57">
        <v>23.392199999999999</v>
      </c>
      <c r="DO57">
        <v>1999.98</v>
      </c>
      <c r="DP57">
        <v>0.89998800000000001</v>
      </c>
      <c r="DQ57">
        <v>0.100011</v>
      </c>
      <c r="DR57">
        <v>0</v>
      </c>
      <c r="DS57">
        <v>735.87599999999998</v>
      </c>
      <c r="DT57">
        <v>4.9997400000000001</v>
      </c>
      <c r="DU57">
        <v>16267.6</v>
      </c>
      <c r="DV57">
        <v>15359.8</v>
      </c>
      <c r="DW57">
        <v>47.936999999999998</v>
      </c>
      <c r="DX57">
        <v>47.811999999999998</v>
      </c>
      <c r="DY57">
        <v>48.375</v>
      </c>
      <c r="DZ57">
        <v>47.625</v>
      </c>
      <c r="EA57">
        <v>49.5</v>
      </c>
      <c r="EB57">
        <v>1795.46</v>
      </c>
      <c r="EC57">
        <v>199.52</v>
      </c>
      <c r="ED57">
        <v>0</v>
      </c>
      <c r="EE57">
        <v>96.700000047683702</v>
      </c>
      <c r="EF57">
        <v>0</v>
      </c>
      <c r="EG57">
        <v>769.71199999999999</v>
      </c>
      <c r="EH57">
        <v>-297.46392263475701</v>
      </c>
      <c r="EI57">
        <v>-5445.6846072225499</v>
      </c>
      <c r="EJ57">
        <v>16894.2</v>
      </c>
      <c r="EK57">
        <v>15</v>
      </c>
      <c r="EL57">
        <v>1530552534</v>
      </c>
      <c r="EM57" t="s">
        <v>503</v>
      </c>
      <c r="EN57">
        <v>1530552534</v>
      </c>
      <c r="EO57">
        <v>0</v>
      </c>
      <c r="EP57">
        <v>6</v>
      </c>
      <c r="EQ57">
        <v>1.0999999999999999E-2</v>
      </c>
      <c r="ER57">
        <v>0</v>
      </c>
      <c r="ES57">
        <v>-0.46700000000000003</v>
      </c>
      <c r="ET57">
        <v>0</v>
      </c>
      <c r="EU57">
        <v>400</v>
      </c>
      <c r="EV57">
        <v>0</v>
      </c>
      <c r="EW57">
        <v>0.6</v>
      </c>
      <c r="EX57">
        <v>0</v>
      </c>
      <c r="EY57">
        <v>-21.594555</v>
      </c>
      <c r="EZ57">
        <v>-0.28959399624753601</v>
      </c>
      <c r="FA57">
        <v>8.0538636535516406E-2</v>
      </c>
      <c r="FB57">
        <v>0</v>
      </c>
      <c r="FC57">
        <v>1.00032280627611</v>
      </c>
      <c r="FD57">
        <v>8.8353370436751693E-5</v>
      </c>
      <c r="FE57">
        <v>0</v>
      </c>
      <c r="FF57">
        <v>0</v>
      </c>
      <c r="FG57">
        <v>2.9270624999999999</v>
      </c>
      <c r="FH57">
        <v>3.2480827767354499</v>
      </c>
      <c r="FI57">
        <v>0.31575891712467902</v>
      </c>
      <c r="FJ57">
        <v>0</v>
      </c>
      <c r="FK57">
        <v>0</v>
      </c>
      <c r="FL57">
        <v>3</v>
      </c>
      <c r="FM57" t="s">
        <v>400</v>
      </c>
      <c r="FN57">
        <v>3.44475</v>
      </c>
      <c r="FO57">
        <v>2.77956</v>
      </c>
      <c r="FP57">
        <v>8.0227199999999999E-2</v>
      </c>
      <c r="FQ57">
        <v>8.3590200000000003E-2</v>
      </c>
      <c r="FR57">
        <v>0.12981799999999999</v>
      </c>
      <c r="FS57">
        <v>0.119703</v>
      </c>
      <c r="FT57">
        <v>19513.5</v>
      </c>
      <c r="FU57">
        <v>23723.8</v>
      </c>
      <c r="FV57">
        <v>20681.099999999999</v>
      </c>
      <c r="FW57">
        <v>24993.3</v>
      </c>
      <c r="FX57">
        <v>28557.4</v>
      </c>
      <c r="FY57">
        <v>32407.8</v>
      </c>
      <c r="FZ57">
        <v>37360.6</v>
      </c>
      <c r="GA57">
        <v>41497.199999999997</v>
      </c>
      <c r="GB57">
        <v>2.2481300000000002</v>
      </c>
      <c r="GC57">
        <v>1.53542</v>
      </c>
      <c r="GD57">
        <v>3.7141100000000003E-2</v>
      </c>
      <c r="GE57">
        <v>0</v>
      </c>
      <c r="GF57">
        <v>28.403300000000002</v>
      </c>
      <c r="GG57">
        <v>999.9</v>
      </c>
      <c r="GH57">
        <v>63.497</v>
      </c>
      <c r="GI57">
        <v>34.713999999999999</v>
      </c>
      <c r="GJ57">
        <v>38.797699999999999</v>
      </c>
      <c r="GK57">
        <v>61.630499999999998</v>
      </c>
      <c r="GL57">
        <v>23.866199999999999</v>
      </c>
      <c r="GM57">
        <v>2</v>
      </c>
      <c r="GN57">
        <v>0.298371</v>
      </c>
      <c r="GO57">
        <v>1.4408000000000001</v>
      </c>
      <c r="GP57">
        <v>20.331</v>
      </c>
      <c r="GQ57">
        <v>5.2211800000000004</v>
      </c>
      <c r="GR57">
        <v>11.962</v>
      </c>
      <c r="GS57">
        <v>4.9856999999999996</v>
      </c>
      <c r="GT57">
        <v>3.3010000000000002</v>
      </c>
      <c r="GU57">
        <v>9999</v>
      </c>
      <c r="GV57">
        <v>999.9</v>
      </c>
      <c r="GW57">
        <v>9999</v>
      </c>
      <c r="GX57">
        <v>9999</v>
      </c>
      <c r="GY57">
        <v>1.88411</v>
      </c>
      <c r="GZ57">
        <v>1.8811</v>
      </c>
      <c r="HA57">
        <v>1.8829199999999999</v>
      </c>
      <c r="HB57">
        <v>1.8813299999999999</v>
      </c>
      <c r="HC57">
        <v>1.8827499999999999</v>
      </c>
      <c r="HD57">
        <v>1.88202</v>
      </c>
      <c r="HE57">
        <v>1.8839999999999999</v>
      </c>
      <c r="HF57">
        <v>1.8811599999999999</v>
      </c>
      <c r="HG57">
        <v>5</v>
      </c>
      <c r="HH57">
        <v>0</v>
      </c>
      <c r="HI57">
        <v>0</v>
      </c>
      <c r="HJ57">
        <v>0</v>
      </c>
      <c r="HK57" t="s">
        <v>401</v>
      </c>
      <c r="HL57" t="s">
        <v>402</v>
      </c>
      <c r="HM57" t="s">
        <v>403</v>
      </c>
      <c r="HN57" t="s">
        <v>403</v>
      </c>
      <c r="HO57" t="s">
        <v>403</v>
      </c>
      <c r="HP57" t="s">
        <v>403</v>
      </c>
      <c r="HQ57">
        <v>0</v>
      </c>
      <c r="HR57">
        <v>100</v>
      </c>
      <c r="HS57">
        <v>100</v>
      </c>
      <c r="HT57">
        <v>-0.46700000000000003</v>
      </c>
      <c r="HU57">
        <v>0</v>
      </c>
      <c r="HV57">
        <v>-0.46740000000005499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-1</v>
      </c>
      <c r="IE57">
        <v>-1</v>
      </c>
      <c r="IF57">
        <v>-1</v>
      </c>
      <c r="IG57">
        <v>-1</v>
      </c>
      <c r="IH57">
        <v>8.6999999999999993</v>
      </c>
      <c r="II57">
        <v>25509217.600000001</v>
      </c>
      <c r="IJ57">
        <v>1.09619</v>
      </c>
      <c r="IK57">
        <v>2.6196299999999999</v>
      </c>
      <c r="IL57">
        <v>2.1008300000000002</v>
      </c>
      <c r="IM57">
        <v>2.65869</v>
      </c>
      <c r="IN57">
        <v>2.2485400000000002</v>
      </c>
      <c r="IO57">
        <v>2.2290000000000001</v>
      </c>
      <c r="IP57">
        <v>38.648699999999998</v>
      </c>
      <c r="IQ57">
        <v>14.061999999999999</v>
      </c>
      <c r="IR57">
        <v>18</v>
      </c>
      <c r="IS57">
        <v>761.92399999999998</v>
      </c>
      <c r="IT57">
        <v>260.87900000000002</v>
      </c>
      <c r="IU57">
        <v>27.000900000000001</v>
      </c>
      <c r="IV57">
        <v>31.2681</v>
      </c>
      <c r="IW57">
        <v>30.000399999999999</v>
      </c>
      <c r="IX57">
        <v>31.174700000000001</v>
      </c>
      <c r="IY57">
        <v>31.171099999999999</v>
      </c>
      <c r="IZ57">
        <v>21.913499999999999</v>
      </c>
      <c r="JA57">
        <v>100</v>
      </c>
      <c r="JB57">
        <v>0</v>
      </c>
      <c r="JC57">
        <v>27</v>
      </c>
      <c r="JD57">
        <v>400</v>
      </c>
      <c r="JE57">
        <v>7.75685</v>
      </c>
      <c r="JF57">
        <v>100.681</v>
      </c>
      <c r="JG57">
        <v>100.009</v>
      </c>
    </row>
    <row r="58" spans="1:267" x14ac:dyDescent="0.2">
      <c r="A58">
        <v>42</v>
      </c>
      <c r="B58">
        <v>1530553123</v>
      </c>
      <c r="C58">
        <v>3455.5</v>
      </c>
      <c r="D58" t="s">
        <v>525</v>
      </c>
      <c r="E58" t="s">
        <v>526</v>
      </c>
      <c r="F58" t="s">
        <v>394</v>
      </c>
      <c r="I58">
        <v>1530553123</v>
      </c>
      <c r="J58">
        <f t="shared" si="46"/>
        <v>3.5028228132353146E-3</v>
      </c>
      <c r="K58">
        <f t="shared" si="47"/>
        <v>3.5028228132353147</v>
      </c>
      <c r="L58">
        <f t="shared" si="48"/>
        <v>23.386305187194431</v>
      </c>
      <c r="M58">
        <f t="shared" si="49"/>
        <v>368.26600000000002</v>
      </c>
      <c r="N58">
        <f t="shared" si="50"/>
        <v>258.67821757683515</v>
      </c>
      <c r="O58">
        <f t="shared" si="51"/>
        <v>23.562424573430892</v>
      </c>
      <c r="P58">
        <f t="shared" si="52"/>
        <v>33.544532389480004</v>
      </c>
      <c r="Q58">
        <f t="shared" si="53"/>
        <v>0.38077586118096668</v>
      </c>
      <c r="R58">
        <f t="shared" si="54"/>
        <v>2.7651151725485543</v>
      </c>
      <c r="S58">
        <f t="shared" si="55"/>
        <v>0.3538602937419158</v>
      </c>
      <c r="T58">
        <f t="shared" si="56"/>
        <v>0.22342219086637843</v>
      </c>
      <c r="U58">
        <f t="shared" si="57"/>
        <v>330.72058650154599</v>
      </c>
      <c r="V58">
        <f t="shared" si="58"/>
        <v>30.678921447821132</v>
      </c>
      <c r="W58">
        <f t="shared" si="59"/>
        <v>29.483899999999998</v>
      </c>
      <c r="X58">
        <f t="shared" si="60"/>
        <v>4.1357711503645955</v>
      </c>
      <c r="Y58">
        <f t="shared" si="61"/>
        <v>78.62836603859401</v>
      </c>
      <c r="Z58">
        <f t="shared" si="62"/>
        <v>3.270761786684</v>
      </c>
      <c r="AA58">
        <f t="shared" si="63"/>
        <v>4.1597733126980874</v>
      </c>
      <c r="AB58">
        <f t="shared" si="64"/>
        <v>0.86500936368059556</v>
      </c>
      <c r="AC58">
        <f t="shared" si="65"/>
        <v>-154.47448606367738</v>
      </c>
      <c r="AD58">
        <f t="shared" si="66"/>
        <v>14.966918073916816</v>
      </c>
      <c r="AE58">
        <f t="shared" si="67"/>
        <v>1.1979905027322251</v>
      </c>
      <c r="AF58">
        <f t="shared" si="68"/>
        <v>192.41100901451767</v>
      </c>
      <c r="AG58">
        <v>2</v>
      </c>
      <c r="AH58">
        <v>0</v>
      </c>
      <c r="AI58">
        <f t="shared" si="69"/>
        <v>1</v>
      </c>
      <c r="AJ58">
        <f t="shared" si="70"/>
        <v>0</v>
      </c>
      <c r="AK58">
        <f t="shared" si="71"/>
        <v>47660.66926606364</v>
      </c>
      <c r="AL58" t="s">
        <v>395</v>
      </c>
      <c r="AM58">
        <v>8118.25</v>
      </c>
      <c r="AN58">
        <v>1.65384615384615</v>
      </c>
      <c r="AO58">
        <v>0.39</v>
      </c>
      <c r="AP58">
        <f t="shared" si="72"/>
        <v>-3.2406311637080769</v>
      </c>
      <c r="AQ58">
        <v>-1</v>
      </c>
      <c r="AR58" t="s">
        <v>527</v>
      </c>
      <c r="AS58">
        <v>8369.6</v>
      </c>
      <c r="AT58">
        <v>1220.7528</v>
      </c>
      <c r="AU58">
        <v>1605.25</v>
      </c>
      <c r="AV58">
        <f t="shared" si="73"/>
        <v>0.23952480921974773</v>
      </c>
      <c r="AW58">
        <v>0.5</v>
      </c>
      <c r="AX58">
        <f t="shared" si="74"/>
        <v>1685.832900778003</v>
      </c>
      <c r="AY58">
        <f t="shared" si="75"/>
        <v>23.386305187194431</v>
      </c>
      <c r="AZ58">
        <f t="shared" si="76"/>
        <v>201.89940196761253</v>
      </c>
      <c r="BA58">
        <f t="shared" si="77"/>
        <v>1.4465434371307073E-2</v>
      </c>
      <c r="BB58">
        <f t="shared" si="78"/>
        <v>-0.99975704718891134</v>
      </c>
      <c r="BC58">
        <f t="shared" si="79"/>
        <v>-0.51050922930769727</v>
      </c>
      <c r="BD58" t="s">
        <v>397</v>
      </c>
      <c r="BE58">
        <v>0</v>
      </c>
      <c r="BF58">
        <f t="shared" si="80"/>
        <v>-0.51050922930769727</v>
      </c>
      <c r="BG58">
        <f t="shared" si="81"/>
        <v>1.0003180247496077</v>
      </c>
      <c r="BH58">
        <f t="shared" si="82"/>
        <v>0.23944865862004619</v>
      </c>
      <c r="BI58">
        <f t="shared" si="83"/>
        <v>-1782.1694078957976</v>
      </c>
      <c r="BJ58">
        <f t="shared" si="84"/>
        <v>0.23977183973521055</v>
      </c>
      <c r="BK58">
        <f t="shared" si="85"/>
        <v>1269.8222763238016</v>
      </c>
      <c r="BL58">
        <f t="shared" si="86"/>
        <v>-1.0013554764804282E-4</v>
      </c>
      <c r="BM58">
        <f t="shared" si="87"/>
        <v>1.000100135547648</v>
      </c>
      <c r="BN58" t="s">
        <v>397</v>
      </c>
      <c r="BO58" t="s">
        <v>397</v>
      </c>
      <c r="BP58" t="s">
        <v>397</v>
      </c>
      <c r="BQ58" t="s">
        <v>397</v>
      </c>
      <c r="BR58" t="s">
        <v>397</v>
      </c>
      <c r="BS58" t="s">
        <v>397</v>
      </c>
      <c r="BT58" t="s">
        <v>397</v>
      </c>
      <c r="BU58" t="s">
        <v>397</v>
      </c>
      <c r="BV58" t="s">
        <v>397</v>
      </c>
      <c r="BW58" t="s">
        <v>397</v>
      </c>
      <c r="BX58" t="s">
        <v>397</v>
      </c>
      <c r="BY58" t="s">
        <v>397</v>
      </c>
      <c r="BZ58" t="s">
        <v>397</v>
      </c>
      <c r="CA58" t="s">
        <v>397</v>
      </c>
      <c r="CB58" t="s">
        <v>397</v>
      </c>
      <c r="CC58" t="s">
        <v>397</v>
      </c>
      <c r="CD58" t="s">
        <v>397</v>
      </c>
      <c r="CE58" t="s">
        <v>397</v>
      </c>
      <c r="CF58">
        <f t="shared" si="88"/>
        <v>1999.82</v>
      </c>
      <c r="CG58">
        <f t="shared" si="89"/>
        <v>1685.832900778003</v>
      </c>
      <c r="CH58">
        <f t="shared" si="90"/>
        <v>0.84299231969777433</v>
      </c>
      <c r="CI58">
        <f t="shared" si="91"/>
        <v>0.16537517701670451</v>
      </c>
      <c r="CJ58">
        <v>9</v>
      </c>
      <c r="CK58">
        <v>0.5</v>
      </c>
      <c r="CL58" t="s">
        <v>398</v>
      </c>
      <c r="CM58">
        <v>1530553123</v>
      </c>
      <c r="CN58">
        <v>368.26600000000002</v>
      </c>
      <c r="CO58">
        <v>399.99400000000003</v>
      </c>
      <c r="CP58">
        <v>35.907800000000002</v>
      </c>
      <c r="CQ58">
        <v>31.5657</v>
      </c>
      <c r="CR58">
        <v>368.733</v>
      </c>
      <c r="CS58">
        <v>35.907800000000002</v>
      </c>
      <c r="CT58">
        <v>699.97</v>
      </c>
      <c r="CU58">
        <v>90.987499999999997</v>
      </c>
      <c r="CV58">
        <v>0.10027999999999999</v>
      </c>
      <c r="CW58">
        <v>29.584299999999999</v>
      </c>
      <c r="CX58">
        <v>29.483899999999998</v>
      </c>
      <c r="CY58">
        <v>999.9</v>
      </c>
      <c r="CZ58">
        <v>0</v>
      </c>
      <c r="DA58">
        <v>0</v>
      </c>
      <c r="DB58">
        <v>9991.25</v>
      </c>
      <c r="DC58">
        <v>0</v>
      </c>
      <c r="DD58">
        <v>0.21912699999999999</v>
      </c>
      <c r="DE58">
        <v>-31.728200000000001</v>
      </c>
      <c r="DF58">
        <v>381.98200000000003</v>
      </c>
      <c r="DG58">
        <v>413.03199999999998</v>
      </c>
      <c r="DH58">
        <v>4.3421200000000004</v>
      </c>
      <c r="DI58">
        <v>399.99400000000003</v>
      </c>
      <c r="DJ58">
        <v>31.5657</v>
      </c>
      <c r="DK58">
        <v>3.2671600000000001</v>
      </c>
      <c r="DL58">
        <v>2.87208</v>
      </c>
      <c r="DM58">
        <v>25.456</v>
      </c>
      <c r="DN58">
        <v>23.304300000000001</v>
      </c>
      <c r="DO58">
        <v>1999.82</v>
      </c>
      <c r="DP58">
        <v>0.90000400000000003</v>
      </c>
      <c r="DQ58">
        <v>9.9995899999999999E-2</v>
      </c>
      <c r="DR58">
        <v>0</v>
      </c>
      <c r="DS58">
        <v>1176.47</v>
      </c>
      <c r="DT58">
        <v>4.9997400000000001</v>
      </c>
      <c r="DU58">
        <v>26671.200000000001</v>
      </c>
      <c r="DV58">
        <v>15358.6</v>
      </c>
      <c r="DW58">
        <v>47.686999999999998</v>
      </c>
      <c r="DX58">
        <v>48.25</v>
      </c>
      <c r="DY58">
        <v>48.436999999999998</v>
      </c>
      <c r="DZ58">
        <v>48.25</v>
      </c>
      <c r="EA58">
        <v>49.436999999999998</v>
      </c>
      <c r="EB58">
        <v>1795.35</v>
      </c>
      <c r="EC58">
        <v>199.47</v>
      </c>
      <c r="ED58">
        <v>0</v>
      </c>
      <c r="EE58">
        <v>67.299999952316298</v>
      </c>
      <c r="EF58">
        <v>0</v>
      </c>
      <c r="EG58">
        <v>1220.7528</v>
      </c>
      <c r="EH58">
        <v>-381.50307751565401</v>
      </c>
      <c r="EI58">
        <v>-6231.1384708616297</v>
      </c>
      <c r="EJ58">
        <v>27428.727999999999</v>
      </c>
      <c r="EK58">
        <v>15</v>
      </c>
      <c r="EL58">
        <v>1530552534</v>
      </c>
      <c r="EM58" t="s">
        <v>503</v>
      </c>
      <c r="EN58">
        <v>1530552534</v>
      </c>
      <c r="EO58">
        <v>0</v>
      </c>
      <c r="EP58">
        <v>6</v>
      </c>
      <c r="EQ58">
        <v>1.0999999999999999E-2</v>
      </c>
      <c r="ER58">
        <v>0</v>
      </c>
      <c r="ES58">
        <v>-0.46700000000000003</v>
      </c>
      <c r="ET58">
        <v>0</v>
      </c>
      <c r="EU58">
        <v>400</v>
      </c>
      <c r="EV58">
        <v>0</v>
      </c>
      <c r="EW58">
        <v>0.6</v>
      </c>
      <c r="EX58">
        <v>0</v>
      </c>
      <c r="EY58">
        <v>-31.557195</v>
      </c>
      <c r="EZ58">
        <v>-1.37553545966221</v>
      </c>
      <c r="FA58">
        <v>0.161839497573985</v>
      </c>
      <c r="FB58">
        <v>0</v>
      </c>
      <c r="FC58">
        <v>1.0005114005889899</v>
      </c>
      <c r="FD58">
        <v>8.8353370436751693E-5</v>
      </c>
      <c r="FE58">
        <v>0</v>
      </c>
      <c r="FF58">
        <v>0</v>
      </c>
      <c r="FG58">
        <v>3.82577525</v>
      </c>
      <c r="FH58">
        <v>3.4466407879925001</v>
      </c>
      <c r="FI58">
        <v>0.33460095411540203</v>
      </c>
      <c r="FJ58">
        <v>0</v>
      </c>
      <c r="FK58">
        <v>0</v>
      </c>
      <c r="FL58">
        <v>3</v>
      </c>
      <c r="FM58" t="s">
        <v>400</v>
      </c>
      <c r="FN58">
        <v>3.4446699999999999</v>
      </c>
      <c r="FO58">
        <v>2.77976</v>
      </c>
      <c r="FP58">
        <v>7.8554200000000005E-2</v>
      </c>
      <c r="FQ58">
        <v>8.3592100000000003E-2</v>
      </c>
      <c r="FR58">
        <v>0.13173899999999999</v>
      </c>
      <c r="FS58">
        <v>0.119257</v>
      </c>
      <c r="FT58">
        <v>19545.599999999999</v>
      </c>
      <c r="FU58">
        <v>23720.7</v>
      </c>
      <c r="FV58">
        <v>20677.7</v>
      </c>
      <c r="FW58">
        <v>24990.2</v>
      </c>
      <c r="FX58">
        <v>28489.5</v>
      </c>
      <c r="FY58">
        <v>32420.6</v>
      </c>
      <c r="FZ58">
        <v>37354.400000000001</v>
      </c>
      <c r="GA58">
        <v>41492.699999999997</v>
      </c>
      <c r="GB58">
        <v>2.2258800000000001</v>
      </c>
      <c r="GC58">
        <v>1.53325</v>
      </c>
      <c r="GD58">
        <v>6.6064300000000006E-2</v>
      </c>
      <c r="GE58">
        <v>0</v>
      </c>
      <c r="GF58">
        <v>28.4069</v>
      </c>
      <c r="GG58">
        <v>999.9</v>
      </c>
      <c r="GH58">
        <v>63.039000000000001</v>
      </c>
      <c r="GI58">
        <v>34.694000000000003</v>
      </c>
      <c r="GJ58">
        <v>38.473399999999998</v>
      </c>
      <c r="GK58">
        <v>61.5505</v>
      </c>
      <c r="GL58">
        <v>23.990400000000001</v>
      </c>
      <c r="GM58">
        <v>2</v>
      </c>
      <c r="GN58">
        <v>0.30399599999999999</v>
      </c>
      <c r="GO58">
        <v>1.51505</v>
      </c>
      <c r="GP58">
        <v>20.330100000000002</v>
      </c>
      <c r="GQ58">
        <v>5.2223800000000002</v>
      </c>
      <c r="GR58">
        <v>11.962</v>
      </c>
      <c r="GS58">
        <v>4.9857500000000003</v>
      </c>
      <c r="GT58">
        <v>3.3010000000000002</v>
      </c>
      <c r="GU58">
        <v>9999</v>
      </c>
      <c r="GV58">
        <v>999.9</v>
      </c>
      <c r="GW58">
        <v>9999</v>
      </c>
      <c r="GX58">
        <v>9999</v>
      </c>
      <c r="GY58">
        <v>1.88411</v>
      </c>
      <c r="GZ58">
        <v>1.8811</v>
      </c>
      <c r="HA58">
        <v>1.8829199999999999</v>
      </c>
      <c r="HB58">
        <v>1.8812899999999999</v>
      </c>
      <c r="HC58">
        <v>1.8827400000000001</v>
      </c>
      <c r="HD58">
        <v>1.88202</v>
      </c>
      <c r="HE58">
        <v>1.8839999999999999</v>
      </c>
      <c r="HF58">
        <v>1.88123</v>
      </c>
      <c r="HG58">
        <v>5</v>
      </c>
      <c r="HH58">
        <v>0</v>
      </c>
      <c r="HI58">
        <v>0</v>
      </c>
      <c r="HJ58">
        <v>0</v>
      </c>
      <c r="HK58" t="s">
        <v>401</v>
      </c>
      <c r="HL58" t="s">
        <v>402</v>
      </c>
      <c r="HM58" t="s">
        <v>403</v>
      </c>
      <c r="HN58" t="s">
        <v>403</v>
      </c>
      <c r="HO58" t="s">
        <v>403</v>
      </c>
      <c r="HP58" t="s">
        <v>403</v>
      </c>
      <c r="HQ58">
        <v>0</v>
      </c>
      <c r="HR58">
        <v>100</v>
      </c>
      <c r="HS58">
        <v>100</v>
      </c>
      <c r="HT58">
        <v>-0.46700000000000003</v>
      </c>
      <c r="HU58">
        <v>0</v>
      </c>
      <c r="HV58">
        <v>-0.46740000000005499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-1</v>
      </c>
      <c r="IE58">
        <v>-1</v>
      </c>
      <c r="IF58">
        <v>-1</v>
      </c>
      <c r="IG58">
        <v>-1</v>
      </c>
      <c r="IH58">
        <v>9.8000000000000007</v>
      </c>
      <c r="II58">
        <v>25509218.699999999</v>
      </c>
      <c r="IJ58">
        <v>1.09741</v>
      </c>
      <c r="IK58">
        <v>2.6196299999999999</v>
      </c>
      <c r="IL58">
        <v>2.1008300000000002</v>
      </c>
      <c r="IM58">
        <v>2.66235</v>
      </c>
      <c r="IN58">
        <v>2.2485400000000002</v>
      </c>
      <c r="IO58">
        <v>2.1752899999999999</v>
      </c>
      <c r="IP58">
        <v>38.575000000000003</v>
      </c>
      <c r="IQ58">
        <v>14.0532</v>
      </c>
      <c r="IR58">
        <v>18</v>
      </c>
      <c r="IS58">
        <v>742.50900000000001</v>
      </c>
      <c r="IT58">
        <v>260.13600000000002</v>
      </c>
      <c r="IU58">
        <v>27.001200000000001</v>
      </c>
      <c r="IV58">
        <v>31.328299999999999</v>
      </c>
      <c r="IW58">
        <v>30.000399999999999</v>
      </c>
      <c r="IX58">
        <v>31.219000000000001</v>
      </c>
      <c r="IY58">
        <v>31.213999999999999</v>
      </c>
      <c r="IZ58">
        <v>21.924600000000002</v>
      </c>
      <c r="JA58">
        <v>100</v>
      </c>
      <c r="JB58">
        <v>0</v>
      </c>
      <c r="JC58">
        <v>27</v>
      </c>
      <c r="JD58">
        <v>400</v>
      </c>
      <c r="JE58">
        <v>7.75685</v>
      </c>
      <c r="JF58">
        <v>100.664</v>
      </c>
      <c r="JG58">
        <v>99.997699999999995</v>
      </c>
    </row>
    <row r="59" spans="1:267" x14ac:dyDescent="0.2">
      <c r="A59">
        <v>43</v>
      </c>
      <c r="B59">
        <v>1530553185.5</v>
      </c>
      <c r="C59">
        <v>3518</v>
      </c>
      <c r="D59" t="s">
        <v>528</v>
      </c>
      <c r="E59" t="s">
        <v>529</v>
      </c>
      <c r="F59" t="s">
        <v>394</v>
      </c>
      <c r="I59">
        <v>1530553185.5</v>
      </c>
      <c r="J59">
        <f t="shared" si="46"/>
        <v>2.3236395251310855E-3</v>
      </c>
      <c r="K59">
        <f t="shared" si="47"/>
        <v>2.3236395251310853</v>
      </c>
      <c r="L59">
        <f t="shared" si="48"/>
        <v>15.273879506691134</v>
      </c>
      <c r="M59">
        <f t="shared" si="49"/>
        <v>379.27199999999999</v>
      </c>
      <c r="N59">
        <f t="shared" si="50"/>
        <v>231.20971743893972</v>
      </c>
      <c r="O59">
        <f t="shared" si="51"/>
        <v>21.061053135516516</v>
      </c>
      <c r="P59">
        <f t="shared" si="52"/>
        <v>34.548148898296802</v>
      </c>
      <c r="Q59">
        <f t="shared" si="53"/>
        <v>0.17799458734346785</v>
      </c>
      <c r="R59">
        <f t="shared" si="54"/>
        <v>2.7649647112178961</v>
      </c>
      <c r="S59">
        <f t="shared" si="55"/>
        <v>0.17186511969217697</v>
      </c>
      <c r="T59">
        <f t="shared" si="56"/>
        <v>0.10794882365875499</v>
      </c>
      <c r="U59">
        <f t="shared" si="57"/>
        <v>330.76970774411507</v>
      </c>
      <c r="V59">
        <f t="shared" si="58"/>
        <v>31.114752158792317</v>
      </c>
      <c r="W59">
        <f t="shared" si="59"/>
        <v>30.1999</v>
      </c>
      <c r="X59">
        <f t="shared" si="60"/>
        <v>4.3096140947670829</v>
      </c>
      <c r="Y59">
        <f t="shared" si="61"/>
        <v>74.718388994232555</v>
      </c>
      <c r="Z59">
        <f t="shared" si="62"/>
        <v>3.1283367409908895</v>
      </c>
      <c r="AA59">
        <f t="shared" si="63"/>
        <v>4.1868364442819601</v>
      </c>
      <c r="AB59">
        <f t="shared" si="64"/>
        <v>1.1812773537761934</v>
      </c>
      <c r="AC59">
        <f t="shared" si="65"/>
        <v>-102.47250305828086</v>
      </c>
      <c r="AD59">
        <f t="shared" si="66"/>
        <v>-74.979583088123164</v>
      </c>
      <c r="AE59">
        <f t="shared" si="67"/>
        <v>-6.0265799858815727</v>
      </c>
      <c r="AF59">
        <f t="shared" si="68"/>
        <v>147.29104161182943</v>
      </c>
      <c r="AG59">
        <v>0</v>
      </c>
      <c r="AH59">
        <v>0</v>
      </c>
      <c r="AI59">
        <f t="shared" si="69"/>
        <v>1</v>
      </c>
      <c r="AJ59">
        <f t="shared" si="70"/>
        <v>0</v>
      </c>
      <c r="AK59">
        <f t="shared" si="71"/>
        <v>47638.949430713183</v>
      </c>
      <c r="AL59" t="s">
        <v>395</v>
      </c>
      <c r="AM59">
        <v>8118.25</v>
      </c>
      <c r="AN59">
        <v>1.65384615384615</v>
      </c>
      <c r="AO59">
        <v>0.39</v>
      </c>
      <c r="AP59">
        <f t="shared" si="72"/>
        <v>-3.2406311637080769</v>
      </c>
      <c r="AQ59">
        <v>-1</v>
      </c>
      <c r="AR59" t="s">
        <v>530</v>
      </c>
      <c r="AS59">
        <v>8300.23</v>
      </c>
      <c r="AT59">
        <v>1327.04961538462</v>
      </c>
      <c r="AU59">
        <v>1562.73</v>
      </c>
      <c r="AV59">
        <f t="shared" si="73"/>
        <v>0.15081324644396665</v>
      </c>
      <c r="AW59">
        <v>0.5</v>
      </c>
      <c r="AX59">
        <f t="shared" si="74"/>
        <v>1686.077970851873</v>
      </c>
      <c r="AY59">
        <f t="shared" si="75"/>
        <v>15.273879506691134</v>
      </c>
      <c r="AZ59">
        <f t="shared" si="76"/>
        <v>127.14144627091338</v>
      </c>
      <c r="BA59">
        <f t="shared" si="77"/>
        <v>9.6519139612914404E-3</v>
      </c>
      <c r="BB59">
        <f t="shared" si="78"/>
        <v>-0.9997504367357124</v>
      </c>
      <c r="BC59">
        <f t="shared" si="79"/>
        <v>-0.51051364681810807</v>
      </c>
      <c r="BD59" t="s">
        <v>397</v>
      </c>
      <c r="BE59">
        <v>0</v>
      </c>
      <c r="BF59">
        <f t="shared" si="80"/>
        <v>-0.51051364681810807</v>
      </c>
      <c r="BG59">
        <f t="shared" si="81"/>
        <v>1.0003266806465725</v>
      </c>
      <c r="BH59">
        <f t="shared" si="82"/>
        <v>0.15076399476467711</v>
      </c>
      <c r="BI59">
        <f t="shared" si="83"/>
        <v>-1734.9431688463596</v>
      </c>
      <c r="BJ59">
        <f t="shared" si="84"/>
        <v>0.15097302206219382</v>
      </c>
      <c r="BK59">
        <f t="shared" si="85"/>
        <v>1236.1789409616592</v>
      </c>
      <c r="BL59">
        <f t="shared" si="86"/>
        <v>-5.7998642917261254E-5</v>
      </c>
      <c r="BM59">
        <f t="shared" si="87"/>
        <v>1.0000579986429172</v>
      </c>
      <c r="BN59" t="s">
        <v>397</v>
      </c>
      <c r="BO59" t="s">
        <v>397</v>
      </c>
      <c r="BP59" t="s">
        <v>397</v>
      </c>
      <c r="BQ59" t="s">
        <v>397</v>
      </c>
      <c r="BR59" t="s">
        <v>397</v>
      </c>
      <c r="BS59" t="s">
        <v>397</v>
      </c>
      <c r="BT59" t="s">
        <v>397</v>
      </c>
      <c r="BU59" t="s">
        <v>397</v>
      </c>
      <c r="BV59" t="s">
        <v>397</v>
      </c>
      <c r="BW59" t="s">
        <v>397</v>
      </c>
      <c r="BX59" t="s">
        <v>397</v>
      </c>
      <c r="BY59" t="s">
        <v>397</v>
      </c>
      <c r="BZ59" t="s">
        <v>397</v>
      </c>
      <c r="CA59" t="s">
        <v>397</v>
      </c>
      <c r="CB59" t="s">
        <v>397</v>
      </c>
      <c r="CC59" t="s">
        <v>397</v>
      </c>
      <c r="CD59" t="s">
        <v>397</v>
      </c>
      <c r="CE59" t="s">
        <v>397</v>
      </c>
      <c r="CF59">
        <f t="shared" si="88"/>
        <v>2000.11</v>
      </c>
      <c r="CG59">
        <f t="shared" si="89"/>
        <v>1686.077970851873</v>
      </c>
      <c r="CH59">
        <f t="shared" si="90"/>
        <v>0.84299262083179083</v>
      </c>
      <c r="CI59">
        <f t="shared" si="91"/>
        <v>0.16537575820535624</v>
      </c>
      <c r="CJ59">
        <v>9</v>
      </c>
      <c r="CK59">
        <v>0.5</v>
      </c>
      <c r="CL59" t="s">
        <v>398</v>
      </c>
      <c r="CM59">
        <v>1530553185.5</v>
      </c>
      <c r="CN59">
        <v>379.27199999999999</v>
      </c>
      <c r="CO59">
        <v>400.04700000000003</v>
      </c>
      <c r="CP59">
        <v>34.3431</v>
      </c>
      <c r="CQ59">
        <v>31.457599999999999</v>
      </c>
      <c r="CR59">
        <v>379.62799999999999</v>
      </c>
      <c r="CS59">
        <v>34.3431</v>
      </c>
      <c r="CT59">
        <v>699.86300000000006</v>
      </c>
      <c r="CU59">
        <v>90.990799999999993</v>
      </c>
      <c r="CV59">
        <v>9.9891900000000006E-2</v>
      </c>
      <c r="CW59">
        <v>29.696899999999999</v>
      </c>
      <c r="CX59">
        <v>30.1999</v>
      </c>
      <c r="CY59">
        <v>999.9</v>
      </c>
      <c r="CZ59">
        <v>0</v>
      </c>
      <c r="DA59">
        <v>0</v>
      </c>
      <c r="DB59">
        <v>9990</v>
      </c>
      <c r="DC59">
        <v>0</v>
      </c>
      <c r="DD59">
        <v>0.21912699999999999</v>
      </c>
      <c r="DE59">
        <v>-20.886099999999999</v>
      </c>
      <c r="DF59">
        <v>392.64499999999998</v>
      </c>
      <c r="DG59">
        <v>413.04</v>
      </c>
      <c r="DH59">
        <v>2.8855499999999998</v>
      </c>
      <c r="DI59">
        <v>400.04700000000003</v>
      </c>
      <c r="DJ59">
        <v>31.457599999999999</v>
      </c>
      <c r="DK59">
        <v>3.1249099999999999</v>
      </c>
      <c r="DL59">
        <v>2.8623500000000002</v>
      </c>
      <c r="DM59">
        <v>24.7089</v>
      </c>
      <c r="DN59">
        <v>23.248100000000001</v>
      </c>
      <c r="DO59">
        <v>2000.11</v>
      </c>
      <c r="DP59">
        <v>0.89999799999999996</v>
      </c>
      <c r="DQ59">
        <v>0.10000199999999999</v>
      </c>
      <c r="DR59">
        <v>0</v>
      </c>
      <c r="DS59">
        <v>1249.06</v>
      </c>
      <c r="DT59">
        <v>4.9997400000000001</v>
      </c>
      <c r="DU59">
        <v>26632.6</v>
      </c>
      <c r="DV59">
        <v>15360.8</v>
      </c>
      <c r="DW59">
        <v>47.936999999999998</v>
      </c>
      <c r="DX59">
        <v>48.5</v>
      </c>
      <c r="DY59">
        <v>48.625</v>
      </c>
      <c r="DZ59">
        <v>48.436999999999998</v>
      </c>
      <c r="EA59">
        <v>49.625</v>
      </c>
      <c r="EB59">
        <v>1795.6</v>
      </c>
      <c r="EC59">
        <v>199.52</v>
      </c>
      <c r="ED59">
        <v>0</v>
      </c>
      <c r="EE59">
        <v>62.100000143051098</v>
      </c>
      <c r="EF59">
        <v>0</v>
      </c>
      <c r="EG59">
        <v>1327.04961538462</v>
      </c>
      <c r="EH59">
        <v>-663.50393155508004</v>
      </c>
      <c r="EI59">
        <v>-9859.4359032967004</v>
      </c>
      <c r="EJ59">
        <v>28098.819230769201</v>
      </c>
      <c r="EK59">
        <v>15</v>
      </c>
      <c r="EL59">
        <v>1530553216.5</v>
      </c>
      <c r="EM59" t="s">
        <v>531</v>
      </c>
      <c r="EN59">
        <v>1530553216.5</v>
      </c>
      <c r="EO59">
        <v>0</v>
      </c>
      <c r="EP59">
        <v>7</v>
      </c>
      <c r="EQ59">
        <v>0.112</v>
      </c>
      <c r="ER59">
        <v>0</v>
      </c>
      <c r="ES59">
        <v>-0.35599999999999998</v>
      </c>
      <c r="ET59">
        <v>0</v>
      </c>
      <c r="EU59">
        <v>400</v>
      </c>
      <c r="EV59">
        <v>0</v>
      </c>
      <c r="EW59">
        <v>0.16</v>
      </c>
      <c r="EX59">
        <v>0</v>
      </c>
      <c r="EY59">
        <v>-19.511765</v>
      </c>
      <c r="EZ59">
        <v>-9.0565575984990492</v>
      </c>
      <c r="FA59">
        <v>0.87918551812174495</v>
      </c>
      <c r="FB59">
        <v>0</v>
      </c>
      <c r="FC59">
        <v>1.00031802474961</v>
      </c>
      <c r="FD59">
        <v>8.8353370436751693E-5</v>
      </c>
      <c r="FE59">
        <v>0</v>
      </c>
      <c r="FF59">
        <v>0</v>
      </c>
      <c r="FG59">
        <v>2.3735124999999999</v>
      </c>
      <c r="FH59">
        <v>3.7137548217636001</v>
      </c>
      <c r="FI59">
        <v>0.362185660695934</v>
      </c>
      <c r="FJ59">
        <v>0</v>
      </c>
      <c r="FK59">
        <v>0</v>
      </c>
      <c r="FL59">
        <v>3</v>
      </c>
      <c r="FM59" t="s">
        <v>400</v>
      </c>
      <c r="FN59">
        <v>3.4444300000000001</v>
      </c>
      <c r="FO59">
        <v>2.7793600000000001</v>
      </c>
      <c r="FP59">
        <v>8.0337800000000001E-2</v>
      </c>
      <c r="FQ59">
        <v>8.3594799999999997E-2</v>
      </c>
      <c r="FR59">
        <v>0.127777</v>
      </c>
      <c r="FS59">
        <v>0.11897099999999999</v>
      </c>
      <c r="FT59">
        <v>19506.8</v>
      </c>
      <c r="FU59">
        <v>23718.799999999999</v>
      </c>
      <c r="FV59">
        <v>20676.8</v>
      </c>
      <c r="FW59">
        <v>24988.5</v>
      </c>
      <c r="FX59">
        <v>28619.3</v>
      </c>
      <c r="FY59">
        <v>32429.4</v>
      </c>
      <c r="FZ59">
        <v>37353.9</v>
      </c>
      <c r="GA59">
        <v>41490.699999999997</v>
      </c>
      <c r="GB59">
        <v>2.2485499999999998</v>
      </c>
      <c r="GC59">
        <v>1.5277000000000001</v>
      </c>
      <c r="GD59">
        <v>0.109456</v>
      </c>
      <c r="GE59">
        <v>0</v>
      </c>
      <c r="GF59">
        <v>28.416699999999999</v>
      </c>
      <c r="GG59">
        <v>999.9</v>
      </c>
      <c r="GH59">
        <v>62.703000000000003</v>
      </c>
      <c r="GI59">
        <v>34.683999999999997</v>
      </c>
      <c r="GJ59">
        <v>38.247900000000001</v>
      </c>
      <c r="GK59">
        <v>61.6205</v>
      </c>
      <c r="GL59">
        <v>24.0505</v>
      </c>
      <c r="GM59">
        <v>2</v>
      </c>
      <c r="GN59">
        <v>0.30727900000000002</v>
      </c>
      <c r="GO59">
        <v>1.59423</v>
      </c>
      <c r="GP59">
        <v>20.328700000000001</v>
      </c>
      <c r="GQ59">
        <v>5.2211800000000004</v>
      </c>
      <c r="GR59">
        <v>11.962</v>
      </c>
      <c r="GS59">
        <v>4.9854500000000002</v>
      </c>
      <c r="GT59">
        <v>3.3010000000000002</v>
      </c>
      <c r="GU59">
        <v>9999</v>
      </c>
      <c r="GV59">
        <v>999.9</v>
      </c>
      <c r="GW59">
        <v>9999</v>
      </c>
      <c r="GX59">
        <v>9999</v>
      </c>
      <c r="GY59">
        <v>1.88412</v>
      </c>
      <c r="GZ59">
        <v>1.8811</v>
      </c>
      <c r="HA59">
        <v>1.88293</v>
      </c>
      <c r="HB59">
        <v>1.8813299999999999</v>
      </c>
      <c r="HC59">
        <v>1.8827700000000001</v>
      </c>
      <c r="HD59">
        <v>1.88202</v>
      </c>
      <c r="HE59">
        <v>1.8839999999999999</v>
      </c>
      <c r="HF59">
        <v>1.8812199999999999</v>
      </c>
      <c r="HG59">
        <v>5</v>
      </c>
      <c r="HH59">
        <v>0</v>
      </c>
      <c r="HI59">
        <v>0</v>
      </c>
      <c r="HJ59">
        <v>0</v>
      </c>
      <c r="HK59" t="s">
        <v>401</v>
      </c>
      <c r="HL59" t="s">
        <v>402</v>
      </c>
      <c r="HM59" t="s">
        <v>403</v>
      </c>
      <c r="HN59" t="s">
        <v>403</v>
      </c>
      <c r="HO59" t="s">
        <v>403</v>
      </c>
      <c r="HP59" t="s">
        <v>403</v>
      </c>
      <c r="HQ59">
        <v>0</v>
      </c>
      <c r="HR59">
        <v>100</v>
      </c>
      <c r="HS59">
        <v>100</v>
      </c>
      <c r="HT59">
        <v>-0.35599999999999998</v>
      </c>
      <c r="HU59">
        <v>0</v>
      </c>
      <c r="HV59">
        <v>-0.46740000000005499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-1</v>
      </c>
      <c r="IE59">
        <v>-1</v>
      </c>
      <c r="IF59">
        <v>-1</v>
      </c>
      <c r="IG59">
        <v>-1</v>
      </c>
      <c r="IH59">
        <v>10.9</v>
      </c>
      <c r="II59">
        <v>25509219.800000001</v>
      </c>
      <c r="IJ59">
        <v>1.09619</v>
      </c>
      <c r="IK59">
        <v>2.6196299999999999</v>
      </c>
      <c r="IL59">
        <v>2.1008300000000002</v>
      </c>
      <c r="IM59">
        <v>2.65869</v>
      </c>
      <c r="IN59">
        <v>2.2485400000000002</v>
      </c>
      <c r="IO59">
        <v>2.1520999999999999</v>
      </c>
      <c r="IP59">
        <v>38.501399999999997</v>
      </c>
      <c r="IQ59">
        <v>14.0357</v>
      </c>
      <c r="IR59">
        <v>18</v>
      </c>
      <c r="IS59">
        <v>763.35400000000004</v>
      </c>
      <c r="IT59">
        <v>257.94799999999998</v>
      </c>
      <c r="IU59">
        <v>27.002400000000002</v>
      </c>
      <c r="IV59">
        <v>31.388200000000001</v>
      </c>
      <c r="IW59">
        <v>30.000399999999999</v>
      </c>
      <c r="IX59">
        <v>31.255099999999999</v>
      </c>
      <c r="IY59">
        <v>31.251100000000001</v>
      </c>
      <c r="IZ59">
        <v>21.909500000000001</v>
      </c>
      <c r="JA59">
        <v>100</v>
      </c>
      <c r="JB59">
        <v>0</v>
      </c>
      <c r="JC59">
        <v>27</v>
      </c>
      <c r="JD59">
        <v>400</v>
      </c>
      <c r="JE59">
        <v>7.75685</v>
      </c>
      <c r="JF59">
        <v>100.66200000000001</v>
      </c>
      <c r="JG59">
        <v>99.992199999999997</v>
      </c>
    </row>
    <row r="60" spans="1:267" x14ac:dyDescent="0.2">
      <c r="A60">
        <v>44</v>
      </c>
      <c r="B60">
        <v>1530553272</v>
      </c>
      <c r="C60">
        <v>3604.5</v>
      </c>
      <c r="D60" t="s">
        <v>532</v>
      </c>
      <c r="E60" t="s">
        <v>533</v>
      </c>
      <c r="F60" t="s">
        <v>394</v>
      </c>
      <c r="I60">
        <v>1530553272</v>
      </c>
      <c r="J60">
        <f t="shared" si="46"/>
        <v>3.4612649408087026E-3</v>
      </c>
      <c r="K60">
        <f t="shared" si="47"/>
        <v>3.4612649408087024</v>
      </c>
      <c r="L60">
        <f t="shared" si="48"/>
        <v>28.169531217821621</v>
      </c>
      <c r="M60">
        <f t="shared" si="49"/>
        <v>362.07400000000001</v>
      </c>
      <c r="N60">
        <f t="shared" si="50"/>
        <v>227.40372952374105</v>
      </c>
      <c r="O60">
        <f t="shared" si="51"/>
        <v>20.715578558632707</v>
      </c>
      <c r="P60">
        <f t="shared" si="52"/>
        <v>32.983506500738002</v>
      </c>
      <c r="Q60">
        <f t="shared" si="53"/>
        <v>0.36867212011349343</v>
      </c>
      <c r="R60">
        <f t="shared" si="54"/>
        <v>2.767168478038919</v>
      </c>
      <c r="S60">
        <f t="shared" si="55"/>
        <v>0.3433969571434286</v>
      </c>
      <c r="T60">
        <f t="shared" si="56"/>
        <v>0.21674940143720511</v>
      </c>
      <c r="U60">
        <f t="shared" si="57"/>
        <v>330.74205450175702</v>
      </c>
      <c r="V60">
        <f t="shared" si="58"/>
        <v>30.732642359096744</v>
      </c>
      <c r="W60">
        <f t="shared" si="59"/>
        <v>29.521000000000001</v>
      </c>
      <c r="X60">
        <f t="shared" si="60"/>
        <v>4.1446263738135993</v>
      </c>
      <c r="Y60">
        <f t="shared" si="61"/>
        <v>78.265968472515311</v>
      </c>
      <c r="Z60">
        <f t="shared" si="62"/>
        <v>3.2637614848249004</v>
      </c>
      <c r="AA60">
        <f t="shared" si="63"/>
        <v>4.1700902046219959</v>
      </c>
      <c r="AB60">
        <f t="shared" si="64"/>
        <v>0.88086488898869897</v>
      </c>
      <c r="AC60">
        <f t="shared" si="65"/>
        <v>-152.64178388966377</v>
      </c>
      <c r="AD60">
        <f t="shared" si="66"/>
        <v>15.858215296828179</v>
      </c>
      <c r="AE60">
        <f t="shared" si="67"/>
        <v>1.268894149217336</v>
      </c>
      <c r="AF60">
        <f t="shared" si="68"/>
        <v>195.22738005813875</v>
      </c>
      <c r="AG60">
        <v>0</v>
      </c>
      <c r="AH60">
        <v>0</v>
      </c>
      <c r="AI60">
        <f t="shared" si="69"/>
        <v>1</v>
      </c>
      <c r="AJ60">
        <f t="shared" si="70"/>
        <v>0</v>
      </c>
      <c r="AK60">
        <f t="shared" si="71"/>
        <v>47709.50654657984</v>
      </c>
      <c r="AL60" t="s">
        <v>395</v>
      </c>
      <c r="AM60">
        <v>8118.25</v>
      </c>
      <c r="AN60">
        <v>1.65384615384615</v>
      </c>
      <c r="AO60">
        <v>0.39</v>
      </c>
      <c r="AP60">
        <f t="shared" si="72"/>
        <v>-3.2406311637080769</v>
      </c>
      <c r="AQ60">
        <v>-1</v>
      </c>
      <c r="AR60" t="s">
        <v>534</v>
      </c>
      <c r="AS60">
        <v>8266.7199999999993</v>
      </c>
      <c r="AT60">
        <v>1102.1834615384601</v>
      </c>
      <c r="AU60">
        <v>1528.48</v>
      </c>
      <c r="AV60">
        <f t="shared" si="73"/>
        <v>0.27890226791422845</v>
      </c>
      <c r="AW60">
        <v>0.5</v>
      </c>
      <c r="AX60">
        <f t="shared" si="74"/>
        <v>1685.9349007781125</v>
      </c>
      <c r="AY60">
        <f t="shared" si="75"/>
        <v>28.169531217821621</v>
      </c>
      <c r="AZ60">
        <f t="shared" si="76"/>
        <v>235.10553369138265</v>
      </c>
      <c r="BA60">
        <f t="shared" si="77"/>
        <v>1.7301694866366998E-2</v>
      </c>
      <c r="BB60">
        <f t="shared" si="78"/>
        <v>-0.99974484455144974</v>
      </c>
      <c r="BC60">
        <f t="shared" si="79"/>
        <v>-0.51051738391843349</v>
      </c>
      <c r="BD60" t="s">
        <v>397</v>
      </c>
      <c r="BE60">
        <v>0</v>
      </c>
      <c r="BF60">
        <f t="shared" si="80"/>
        <v>-0.51051738391843349</v>
      </c>
      <c r="BG60">
        <f t="shared" si="81"/>
        <v>1.0003340033130419</v>
      </c>
      <c r="BH60">
        <f t="shared" si="82"/>
        <v>0.27880914473618024</v>
      </c>
      <c r="BI60">
        <f t="shared" si="83"/>
        <v>-1696.9022778336619</v>
      </c>
      <c r="BJ60">
        <f t="shared" si="84"/>
        <v>0.27920437267050802</v>
      </c>
      <c r="BK60">
        <f t="shared" si="85"/>
        <v>1209.0791235544771</v>
      </c>
      <c r="BL60">
        <f t="shared" si="86"/>
        <v>-1.2914085553830809E-4</v>
      </c>
      <c r="BM60">
        <f t="shared" si="87"/>
        <v>1.0001291408555384</v>
      </c>
      <c r="BN60" t="s">
        <v>397</v>
      </c>
      <c r="BO60" t="s">
        <v>397</v>
      </c>
      <c r="BP60" t="s">
        <v>397</v>
      </c>
      <c r="BQ60" t="s">
        <v>397</v>
      </c>
      <c r="BR60" t="s">
        <v>397</v>
      </c>
      <c r="BS60" t="s">
        <v>397</v>
      </c>
      <c r="BT60" t="s">
        <v>397</v>
      </c>
      <c r="BU60" t="s">
        <v>397</v>
      </c>
      <c r="BV60" t="s">
        <v>397</v>
      </c>
      <c r="BW60" t="s">
        <v>397</v>
      </c>
      <c r="BX60" t="s">
        <v>397</v>
      </c>
      <c r="BY60" t="s">
        <v>397</v>
      </c>
      <c r="BZ60" t="s">
        <v>397</v>
      </c>
      <c r="CA60" t="s">
        <v>397</v>
      </c>
      <c r="CB60" t="s">
        <v>397</v>
      </c>
      <c r="CC60" t="s">
        <v>397</v>
      </c>
      <c r="CD60" t="s">
        <v>397</v>
      </c>
      <c r="CE60" t="s">
        <v>397</v>
      </c>
      <c r="CF60">
        <f t="shared" si="88"/>
        <v>1999.94</v>
      </c>
      <c r="CG60">
        <f t="shared" si="89"/>
        <v>1685.9349007781125</v>
      </c>
      <c r="CH60">
        <f t="shared" si="90"/>
        <v>0.84299274017126136</v>
      </c>
      <c r="CI60">
        <f t="shared" si="91"/>
        <v>0.16537598853053442</v>
      </c>
      <c r="CJ60">
        <v>9</v>
      </c>
      <c r="CK60">
        <v>0.5</v>
      </c>
      <c r="CL60" t="s">
        <v>398</v>
      </c>
      <c r="CM60">
        <v>1530553272</v>
      </c>
      <c r="CN60">
        <v>362.07400000000001</v>
      </c>
      <c r="CO60">
        <v>399.90100000000001</v>
      </c>
      <c r="CP60">
        <v>35.8277</v>
      </c>
      <c r="CQ60">
        <v>31.537199999999999</v>
      </c>
      <c r="CR60">
        <v>362.42899999999997</v>
      </c>
      <c r="CS60">
        <v>35.8277</v>
      </c>
      <c r="CT60">
        <v>700.04200000000003</v>
      </c>
      <c r="CU60">
        <v>90.995400000000004</v>
      </c>
      <c r="CV60">
        <v>0.100637</v>
      </c>
      <c r="CW60">
        <v>29.627300000000002</v>
      </c>
      <c r="CX60">
        <v>29.521000000000001</v>
      </c>
      <c r="CY60">
        <v>999.9</v>
      </c>
      <c r="CZ60">
        <v>0</v>
      </c>
      <c r="DA60">
        <v>0</v>
      </c>
      <c r="DB60">
        <v>10002.5</v>
      </c>
      <c r="DC60">
        <v>0</v>
      </c>
      <c r="DD60">
        <v>0.21912699999999999</v>
      </c>
      <c r="DE60">
        <v>-37.8277</v>
      </c>
      <c r="DF60">
        <v>375.52800000000002</v>
      </c>
      <c r="DG60">
        <v>412.92399999999998</v>
      </c>
      <c r="DH60">
        <v>4.2904499999999999</v>
      </c>
      <c r="DI60">
        <v>399.90100000000001</v>
      </c>
      <c r="DJ60">
        <v>31.537199999999999</v>
      </c>
      <c r="DK60">
        <v>3.2601499999999999</v>
      </c>
      <c r="DL60">
        <v>2.8697400000000002</v>
      </c>
      <c r="DM60">
        <v>25.419899999999998</v>
      </c>
      <c r="DN60">
        <v>23.290800000000001</v>
      </c>
      <c r="DO60">
        <v>1999.94</v>
      </c>
      <c r="DP60">
        <v>0.89999399999999996</v>
      </c>
      <c r="DQ60">
        <v>0.100006</v>
      </c>
      <c r="DR60">
        <v>0</v>
      </c>
      <c r="DS60">
        <v>1037.24</v>
      </c>
      <c r="DT60">
        <v>4.9997400000000001</v>
      </c>
      <c r="DU60">
        <v>26197.9</v>
      </c>
      <c r="DV60">
        <v>15359.5</v>
      </c>
      <c r="DW60">
        <v>48.125</v>
      </c>
      <c r="DX60">
        <v>48.686999999999998</v>
      </c>
      <c r="DY60">
        <v>48.875</v>
      </c>
      <c r="DZ60">
        <v>48.75</v>
      </c>
      <c r="EA60">
        <v>49.811999999999998</v>
      </c>
      <c r="EB60">
        <v>1795.43</v>
      </c>
      <c r="EC60">
        <v>199.51</v>
      </c>
      <c r="ED60">
        <v>0</v>
      </c>
      <c r="EE60">
        <v>85.900000095367403</v>
      </c>
      <c r="EF60">
        <v>0</v>
      </c>
      <c r="EG60">
        <v>1102.1834615384601</v>
      </c>
      <c r="EH60">
        <v>-568.75931661993604</v>
      </c>
      <c r="EI60">
        <v>-12686.7590206773</v>
      </c>
      <c r="EJ60">
        <v>27818.75</v>
      </c>
      <c r="EK60">
        <v>15</v>
      </c>
      <c r="EL60">
        <v>1530553216.5</v>
      </c>
      <c r="EM60" t="s">
        <v>531</v>
      </c>
      <c r="EN60">
        <v>1530553216.5</v>
      </c>
      <c r="EO60">
        <v>0</v>
      </c>
      <c r="EP60">
        <v>7</v>
      </c>
      <c r="EQ60">
        <v>0.112</v>
      </c>
      <c r="ER60">
        <v>0</v>
      </c>
      <c r="ES60">
        <v>-0.35599999999999998</v>
      </c>
      <c r="ET60">
        <v>0</v>
      </c>
      <c r="EU60">
        <v>400</v>
      </c>
      <c r="EV60">
        <v>0</v>
      </c>
      <c r="EW60">
        <v>0.16</v>
      </c>
      <c r="EX60">
        <v>0</v>
      </c>
      <c r="EY60">
        <v>-37.107932499999997</v>
      </c>
      <c r="EZ60">
        <v>-5.0730315196996703</v>
      </c>
      <c r="FA60">
        <v>0.49546021000051099</v>
      </c>
      <c r="FB60">
        <v>0</v>
      </c>
      <c r="FC60">
        <v>1.00032668064657</v>
      </c>
      <c r="FD60">
        <v>8.8353370436751693E-5</v>
      </c>
      <c r="FE60">
        <v>0</v>
      </c>
      <c r="FF60">
        <v>0</v>
      </c>
      <c r="FG60">
        <v>3.7217254999999998</v>
      </c>
      <c r="FH60">
        <v>3.9270731707317101</v>
      </c>
      <c r="FI60">
        <v>0.38261248339508003</v>
      </c>
      <c r="FJ60">
        <v>0</v>
      </c>
      <c r="FK60">
        <v>0</v>
      </c>
      <c r="FL60">
        <v>3</v>
      </c>
      <c r="FM60" t="s">
        <v>400</v>
      </c>
      <c r="FN60">
        <v>3.44475</v>
      </c>
      <c r="FO60">
        <v>2.7802199999999999</v>
      </c>
      <c r="FP60">
        <v>7.7492500000000006E-2</v>
      </c>
      <c r="FQ60">
        <v>8.3568400000000001E-2</v>
      </c>
      <c r="FR60">
        <v>0.131526</v>
      </c>
      <c r="FS60">
        <v>0.119173</v>
      </c>
      <c r="FT60">
        <v>19566.5</v>
      </c>
      <c r="FU60">
        <v>23719.3</v>
      </c>
      <c r="FV60">
        <v>20676.3</v>
      </c>
      <c r="FW60">
        <v>24988.5</v>
      </c>
      <c r="FX60">
        <v>28495.3</v>
      </c>
      <c r="FY60">
        <v>32422</v>
      </c>
      <c r="FZ60">
        <v>37352.9</v>
      </c>
      <c r="GA60">
        <v>41490.9</v>
      </c>
      <c r="GB60">
        <v>2.2397999999999998</v>
      </c>
      <c r="GC60">
        <v>1.52495</v>
      </c>
      <c r="GD60">
        <v>5.8263500000000003E-2</v>
      </c>
      <c r="GE60">
        <v>0</v>
      </c>
      <c r="GF60">
        <v>28.571400000000001</v>
      </c>
      <c r="GG60">
        <v>999.9</v>
      </c>
      <c r="GH60">
        <v>62.366999999999997</v>
      </c>
      <c r="GI60">
        <v>34.673999999999999</v>
      </c>
      <c r="GJ60">
        <v>38.0197</v>
      </c>
      <c r="GK60">
        <v>61.4405</v>
      </c>
      <c r="GL60">
        <v>24.058499999999999</v>
      </c>
      <c r="GM60">
        <v>2</v>
      </c>
      <c r="GN60">
        <v>0.30875799999999998</v>
      </c>
      <c r="GO60">
        <v>1.7026699999999999</v>
      </c>
      <c r="GP60">
        <v>20.327400000000001</v>
      </c>
      <c r="GQ60">
        <v>5.2198399999999996</v>
      </c>
      <c r="GR60">
        <v>11.962</v>
      </c>
      <c r="GS60">
        <v>4.9857500000000003</v>
      </c>
      <c r="GT60">
        <v>3.3010000000000002</v>
      </c>
      <c r="GU60">
        <v>9999</v>
      </c>
      <c r="GV60">
        <v>999.9</v>
      </c>
      <c r="GW60">
        <v>9999</v>
      </c>
      <c r="GX60">
        <v>9999</v>
      </c>
      <c r="GY60">
        <v>1.88408</v>
      </c>
      <c r="GZ60">
        <v>1.8810800000000001</v>
      </c>
      <c r="HA60">
        <v>1.8829</v>
      </c>
      <c r="HB60">
        <v>1.8812800000000001</v>
      </c>
      <c r="HC60">
        <v>1.8827400000000001</v>
      </c>
      <c r="HD60">
        <v>1.88202</v>
      </c>
      <c r="HE60">
        <v>1.8839699999999999</v>
      </c>
      <c r="HF60">
        <v>1.8812</v>
      </c>
      <c r="HG60">
        <v>5</v>
      </c>
      <c r="HH60">
        <v>0</v>
      </c>
      <c r="HI60">
        <v>0</v>
      </c>
      <c r="HJ60">
        <v>0</v>
      </c>
      <c r="HK60" t="s">
        <v>401</v>
      </c>
      <c r="HL60" t="s">
        <v>402</v>
      </c>
      <c r="HM60" t="s">
        <v>403</v>
      </c>
      <c r="HN60" t="s">
        <v>403</v>
      </c>
      <c r="HO60" t="s">
        <v>403</v>
      </c>
      <c r="HP60" t="s">
        <v>403</v>
      </c>
      <c r="HQ60">
        <v>0</v>
      </c>
      <c r="HR60">
        <v>100</v>
      </c>
      <c r="HS60">
        <v>100</v>
      </c>
      <c r="HT60">
        <v>-0.35499999999999998</v>
      </c>
      <c r="HU60">
        <v>0</v>
      </c>
      <c r="HV60">
        <v>-0.35564999999996899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-1</v>
      </c>
      <c r="IE60">
        <v>-1</v>
      </c>
      <c r="IF60">
        <v>-1</v>
      </c>
      <c r="IG60">
        <v>-1</v>
      </c>
      <c r="IH60">
        <v>0.9</v>
      </c>
      <c r="II60">
        <v>25509221.199999999</v>
      </c>
      <c r="IJ60">
        <v>1.09619</v>
      </c>
      <c r="IK60">
        <v>2.6147499999999999</v>
      </c>
      <c r="IL60">
        <v>2.1008300000000002</v>
      </c>
      <c r="IM60">
        <v>2.66357</v>
      </c>
      <c r="IN60">
        <v>2.2485400000000002</v>
      </c>
      <c r="IO60">
        <v>2.16431</v>
      </c>
      <c r="IP60">
        <v>38.5259</v>
      </c>
      <c r="IQ60">
        <v>14.026999999999999</v>
      </c>
      <c r="IR60">
        <v>18</v>
      </c>
      <c r="IS60">
        <v>755.94100000000003</v>
      </c>
      <c r="IT60">
        <v>256.94499999999999</v>
      </c>
      <c r="IU60">
        <v>27.000800000000002</v>
      </c>
      <c r="IV60">
        <v>31.438099999999999</v>
      </c>
      <c r="IW60">
        <v>30.0001</v>
      </c>
      <c r="IX60">
        <v>31.297699999999999</v>
      </c>
      <c r="IY60">
        <v>31.2883</v>
      </c>
      <c r="IZ60">
        <v>21.897400000000001</v>
      </c>
      <c r="JA60">
        <v>100</v>
      </c>
      <c r="JB60">
        <v>0</v>
      </c>
      <c r="JC60">
        <v>27</v>
      </c>
      <c r="JD60">
        <v>400</v>
      </c>
      <c r="JE60">
        <v>7.75685</v>
      </c>
      <c r="JF60">
        <v>100.65900000000001</v>
      </c>
      <c r="JG60">
        <v>99.992500000000007</v>
      </c>
    </row>
    <row r="61" spans="1:267" x14ac:dyDescent="0.2">
      <c r="A61">
        <v>45</v>
      </c>
      <c r="B61">
        <v>1530553329</v>
      </c>
      <c r="C61">
        <v>3661.5</v>
      </c>
      <c r="D61" t="s">
        <v>535</v>
      </c>
      <c r="E61" t="s">
        <v>536</v>
      </c>
      <c r="F61" t="s">
        <v>394</v>
      </c>
      <c r="I61">
        <v>1530553329</v>
      </c>
      <c r="J61">
        <f t="shared" si="46"/>
        <v>3.1632258742941483E-3</v>
      </c>
      <c r="K61">
        <f t="shared" si="47"/>
        <v>3.1632258742941484</v>
      </c>
      <c r="L61">
        <f t="shared" si="48"/>
        <v>24.132428685892759</v>
      </c>
      <c r="M61">
        <f t="shared" si="49"/>
        <v>367.49200000000002</v>
      </c>
      <c r="N61">
        <f t="shared" si="50"/>
        <v>232.22971439828024</v>
      </c>
      <c r="O61">
        <f t="shared" si="51"/>
        <v>21.15519597275831</v>
      </c>
      <c r="P61">
        <f t="shared" si="52"/>
        <v>33.477047924572005</v>
      </c>
      <c r="Q61">
        <f t="shared" si="53"/>
        <v>0.3125478262487591</v>
      </c>
      <c r="R61">
        <f t="shared" si="54"/>
        <v>2.7682447564282233</v>
      </c>
      <c r="S61">
        <f t="shared" si="55"/>
        <v>0.29418339348345796</v>
      </c>
      <c r="T61">
        <f t="shared" si="56"/>
        <v>0.18542460817144585</v>
      </c>
      <c r="U61">
        <f t="shared" si="57"/>
        <v>330.73291650164401</v>
      </c>
      <c r="V61">
        <f t="shared" si="58"/>
        <v>30.941219703417538</v>
      </c>
      <c r="W61">
        <f t="shared" si="59"/>
        <v>29.644300000000001</v>
      </c>
      <c r="X61">
        <f t="shared" si="60"/>
        <v>4.1741751236498494</v>
      </c>
      <c r="Y61">
        <f t="shared" si="61"/>
        <v>76.996350102171533</v>
      </c>
      <c r="Z61">
        <f t="shared" si="62"/>
        <v>3.2344906948424006</v>
      </c>
      <c r="AA61">
        <f t="shared" si="63"/>
        <v>4.2008363910111859</v>
      </c>
      <c r="AB61">
        <f t="shared" si="64"/>
        <v>0.93968442880744885</v>
      </c>
      <c r="AC61">
        <f t="shared" si="65"/>
        <v>-139.49826105637194</v>
      </c>
      <c r="AD61">
        <f t="shared" si="66"/>
        <v>16.506122210726264</v>
      </c>
      <c r="AE61">
        <f t="shared" si="67"/>
        <v>1.3218657007319543</v>
      </c>
      <c r="AF61">
        <f t="shared" si="68"/>
        <v>209.06264335673029</v>
      </c>
      <c r="AG61">
        <v>0</v>
      </c>
      <c r="AH61">
        <v>0</v>
      </c>
      <c r="AI61">
        <f t="shared" si="69"/>
        <v>1</v>
      </c>
      <c r="AJ61">
        <f t="shared" si="70"/>
        <v>0</v>
      </c>
      <c r="AK61">
        <f t="shared" si="71"/>
        <v>47718.465623686912</v>
      </c>
      <c r="AL61" t="s">
        <v>395</v>
      </c>
      <c r="AM61">
        <v>8118.25</v>
      </c>
      <c r="AN61">
        <v>1.65384615384615</v>
      </c>
      <c r="AO61">
        <v>0.39</v>
      </c>
      <c r="AP61">
        <f t="shared" si="72"/>
        <v>-3.2406311637080769</v>
      </c>
      <c r="AQ61">
        <v>-1</v>
      </c>
      <c r="AR61" t="s">
        <v>537</v>
      </c>
      <c r="AS61">
        <v>8315.7000000000007</v>
      </c>
      <c r="AT61">
        <v>993.172961538462</v>
      </c>
      <c r="AU61">
        <v>1411.15</v>
      </c>
      <c r="AV61">
        <f t="shared" si="73"/>
        <v>0.29619603760162849</v>
      </c>
      <c r="AW61">
        <v>0.5</v>
      </c>
      <c r="AX61">
        <f t="shared" si="74"/>
        <v>1685.8923007780541</v>
      </c>
      <c r="AY61">
        <f t="shared" si="75"/>
        <v>24.132428685892759</v>
      </c>
      <c r="AZ61">
        <f t="shared" si="76"/>
        <v>249.67730965677623</v>
      </c>
      <c r="BA61">
        <f t="shared" si="77"/>
        <v>1.490749360104078E-2</v>
      </c>
      <c r="BB61">
        <f t="shared" si="78"/>
        <v>-0.99972362966374939</v>
      </c>
      <c r="BC61">
        <f t="shared" si="79"/>
        <v>-0.5105315617319981</v>
      </c>
      <c r="BD61" t="s">
        <v>397</v>
      </c>
      <c r="BE61">
        <v>0</v>
      </c>
      <c r="BF61">
        <f t="shared" si="80"/>
        <v>-0.5105315617319981</v>
      </c>
      <c r="BG61">
        <f t="shared" si="81"/>
        <v>1.0003617840496986</v>
      </c>
      <c r="BH61">
        <f t="shared" si="82"/>
        <v>0.29608891735403731</v>
      </c>
      <c r="BI61">
        <f t="shared" si="83"/>
        <v>-1566.5858476816472</v>
      </c>
      <c r="BJ61">
        <f t="shared" si="84"/>
        <v>0.29654358213109405</v>
      </c>
      <c r="BK61">
        <f t="shared" si="85"/>
        <v>1116.2434570906912</v>
      </c>
      <c r="BL61">
        <f t="shared" si="86"/>
        <v>-1.5220182510218206E-4</v>
      </c>
      <c r="BM61">
        <f t="shared" si="87"/>
        <v>1.0001522018251021</v>
      </c>
      <c r="BN61" t="s">
        <v>397</v>
      </c>
      <c r="BO61" t="s">
        <v>397</v>
      </c>
      <c r="BP61" t="s">
        <v>397</v>
      </c>
      <c r="BQ61" t="s">
        <v>397</v>
      </c>
      <c r="BR61" t="s">
        <v>397</v>
      </c>
      <c r="BS61" t="s">
        <v>397</v>
      </c>
      <c r="BT61" t="s">
        <v>397</v>
      </c>
      <c r="BU61" t="s">
        <v>397</v>
      </c>
      <c r="BV61" t="s">
        <v>397</v>
      </c>
      <c r="BW61" t="s">
        <v>397</v>
      </c>
      <c r="BX61" t="s">
        <v>397</v>
      </c>
      <c r="BY61" t="s">
        <v>397</v>
      </c>
      <c r="BZ61" t="s">
        <v>397</v>
      </c>
      <c r="CA61" t="s">
        <v>397</v>
      </c>
      <c r="CB61" t="s">
        <v>397</v>
      </c>
      <c r="CC61" t="s">
        <v>397</v>
      </c>
      <c r="CD61" t="s">
        <v>397</v>
      </c>
      <c r="CE61" t="s">
        <v>397</v>
      </c>
      <c r="CF61">
        <f t="shared" si="88"/>
        <v>1999.89</v>
      </c>
      <c r="CG61">
        <f t="shared" si="89"/>
        <v>1685.8923007780541</v>
      </c>
      <c r="CH61">
        <f t="shared" si="90"/>
        <v>0.84299251497735073</v>
      </c>
      <c r="CI61">
        <f t="shared" si="91"/>
        <v>0.16537555390628683</v>
      </c>
      <c r="CJ61">
        <v>9</v>
      </c>
      <c r="CK61">
        <v>0.5</v>
      </c>
      <c r="CL61" t="s">
        <v>398</v>
      </c>
      <c r="CM61">
        <v>1530553329</v>
      </c>
      <c r="CN61">
        <v>367.49200000000002</v>
      </c>
      <c r="CO61">
        <v>400.01400000000001</v>
      </c>
      <c r="CP61">
        <v>35.506399999999999</v>
      </c>
      <c r="CQ61">
        <v>31.5838</v>
      </c>
      <c r="CR61">
        <v>367.84800000000001</v>
      </c>
      <c r="CS61">
        <v>35.506399999999999</v>
      </c>
      <c r="CT61">
        <v>700</v>
      </c>
      <c r="CU61">
        <v>90.995900000000006</v>
      </c>
      <c r="CV61">
        <v>0.100091</v>
      </c>
      <c r="CW61">
        <v>29.754899999999999</v>
      </c>
      <c r="CX61">
        <v>29.644300000000001</v>
      </c>
      <c r="CY61">
        <v>999.9</v>
      </c>
      <c r="CZ61">
        <v>0</v>
      </c>
      <c r="DA61">
        <v>0</v>
      </c>
      <c r="DB61">
        <v>10008.799999999999</v>
      </c>
      <c r="DC61">
        <v>0</v>
      </c>
      <c r="DD61">
        <v>0.21912699999999999</v>
      </c>
      <c r="DE61">
        <v>-32.521799999999999</v>
      </c>
      <c r="DF61">
        <v>381.02100000000002</v>
      </c>
      <c r="DG61">
        <v>413.06</v>
      </c>
      <c r="DH61">
        <v>3.9225300000000001</v>
      </c>
      <c r="DI61">
        <v>400.01400000000001</v>
      </c>
      <c r="DJ61">
        <v>31.5838</v>
      </c>
      <c r="DK61">
        <v>3.2309299999999999</v>
      </c>
      <c r="DL61">
        <v>2.8740000000000001</v>
      </c>
      <c r="DM61">
        <v>25.2685</v>
      </c>
      <c r="DN61">
        <v>23.3154</v>
      </c>
      <c r="DO61">
        <v>1999.89</v>
      </c>
      <c r="DP61">
        <v>0.89999899999999999</v>
      </c>
      <c r="DQ61">
        <v>0.10000100000000001</v>
      </c>
      <c r="DR61">
        <v>0</v>
      </c>
      <c r="DS61">
        <v>959.53099999999995</v>
      </c>
      <c r="DT61">
        <v>4.9997400000000001</v>
      </c>
      <c r="DU61">
        <v>21977.7</v>
      </c>
      <c r="DV61">
        <v>15359.1</v>
      </c>
      <c r="DW61">
        <v>48.311999999999998</v>
      </c>
      <c r="DX61">
        <v>48.75</v>
      </c>
      <c r="DY61">
        <v>49</v>
      </c>
      <c r="DZ61">
        <v>48.811999999999998</v>
      </c>
      <c r="EA61">
        <v>49.936999999999998</v>
      </c>
      <c r="EB61">
        <v>1795.4</v>
      </c>
      <c r="EC61">
        <v>199.49</v>
      </c>
      <c r="ED61">
        <v>0</v>
      </c>
      <c r="EE61">
        <v>56.700000047683702</v>
      </c>
      <c r="EF61">
        <v>0</v>
      </c>
      <c r="EG61">
        <v>993.172961538462</v>
      </c>
      <c r="EH61">
        <v>-286.05029020974598</v>
      </c>
      <c r="EI61">
        <v>-7554.3760402157995</v>
      </c>
      <c r="EJ61">
        <v>22717.1115384615</v>
      </c>
      <c r="EK61">
        <v>15</v>
      </c>
      <c r="EL61">
        <v>1530553216.5</v>
      </c>
      <c r="EM61" t="s">
        <v>531</v>
      </c>
      <c r="EN61">
        <v>1530553216.5</v>
      </c>
      <c r="EO61">
        <v>0</v>
      </c>
      <c r="EP61">
        <v>7</v>
      </c>
      <c r="EQ61">
        <v>0.112</v>
      </c>
      <c r="ER61">
        <v>0</v>
      </c>
      <c r="ES61">
        <v>-0.35599999999999998</v>
      </c>
      <c r="ET61">
        <v>0</v>
      </c>
      <c r="EU61">
        <v>400</v>
      </c>
      <c r="EV61">
        <v>0</v>
      </c>
      <c r="EW61">
        <v>0.16</v>
      </c>
      <c r="EX61">
        <v>0</v>
      </c>
      <c r="EY61">
        <v>-31.956045</v>
      </c>
      <c r="EZ61">
        <v>-4.63843001876171</v>
      </c>
      <c r="FA61">
        <v>0.472520006957378</v>
      </c>
      <c r="FB61">
        <v>0</v>
      </c>
      <c r="FC61">
        <v>1.0003340033130399</v>
      </c>
      <c r="FD61">
        <v>8.8353370436751693E-5</v>
      </c>
      <c r="FE61">
        <v>0</v>
      </c>
      <c r="FF61">
        <v>0</v>
      </c>
      <c r="FG61">
        <v>3.3186442500000002</v>
      </c>
      <c r="FH61">
        <v>4.3021063789868599</v>
      </c>
      <c r="FI61">
        <v>0.42067491223560899</v>
      </c>
      <c r="FJ61">
        <v>0</v>
      </c>
      <c r="FK61">
        <v>0</v>
      </c>
      <c r="FL61">
        <v>3</v>
      </c>
      <c r="FM61" t="s">
        <v>400</v>
      </c>
      <c r="FN61">
        <v>3.4446599999999998</v>
      </c>
      <c r="FO61">
        <v>2.7797200000000002</v>
      </c>
      <c r="FP61">
        <v>7.8390899999999999E-2</v>
      </c>
      <c r="FQ61">
        <v>8.3582100000000006E-2</v>
      </c>
      <c r="FR61">
        <v>0.130713</v>
      </c>
      <c r="FS61">
        <v>0.11928800000000001</v>
      </c>
      <c r="FT61">
        <v>19547.099999999999</v>
      </c>
      <c r="FU61">
        <v>23719.200000000001</v>
      </c>
      <c r="FV61">
        <v>20676</v>
      </c>
      <c r="FW61">
        <v>24988.9</v>
      </c>
      <c r="FX61">
        <v>28521.9</v>
      </c>
      <c r="FY61">
        <v>32418.1</v>
      </c>
      <c r="FZ61">
        <v>37352.800000000003</v>
      </c>
      <c r="GA61">
        <v>41491.4</v>
      </c>
      <c r="GB61">
        <v>2.24058</v>
      </c>
      <c r="GC61">
        <v>1.5408500000000001</v>
      </c>
      <c r="GD61">
        <v>6.9536299999999995E-2</v>
      </c>
      <c r="GE61">
        <v>0</v>
      </c>
      <c r="GF61">
        <v>28.510999999999999</v>
      </c>
      <c r="GG61">
        <v>999.9</v>
      </c>
      <c r="GH61">
        <v>62.104999999999997</v>
      </c>
      <c r="GI61">
        <v>34.694000000000003</v>
      </c>
      <c r="GJ61">
        <v>37.902700000000003</v>
      </c>
      <c r="GK61">
        <v>61.320500000000003</v>
      </c>
      <c r="GL61">
        <v>23.754000000000001</v>
      </c>
      <c r="GM61">
        <v>2</v>
      </c>
      <c r="GN61">
        <v>0.31004599999999999</v>
      </c>
      <c r="GO61">
        <v>1.7586200000000001</v>
      </c>
      <c r="GP61">
        <v>20.326699999999999</v>
      </c>
      <c r="GQ61">
        <v>5.2222299999999997</v>
      </c>
      <c r="GR61">
        <v>11.962</v>
      </c>
      <c r="GS61">
        <v>4.9858000000000002</v>
      </c>
      <c r="GT61">
        <v>3.3010000000000002</v>
      </c>
      <c r="GU61">
        <v>9999</v>
      </c>
      <c r="GV61">
        <v>999.9</v>
      </c>
      <c r="GW61">
        <v>9999</v>
      </c>
      <c r="GX61">
        <v>9999</v>
      </c>
      <c r="GY61">
        <v>1.88405</v>
      </c>
      <c r="GZ61">
        <v>1.8811</v>
      </c>
      <c r="HA61">
        <v>1.88293</v>
      </c>
      <c r="HB61">
        <v>1.88127</v>
      </c>
      <c r="HC61">
        <v>1.8827400000000001</v>
      </c>
      <c r="HD61">
        <v>1.88202</v>
      </c>
      <c r="HE61">
        <v>1.8839900000000001</v>
      </c>
      <c r="HF61">
        <v>1.8811800000000001</v>
      </c>
      <c r="HG61">
        <v>5</v>
      </c>
      <c r="HH61">
        <v>0</v>
      </c>
      <c r="HI61">
        <v>0</v>
      </c>
      <c r="HJ61">
        <v>0</v>
      </c>
      <c r="HK61" t="s">
        <v>401</v>
      </c>
      <c r="HL61" t="s">
        <v>402</v>
      </c>
      <c r="HM61" t="s">
        <v>403</v>
      </c>
      <c r="HN61" t="s">
        <v>403</v>
      </c>
      <c r="HO61" t="s">
        <v>403</v>
      </c>
      <c r="HP61" t="s">
        <v>403</v>
      </c>
      <c r="HQ61">
        <v>0</v>
      </c>
      <c r="HR61">
        <v>100</v>
      </c>
      <c r="HS61">
        <v>100</v>
      </c>
      <c r="HT61">
        <v>-0.35599999999999998</v>
      </c>
      <c r="HU61">
        <v>0</v>
      </c>
      <c r="HV61">
        <v>-0.35564999999996899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-1</v>
      </c>
      <c r="IE61">
        <v>-1</v>
      </c>
      <c r="IF61">
        <v>-1</v>
      </c>
      <c r="IG61">
        <v>-1</v>
      </c>
      <c r="IH61">
        <v>1.9</v>
      </c>
      <c r="II61">
        <v>25509222.100000001</v>
      </c>
      <c r="IJ61">
        <v>1.10229</v>
      </c>
      <c r="IK61">
        <v>2.6171899999999999</v>
      </c>
      <c r="IL61">
        <v>2.1008300000000002</v>
      </c>
      <c r="IM61">
        <v>2.66479</v>
      </c>
      <c r="IN61">
        <v>2.2485400000000002</v>
      </c>
      <c r="IO61">
        <v>2.2192400000000001</v>
      </c>
      <c r="IP61">
        <v>38.575000000000003</v>
      </c>
      <c r="IQ61">
        <v>14.0182</v>
      </c>
      <c r="IR61">
        <v>18</v>
      </c>
      <c r="IS61">
        <v>756.91399999999999</v>
      </c>
      <c r="IT61">
        <v>263.77600000000001</v>
      </c>
      <c r="IU61">
        <v>27.0016</v>
      </c>
      <c r="IV61">
        <v>31.469799999999999</v>
      </c>
      <c r="IW61">
        <v>30.0002</v>
      </c>
      <c r="IX61">
        <v>31.319600000000001</v>
      </c>
      <c r="IY61">
        <v>31.312899999999999</v>
      </c>
      <c r="IZ61">
        <v>22.020499999999998</v>
      </c>
      <c r="JA61">
        <v>100</v>
      </c>
      <c r="JB61">
        <v>0</v>
      </c>
      <c r="JC61">
        <v>27</v>
      </c>
      <c r="JD61">
        <v>400</v>
      </c>
      <c r="JE61">
        <v>7.75685</v>
      </c>
      <c r="JF61">
        <v>100.65900000000001</v>
      </c>
      <c r="JG61">
        <v>99.993799999999993</v>
      </c>
    </row>
    <row r="62" spans="1:267" x14ac:dyDescent="0.2">
      <c r="A62">
        <v>46</v>
      </c>
      <c r="B62">
        <v>1530553386.5</v>
      </c>
      <c r="C62">
        <v>3719</v>
      </c>
      <c r="D62" t="s">
        <v>538</v>
      </c>
      <c r="E62" t="s">
        <v>539</v>
      </c>
      <c r="F62" t="s">
        <v>394</v>
      </c>
      <c r="I62">
        <v>1530553386.5</v>
      </c>
      <c r="J62">
        <f t="shared" si="46"/>
        <v>3.3499804315171447E-3</v>
      </c>
      <c r="K62">
        <f t="shared" si="47"/>
        <v>3.3499804315171446</v>
      </c>
      <c r="L62">
        <f t="shared" si="48"/>
        <v>27.427547823429013</v>
      </c>
      <c r="M62">
        <f t="shared" si="49"/>
        <v>362.89</v>
      </c>
      <c r="N62">
        <f t="shared" si="50"/>
        <v>231.96466952679432</v>
      </c>
      <c r="O62">
        <f t="shared" si="51"/>
        <v>21.131546297760334</v>
      </c>
      <c r="P62">
        <f t="shared" si="52"/>
        <v>33.058598327227003</v>
      </c>
      <c r="Q62">
        <f t="shared" si="53"/>
        <v>0.36928644671295019</v>
      </c>
      <c r="R62">
        <f t="shared" si="54"/>
        <v>2.7695515474416634</v>
      </c>
      <c r="S62">
        <f t="shared" si="55"/>
        <v>0.34395029909731029</v>
      </c>
      <c r="T62">
        <f t="shared" si="56"/>
        <v>0.21710026220252115</v>
      </c>
      <c r="U62">
        <f t="shared" si="57"/>
        <v>330.75787350144856</v>
      </c>
      <c r="V62">
        <f t="shared" si="58"/>
        <v>30.868305389663419</v>
      </c>
      <c r="W62">
        <f t="shared" si="59"/>
        <v>29.4329</v>
      </c>
      <c r="X62">
        <f t="shared" si="60"/>
        <v>4.1236251235788757</v>
      </c>
      <c r="Y62">
        <f t="shared" si="61"/>
        <v>77.994551473615687</v>
      </c>
      <c r="Z62">
        <f t="shared" si="62"/>
        <v>3.2723721622300199</v>
      </c>
      <c r="AA62">
        <f t="shared" si="63"/>
        <v>4.1956420037071576</v>
      </c>
      <c r="AB62">
        <f t="shared" si="64"/>
        <v>0.85125296134885575</v>
      </c>
      <c r="AC62">
        <f t="shared" si="65"/>
        <v>-147.73413702990609</v>
      </c>
      <c r="AD62">
        <f t="shared" si="66"/>
        <v>44.868274939215262</v>
      </c>
      <c r="AE62">
        <f t="shared" si="67"/>
        <v>3.5873640677297596</v>
      </c>
      <c r="AF62">
        <f t="shared" si="68"/>
        <v>231.4793754784875</v>
      </c>
      <c r="AG62">
        <v>9</v>
      </c>
      <c r="AH62">
        <v>1</v>
      </c>
      <c r="AI62">
        <f t="shared" si="69"/>
        <v>1</v>
      </c>
      <c r="AJ62">
        <f t="shared" si="70"/>
        <v>0</v>
      </c>
      <c r="AK62">
        <f t="shared" si="71"/>
        <v>47757.206402941898</v>
      </c>
      <c r="AL62" t="s">
        <v>395</v>
      </c>
      <c r="AM62">
        <v>8118.25</v>
      </c>
      <c r="AN62">
        <v>1.65384615384615</v>
      </c>
      <c r="AO62">
        <v>0.39</v>
      </c>
      <c r="AP62">
        <f t="shared" si="72"/>
        <v>-3.2406311637080769</v>
      </c>
      <c r="AQ62">
        <v>-1</v>
      </c>
      <c r="AR62" t="s">
        <v>540</v>
      </c>
      <c r="AS62">
        <v>8298.7800000000007</v>
      </c>
      <c r="AT62">
        <v>1044.9776923076899</v>
      </c>
      <c r="AU62">
        <v>1495</v>
      </c>
      <c r="AV62">
        <f t="shared" si="73"/>
        <v>0.3010182660149231</v>
      </c>
      <c r="AW62">
        <v>0.5</v>
      </c>
      <c r="AX62">
        <f t="shared" si="74"/>
        <v>1686.0264007779524</v>
      </c>
      <c r="AY62">
        <f t="shared" si="75"/>
        <v>27.427547823429013</v>
      </c>
      <c r="AZ62">
        <f t="shared" si="76"/>
        <v>253.7623718087805</v>
      </c>
      <c r="BA62">
        <f t="shared" si="77"/>
        <v>1.6860677751138541E-2</v>
      </c>
      <c r="BB62">
        <f t="shared" si="78"/>
        <v>-0.99973913043478257</v>
      </c>
      <c r="BC62">
        <f t="shared" si="79"/>
        <v>-0.51052120255929045</v>
      </c>
      <c r="BD62" t="s">
        <v>397</v>
      </c>
      <c r="BE62">
        <v>0</v>
      </c>
      <c r="BF62">
        <f t="shared" si="80"/>
        <v>-0.51052120255929045</v>
      </c>
      <c r="BG62">
        <f t="shared" si="81"/>
        <v>1.0003414857542203</v>
      </c>
      <c r="BH62">
        <f t="shared" si="82"/>
        <v>0.30091550765583464</v>
      </c>
      <c r="BI62">
        <f t="shared" si="83"/>
        <v>-1659.7166127263888</v>
      </c>
      <c r="BJ62">
        <f t="shared" si="84"/>
        <v>0.30135163674762566</v>
      </c>
      <c r="BK62">
        <f t="shared" si="85"/>
        <v>1182.588557516741</v>
      </c>
      <c r="BL62">
        <f t="shared" si="86"/>
        <v>-1.4701150844468182E-4</v>
      </c>
      <c r="BM62">
        <f t="shared" si="87"/>
        <v>1.0001470115084448</v>
      </c>
      <c r="BN62" t="s">
        <v>397</v>
      </c>
      <c r="BO62" t="s">
        <v>397</v>
      </c>
      <c r="BP62" t="s">
        <v>397</v>
      </c>
      <c r="BQ62" t="s">
        <v>397</v>
      </c>
      <c r="BR62" t="s">
        <v>397</v>
      </c>
      <c r="BS62" t="s">
        <v>397</v>
      </c>
      <c r="BT62" t="s">
        <v>397</v>
      </c>
      <c r="BU62" t="s">
        <v>397</v>
      </c>
      <c r="BV62" t="s">
        <v>397</v>
      </c>
      <c r="BW62" t="s">
        <v>397</v>
      </c>
      <c r="BX62" t="s">
        <v>397</v>
      </c>
      <c r="BY62" t="s">
        <v>397</v>
      </c>
      <c r="BZ62" t="s">
        <v>397</v>
      </c>
      <c r="CA62" t="s">
        <v>397</v>
      </c>
      <c r="CB62" t="s">
        <v>397</v>
      </c>
      <c r="CC62" t="s">
        <v>397</v>
      </c>
      <c r="CD62" t="s">
        <v>397</v>
      </c>
      <c r="CE62" t="s">
        <v>397</v>
      </c>
      <c r="CF62">
        <f t="shared" si="88"/>
        <v>2000.05</v>
      </c>
      <c r="CG62">
        <f t="shared" si="89"/>
        <v>1686.0264007779524</v>
      </c>
      <c r="CH62">
        <f t="shared" si="90"/>
        <v>0.84299212558583658</v>
      </c>
      <c r="CI62">
        <f t="shared" si="91"/>
        <v>0.16537480238066476</v>
      </c>
      <c r="CJ62">
        <v>9</v>
      </c>
      <c r="CK62">
        <v>0.5</v>
      </c>
      <c r="CL62" t="s">
        <v>398</v>
      </c>
      <c r="CM62">
        <v>1530553386.5</v>
      </c>
      <c r="CN62">
        <v>362.89</v>
      </c>
      <c r="CO62">
        <v>399.71699999999998</v>
      </c>
      <c r="CP62">
        <v>35.921399999999998</v>
      </c>
      <c r="CQ62">
        <v>31.768999999999998</v>
      </c>
      <c r="CR62">
        <v>363.24599999999998</v>
      </c>
      <c r="CS62">
        <v>35.921399999999998</v>
      </c>
      <c r="CT62">
        <v>700</v>
      </c>
      <c r="CU62">
        <v>90.998800000000003</v>
      </c>
      <c r="CV62">
        <v>9.9324300000000004E-2</v>
      </c>
      <c r="CW62">
        <v>29.7334</v>
      </c>
      <c r="CX62">
        <v>29.4329</v>
      </c>
      <c r="CY62">
        <v>999.9</v>
      </c>
      <c r="CZ62">
        <v>0</v>
      </c>
      <c r="DA62">
        <v>0</v>
      </c>
      <c r="DB62">
        <v>10016.200000000001</v>
      </c>
      <c r="DC62">
        <v>0</v>
      </c>
      <c r="DD62">
        <v>0.21912699999999999</v>
      </c>
      <c r="DE62">
        <v>-36.826999999999998</v>
      </c>
      <c r="DF62">
        <v>376.41199999999998</v>
      </c>
      <c r="DG62">
        <v>412.83300000000003</v>
      </c>
      <c r="DH62">
        <v>4.1523300000000001</v>
      </c>
      <c r="DI62">
        <v>399.71699999999998</v>
      </c>
      <c r="DJ62">
        <v>31.768999999999998</v>
      </c>
      <c r="DK62">
        <v>3.2688000000000001</v>
      </c>
      <c r="DL62">
        <v>2.8909400000000001</v>
      </c>
      <c r="DM62">
        <v>25.464500000000001</v>
      </c>
      <c r="DN62">
        <v>23.412800000000001</v>
      </c>
      <c r="DO62">
        <v>2000.05</v>
      </c>
      <c r="DP62">
        <v>0.90001100000000001</v>
      </c>
      <c r="DQ62">
        <v>9.9988800000000003E-2</v>
      </c>
      <c r="DR62">
        <v>0</v>
      </c>
      <c r="DS62">
        <v>1006.26</v>
      </c>
      <c r="DT62">
        <v>4.9997400000000001</v>
      </c>
      <c r="DU62">
        <v>26879.4</v>
      </c>
      <c r="DV62">
        <v>15360.4</v>
      </c>
      <c r="DW62">
        <v>48.375</v>
      </c>
      <c r="DX62">
        <v>48.811999999999998</v>
      </c>
      <c r="DY62">
        <v>49.186999999999998</v>
      </c>
      <c r="DZ62">
        <v>48.686999999999998</v>
      </c>
      <c r="EA62">
        <v>50.061999999999998</v>
      </c>
      <c r="EB62">
        <v>1795.57</v>
      </c>
      <c r="EC62">
        <v>199.48</v>
      </c>
      <c r="ED62">
        <v>0</v>
      </c>
      <c r="EE62">
        <v>57.100000143051098</v>
      </c>
      <c r="EF62">
        <v>0</v>
      </c>
      <c r="EG62">
        <v>1044.9776923076899</v>
      </c>
      <c r="EH62">
        <v>-324.12991451070798</v>
      </c>
      <c r="EI62">
        <v>-6354.7658110933198</v>
      </c>
      <c r="EJ62">
        <v>27620.873076923101</v>
      </c>
      <c r="EK62">
        <v>15</v>
      </c>
      <c r="EL62">
        <v>1530553216.5</v>
      </c>
      <c r="EM62" t="s">
        <v>531</v>
      </c>
      <c r="EN62">
        <v>1530553216.5</v>
      </c>
      <c r="EO62">
        <v>0</v>
      </c>
      <c r="EP62">
        <v>7</v>
      </c>
      <c r="EQ62">
        <v>0.112</v>
      </c>
      <c r="ER62">
        <v>0</v>
      </c>
      <c r="ES62">
        <v>-0.35599999999999998</v>
      </c>
      <c r="ET62">
        <v>0</v>
      </c>
      <c r="EU62">
        <v>400</v>
      </c>
      <c r="EV62">
        <v>0</v>
      </c>
      <c r="EW62">
        <v>0.16</v>
      </c>
      <c r="EX62">
        <v>0</v>
      </c>
      <c r="EY62">
        <v>-36.308839999999996</v>
      </c>
      <c r="EZ62">
        <v>-2.0445636022513201</v>
      </c>
      <c r="FA62">
        <v>0.249045041910093</v>
      </c>
      <c r="FB62">
        <v>0</v>
      </c>
      <c r="FC62">
        <v>1.0003617840497001</v>
      </c>
      <c r="FD62">
        <v>8.8353370436751693E-5</v>
      </c>
      <c r="FE62">
        <v>0</v>
      </c>
      <c r="FF62">
        <v>0</v>
      </c>
      <c r="FG62">
        <v>3.6339112500000001</v>
      </c>
      <c r="FH62">
        <v>3.7708015384615301</v>
      </c>
      <c r="FI62">
        <v>0.36778737308523501</v>
      </c>
      <c r="FJ62">
        <v>0</v>
      </c>
      <c r="FK62">
        <v>0</v>
      </c>
      <c r="FL62">
        <v>3</v>
      </c>
      <c r="FM62" t="s">
        <v>400</v>
      </c>
      <c r="FN62">
        <v>3.4446300000000001</v>
      </c>
      <c r="FO62">
        <v>2.77902</v>
      </c>
      <c r="FP62">
        <v>7.7617199999999997E-2</v>
      </c>
      <c r="FQ62">
        <v>8.3527199999999996E-2</v>
      </c>
      <c r="FR62">
        <v>0.131742</v>
      </c>
      <c r="FS62">
        <v>0.119757</v>
      </c>
      <c r="FT62">
        <v>19561.2</v>
      </c>
      <c r="FU62">
        <v>23717.8</v>
      </c>
      <c r="FV62">
        <v>20673.900000000001</v>
      </c>
      <c r="FW62">
        <v>24986.2</v>
      </c>
      <c r="FX62">
        <v>28485</v>
      </c>
      <c r="FY62">
        <v>32398</v>
      </c>
      <c r="FZ62">
        <v>37348.9</v>
      </c>
      <c r="GA62">
        <v>41487.9</v>
      </c>
      <c r="GB62">
        <v>2.2153700000000001</v>
      </c>
      <c r="GC62">
        <v>1.5605199999999999</v>
      </c>
      <c r="GD62">
        <v>5.2459499999999999E-2</v>
      </c>
      <c r="GE62">
        <v>0</v>
      </c>
      <c r="GF62">
        <v>28.5778</v>
      </c>
      <c r="GG62">
        <v>999.9</v>
      </c>
      <c r="GH62">
        <v>61.762999999999998</v>
      </c>
      <c r="GI62">
        <v>34.713999999999999</v>
      </c>
      <c r="GJ62">
        <v>37.733699999999999</v>
      </c>
      <c r="GK62">
        <v>61.470500000000001</v>
      </c>
      <c r="GL62">
        <v>23.4375</v>
      </c>
      <c r="GM62">
        <v>2</v>
      </c>
      <c r="GN62">
        <v>0.31532500000000002</v>
      </c>
      <c r="GO62">
        <v>1.83725</v>
      </c>
      <c r="GP62">
        <v>20.324999999999999</v>
      </c>
      <c r="GQ62">
        <v>5.2187900000000003</v>
      </c>
      <c r="GR62">
        <v>11.962</v>
      </c>
      <c r="GS62">
        <v>4.9849500000000004</v>
      </c>
      <c r="GT62">
        <v>3.3002500000000001</v>
      </c>
      <c r="GU62">
        <v>9999</v>
      </c>
      <c r="GV62">
        <v>999.9</v>
      </c>
      <c r="GW62">
        <v>9999</v>
      </c>
      <c r="GX62">
        <v>9999</v>
      </c>
      <c r="GY62">
        <v>1.88411</v>
      </c>
      <c r="GZ62">
        <v>1.8810899999999999</v>
      </c>
      <c r="HA62">
        <v>1.8829199999999999</v>
      </c>
      <c r="HB62">
        <v>1.8812899999999999</v>
      </c>
      <c r="HC62">
        <v>1.8827400000000001</v>
      </c>
      <c r="HD62">
        <v>1.88202</v>
      </c>
      <c r="HE62">
        <v>1.8839999999999999</v>
      </c>
      <c r="HF62">
        <v>1.8812</v>
      </c>
      <c r="HG62">
        <v>5</v>
      </c>
      <c r="HH62">
        <v>0</v>
      </c>
      <c r="HI62">
        <v>0</v>
      </c>
      <c r="HJ62">
        <v>0</v>
      </c>
      <c r="HK62" t="s">
        <v>401</v>
      </c>
      <c r="HL62" t="s">
        <v>402</v>
      </c>
      <c r="HM62" t="s">
        <v>403</v>
      </c>
      <c r="HN62" t="s">
        <v>403</v>
      </c>
      <c r="HO62" t="s">
        <v>403</v>
      </c>
      <c r="HP62" t="s">
        <v>403</v>
      </c>
      <c r="HQ62">
        <v>0</v>
      </c>
      <c r="HR62">
        <v>100</v>
      </c>
      <c r="HS62">
        <v>100</v>
      </c>
      <c r="HT62">
        <v>-0.35599999999999998</v>
      </c>
      <c r="HU62">
        <v>0</v>
      </c>
      <c r="HV62">
        <v>-0.35564999999996899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-1</v>
      </c>
      <c r="IE62">
        <v>-1</v>
      </c>
      <c r="IF62">
        <v>-1</v>
      </c>
      <c r="IG62">
        <v>-1</v>
      </c>
      <c r="IH62">
        <v>2.8</v>
      </c>
      <c r="II62">
        <v>25509223.100000001</v>
      </c>
      <c r="IJ62">
        <v>1.1096200000000001</v>
      </c>
      <c r="IK62">
        <v>2.6159699999999999</v>
      </c>
      <c r="IL62">
        <v>2.1008300000000002</v>
      </c>
      <c r="IM62">
        <v>2.66479</v>
      </c>
      <c r="IN62">
        <v>2.2485400000000002</v>
      </c>
      <c r="IO62">
        <v>2.2192400000000001</v>
      </c>
      <c r="IP62">
        <v>38.624099999999999</v>
      </c>
      <c r="IQ62">
        <v>14.0007</v>
      </c>
      <c r="IR62">
        <v>18</v>
      </c>
      <c r="IS62">
        <v>735.07799999999997</v>
      </c>
      <c r="IT62">
        <v>272.512</v>
      </c>
      <c r="IU62">
        <v>27.001999999999999</v>
      </c>
      <c r="IV62">
        <v>31.534700000000001</v>
      </c>
      <c r="IW62">
        <v>30.000599999999999</v>
      </c>
      <c r="IX62">
        <v>31.372</v>
      </c>
      <c r="IY62">
        <v>31.364100000000001</v>
      </c>
      <c r="IZ62">
        <v>22.164899999999999</v>
      </c>
      <c r="JA62">
        <v>100</v>
      </c>
      <c r="JB62">
        <v>0</v>
      </c>
      <c r="JC62">
        <v>27</v>
      </c>
      <c r="JD62">
        <v>400</v>
      </c>
      <c r="JE62">
        <v>7.75685</v>
      </c>
      <c r="JF62">
        <v>100.648</v>
      </c>
      <c r="JG62">
        <v>99.984499999999997</v>
      </c>
    </row>
    <row r="63" spans="1:267" x14ac:dyDescent="0.2">
      <c r="A63">
        <v>47</v>
      </c>
      <c r="B63">
        <v>1530553443.5</v>
      </c>
      <c r="C63">
        <v>3776</v>
      </c>
      <c r="D63" t="s">
        <v>541</v>
      </c>
      <c r="E63" t="s">
        <v>542</v>
      </c>
      <c r="F63" t="s">
        <v>394</v>
      </c>
      <c r="I63">
        <v>1530553443.5</v>
      </c>
      <c r="J63">
        <f t="shared" si="46"/>
        <v>3.0130717605742325E-3</v>
      </c>
      <c r="K63">
        <f t="shared" si="47"/>
        <v>3.0130717605742325</v>
      </c>
      <c r="L63">
        <f t="shared" si="48"/>
        <v>28.9509240038572</v>
      </c>
      <c r="M63">
        <f t="shared" si="49"/>
        <v>362.06400000000002</v>
      </c>
      <c r="N63">
        <f t="shared" si="50"/>
        <v>208.88800880457464</v>
      </c>
      <c r="O63">
        <f t="shared" si="51"/>
        <v>19.029196437986027</v>
      </c>
      <c r="P63">
        <f t="shared" si="52"/>
        <v>32.983161736051201</v>
      </c>
      <c r="Q63">
        <f t="shared" si="53"/>
        <v>0.32892402456088987</v>
      </c>
      <c r="R63">
        <f t="shared" si="54"/>
        <v>2.7669910848959369</v>
      </c>
      <c r="S63">
        <f t="shared" si="55"/>
        <v>0.30864313063767007</v>
      </c>
      <c r="T63">
        <f t="shared" si="56"/>
        <v>0.19461981906165465</v>
      </c>
      <c r="U63">
        <f t="shared" si="57"/>
        <v>330.73784550185479</v>
      </c>
      <c r="V63">
        <f t="shared" si="58"/>
        <v>30.907211636628883</v>
      </c>
      <c r="W63">
        <f t="shared" si="59"/>
        <v>29.3491</v>
      </c>
      <c r="X63">
        <f t="shared" si="60"/>
        <v>4.1037350556386416</v>
      </c>
      <c r="Y63">
        <f t="shared" si="61"/>
        <v>77.710739189623112</v>
      </c>
      <c r="Z63">
        <f t="shared" si="62"/>
        <v>3.2503077379835199</v>
      </c>
      <c r="AA63">
        <f t="shared" si="63"/>
        <v>4.182572153962397</v>
      </c>
      <c r="AB63">
        <f t="shared" si="64"/>
        <v>0.8534273176551217</v>
      </c>
      <c r="AC63">
        <f t="shared" si="65"/>
        <v>-132.87646464132365</v>
      </c>
      <c r="AD63">
        <f t="shared" si="66"/>
        <v>49.242345114077352</v>
      </c>
      <c r="AE63">
        <f t="shared" si="67"/>
        <v>3.9380333082247527</v>
      </c>
      <c r="AF63">
        <f t="shared" si="68"/>
        <v>251.04175928283325</v>
      </c>
      <c r="AG63">
        <v>0</v>
      </c>
      <c r="AH63">
        <v>0</v>
      </c>
      <c r="AI63">
        <f t="shared" si="69"/>
        <v>1</v>
      </c>
      <c r="AJ63">
        <f t="shared" si="70"/>
        <v>0</v>
      </c>
      <c r="AK63">
        <f t="shared" si="71"/>
        <v>47696.585442766431</v>
      </c>
      <c r="AL63" t="s">
        <v>395</v>
      </c>
      <c r="AM63">
        <v>8118.25</v>
      </c>
      <c r="AN63">
        <v>1.65384615384615</v>
      </c>
      <c r="AO63">
        <v>0.39</v>
      </c>
      <c r="AP63">
        <f t="shared" si="72"/>
        <v>-3.2406311637080769</v>
      </c>
      <c r="AQ63">
        <v>-1</v>
      </c>
      <c r="AR63" t="s">
        <v>543</v>
      </c>
      <c r="AS63">
        <v>8286.51</v>
      </c>
      <c r="AT63">
        <v>1148.5328</v>
      </c>
      <c r="AU63">
        <v>1711.3</v>
      </c>
      <c r="AV63">
        <f t="shared" si="73"/>
        <v>0.32885362005492902</v>
      </c>
      <c r="AW63">
        <v>0.5</v>
      </c>
      <c r="AX63">
        <f t="shared" si="74"/>
        <v>1685.9100007781631</v>
      </c>
      <c r="AY63">
        <f t="shared" si="75"/>
        <v>28.9509240038572</v>
      </c>
      <c r="AZ63">
        <f t="shared" si="76"/>
        <v>277.20880342135354</v>
      </c>
      <c r="BA63">
        <f t="shared" si="77"/>
        <v>1.7765434685144993E-2</v>
      </c>
      <c r="BB63">
        <f t="shared" si="78"/>
        <v>-0.99977210307953013</v>
      </c>
      <c r="BC63">
        <f t="shared" si="79"/>
        <v>-0.5104991683231781</v>
      </c>
      <c r="BD63" t="s">
        <v>397</v>
      </c>
      <c r="BE63">
        <v>0</v>
      </c>
      <c r="BF63">
        <f t="shared" si="80"/>
        <v>-0.5104991683231781</v>
      </c>
      <c r="BG63">
        <f t="shared" si="81"/>
        <v>1.000298310739393</v>
      </c>
      <c r="BH63">
        <f t="shared" si="82"/>
        <v>0.32875554874410362</v>
      </c>
      <c r="BI63">
        <f t="shared" si="83"/>
        <v>-1899.9573349810971</v>
      </c>
      <c r="BJ63">
        <f t="shared" si="84"/>
        <v>0.32917174044111691</v>
      </c>
      <c r="BK63">
        <f t="shared" si="85"/>
        <v>1353.7328058429741</v>
      </c>
      <c r="BL63">
        <f t="shared" si="86"/>
        <v>-1.4612506862276371E-4</v>
      </c>
      <c r="BM63">
        <f t="shared" si="87"/>
        <v>1.0001461250686228</v>
      </c>
      <c r="BN63" t="s">
        <v>397</v>
      </c>
      <c r="BO63" t="s">
        <v>397</v>
      </c>
      <c r="BP63" t="s">
        <v>397</v>
      </c>
      <c r="BQ63" t="s">
        <v>397</v>
      </c>
      <c r="BR63" t="s">
        <v>397</v>
      </c>
      <c r="BS63" t="s">
        <v>397</v>
      </c>
      <c r="BT63" t="s">
        <v>397</v>
      </c>
      <c r="BU63" t="s">
        <v>397</v>
      </c>
      <c r="BV63" t="s">
        <v>397</v>
      </c>
      <c r="BW63" t="s">
        <v>397</v>
      </c>
      <c r="BX63" t="s">
        <v>397</v>
      </c>
      <c r="BY63" t="s">
        <v>397</v>
      </c>
      <c r="BZ63" t="s">
        <v>397</v>
      </c>
      <c r="CA63" t="s">
        <v>397</v>
      </c>
      <c r="CB63" t="s">
        <v>397</v>
      </c>
      <c r="CC63" t="s">
        <v>397</v>
      </c>
      <c r="CD63" t="s">
        <v>397</v>
      </c>
      <c r="CE63" t="s">
        <v>397</v>
      </c>
      <c r="CF63">
        <f t="shared" si="88"/>
        <v>1999.91</v>
      </c>
      <c r="CG63">
        <f t="shared" si="89"/>
        <v>1685.9100007781631</v>
      </c>
      <c r="CH63">
        <f t="shared" si="90"/>
        <v>0.84299293507115969</v>
      </c>
      <c r="CI63">
        <f t="shared" si="91"/>
        <v>0.16537636468733832</v>
      </c>
      <c r="CJ63">
        <v>9</v>
      </c>
      <c r="CK63">
        <v>0.5</v>
      </c>
      <c r="CL63" t="s">
        <v>398</v>
      </c>
      <c r="CM63">
        <v>1530553443.5</v>
      </c>
      <c r="CN63">
        <v>362.06400000000002</v>
      </c>
      <c r="CO63">
        <v>400.69099999999997</v>
      </c>
      <c r="CP63">
        <v>35.679400000000001</v>
      </c>
      <c r="CQ63">
        <v>31.9435</v>
      </c>
      <c r="CR63">
        <v>362.42</v>
      </c>
      <c r="CS63">
        <v>35.679400000000001</v>
      </c>
      <c r="CT63">
        <v>699.96799999999996</v>
      </c>
      <c r="CU63">
        <v>90.997699999999995</v>
      </c>
      <c r="CV63">
        <v>9.9900799999999998E-2</v>
      </c>
      <c r="CW63">
        <v>29.679200000000002</v>
      </c>
      <c r="CX63">
        <v>29.3491</v>
      </c>
      <c r="CY63">
        <v>999.9</v>
      </c>
      <c r="CZ63">
        <v>0</v>
      </c>
      <c r="DA63">
        <v>0</v>
      </c>
      <c r="DB63">
        <v>10001.200000000001</v>
      </c>
      <c r="DC63">
        <v>0</v>
      </c>
      <c r="DD63">
        <v>0.21912699999999999</v>
      </c>
      <c r="DE63">
        <v>-38.627000000000002</v>
      </c>
      <c r="DF63">
        <v>375.46</v>
      </c>
      <c r="DG63">
        <v>413.91300000000001</v>
      </c>
      <c r="DH63">
        <v>3.73583</v>
      </c>
      <c r="DI63">
        <v>400.69099999999997</v>
      </c>
      <c r="DJ63">
        <v>31.9435</v>
      </c>
      <c r="DK63">
        <v>3.24674</v>
      </c>
      <c r="DL63">
        <v>2.90679</v>
      </c>
      <c r="DM63">
        <v>25.3505</v>
      </c>
      <c r="DN63">
        <v>23.503399999999999</v>
      </c>
      <c r="DO63">
        <v>1999.91</v>
      </c>
      <c r="DP63">
        <v>0.89998699999999998</v>
      </c>
      <c r="DQ63">
        <v>0.100013</v>
      </c>
      <c r="DR63">
        <v>0</v>
      </c>
      <c r="DS63">
        <v>1113.7</v>
      </c>
      <c r="DT63">
        <v>4.9997400000000001</v>
      </c>
      <c r="DU63">
        <v>24432.799999999999</v>
      </c>
      <c r="DV63">
        <v>15359.2</v>
      </c>
      <c r="DW63">
        <v>48.436999999999998</v>
      </c>
      <c r="DX63">
        <v>48.811999999999998</v>
      </c>
      <c r="DY63">
        <v>49.25</v>
      </c>
      <c r="DZ63">
        <v>48.686999999999998</v>
      </c>
      <c r="EA63">
        <v>50.125</v>
      </c>
      <c r="EB63">
        <v>1795.39</v>
      </c>
      <c r="EC63">
        <v>199.52</v>
      </c>
      <c r="ED63">
        <v>0</v>
      </c>
      <c r="EE63">
        <v>56.5</v>
      </c>
      <c r="EF63">
        <v>0</v>
      </c>
      <c r="EG63">
        <v>1148.5328</v>
      </c>
      <c r="EH63">
        <v>-304.39384615023903</v>
      </c>
      <c r="EI63">
        <v>-6139.1461519033001</v>
      </c>
      <c r="EJ63">
        <v>25090.423999999999</v>
      </c>
      <c r="EK63">
        <v>15</v>
      </c>
      <c r="EL63">
        <v>1530553216.5</v>
      </c>
      <c r="EM63" t="s">
        <v>531</v>
      </c>
      <c r="EN63">
        <v>1530553216.5</v>
      </c>
      <c r="EO63">
        <v>0</v>
      </c>
      <c r="EP63">
        <v>7</v>
      </c>
      <c r="EQ63">
        <v>0.112</v>
      </c>
      <c r="ER63">
        <v>0</v>
      </c>
      <c r="ES63">
        <v>-0.35599999999999998</v>
      </c>
      <c r="ET63">
        <v>0</v>
      </c>
      <c r="EU63">
        <v>400</v>
      </c>
      <c r="EV63">
        <v>0</v>
      </c>
      <c r="EW63">
        <v>0.16</v>
      </c>
      <c r="EX63">
        <v>0</v>
      </c>
      <c r="EY63">
        <v>-37.617502500000001</v>
      </c>
      <c r="EZ63">
        <v>-11.2669789868667</v>
      </c>
      <c r="FA63">
        <v>1.14039866175989</v>
      </c>
      <c r="FB63">
        <v>0</v>
      </c>
      <c r="FC63">
        <v>1.0003414857542201</v>
      </c>
      <c r="FD63">
        <v>8.8353370436751693E-5</v>
      </c>
      <c r="FE63">
        <v>0</v>
      </c>
      <c r="FF63">
        <v>0</v>
      </c>
      <c r="FG63">
        <v>2.8185859999999998</v>
      </c>
      <c r="FH63">
        <v>6.9673112195121902</v>
      </c>
      <c r="FI63">
        <v>0.68427490595812401</v>
      </c>
      <c r="FJ63">
        <v>0</v>
      </c>
      <c r="FK63">
        <v>0</v>
      </c>
      <c r="FL63">
        <v>3</v>
      </c>
      <c r="FM63" t="s">
        <v>400</v>
      </c>
      <c r="FN63">
        <v>3.4445399999999999</v>
      </c>
      <c r="FO63">
        <v>2.7794699999999999</v>
      </c>
      <c r="FP63">
        <v>7.7465800000000001E-2</v>
      </c>
      <c r="FQ63">
        <v>8.3672700000000003E-2</v>
      </c>
      <c r="FR63">
        <v>0.13111900000000001</v>
      </c>
      <c r="FS63">
        <v>0.12019299999999999</v>
      </c>
      <c r="FT63">
        <v>19561.599999999999</v>
      </c>
      <c r="FU63">
        <v>23710.9</v>
      </c>
      <c r="FV63">
        <v>20671</v>
      </c>
      <c r="FW63">
        <v>24983.1</v>
      </c>
      <c r="FX63">
        <v>28502.400000000001</v>
      </c>
      <c r="FY63">
        <v>32378.1</v>
      </c>
      <c r="FZ63">
        <v>37344.800000000003</v>
      </c>
      <c r="GA63">
        <v>41483.1</v>
      </c>
      <c r="GB63">
        <v>2.24132</v>
      </c>
      <c r="GC63">
        <v>1.5553300000000001</v>
      </c>
      <c r="GD63">
        <v>4.1186800000000003E-2</v>
      </c>
      <c r="GE63">
        <v>0</v>
      </c>
      <c r="GF63">
        <v>28.677800000000001</v>
      </c>
      <c r="GG63">
        <v>999.9</v>
      </c>
      <c r="GH63">
        <v>61.378</v>
      </c>
      <c r="GI63">
        <v>34.723999999999997</v>
      </c>
      <c r="GJ63">
        <v>37.516100000000002</v>
      </c>
      <c r="GK63">
        <v>61.500500000000002</v>
      </c>
      <c r="GL63">
        <v>23.4375</v>
      </c>
      <c r="GM63">
        <v>2</v>
      </c>
      <c r="GN63">
        <v>0.32003599999999999</v>
      </c>
      <c r="GO63">
        <v>1.81084</v>
      </c>
      <c r="GP63">
        <v>20.326000000000001</v>
      </c>
      <c r="GQ63">
        <v>5.2184900000000001</v>
      </c>
      <c r="GR63">
        <v>11.962</v>
      </c>
      <c r="GS63">
        <v>4.9854500000000002</v>
      </c>
      <c r="GT63">
        <v>3.3010000000000002</v>
      </c>
      <c r="GU63">
        <v>9999</v>
      </c>
      <c r="GV63">
        <v>999.9</v>
      </c>
      <c r="GW63">
        <v>9999</v>
      </c>
      <c r="GX63">
        <v>9999</v>
      </c>
      <c r="GY63">
        <v>1.88412</v>
      </c>
      <c r="GZ63">
        <v>1.8810899999999999</v>
      </c>
      <c r="HA63">
        <v>1.88293</v>
      </c>
      <c r="HB63">
        <v>1.88127</v>
      </c>
      <c r="HC63">
        <v>1.8827499999999999</v>
      </c>
      <c r="HD63">
        <v>1.88202</v>
      </c>
      <c r="HE63">
        <v>1.8839999999999999</v>
      </c>
      <c r="HF63">
        <v>1.8811899999999999</v>
      </c>
      <c r="HG63">
        <v>5</v>
      </c>
      <c r="HH63">
        <v>0</v>
      </c>
      <c r="HI63">
        <v>0</v>
      </c>
      <c r="HJ63">
        <v>0</v>
      </c>
      <c r="HK63" t="s">
        <v>401</v>
      </c>
      <c r="HL63" t="s">
        <v>402</v>
      </c>
      <c r="HM63" t="s">
        <v>403</v>
      </c>
      <c r="HN63" t="s">
        <v>403</v>
      </c>
      <c r="HO63" t="s">
        <v>403</v>
      </c>
      <c r="HP63" t="s">
        <v>403</v>
      </c>
      <c r="HQ63">
        <v>0</v>
      </c>
      <c r="HR63">
        <v>100</v>
      </c>
      <c r="HS63">
        <v>100</v>
      </c>
      <c r="HT63">
        <v>-0.35599999999999998</v>
      </c>
      <c r="HU63">
        <v>0</v>
      </c>
      <c r="HV63">
        <v>-0.35564999999996899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-1</v>
      </c>
      <c r="IE63">
        <v>-1</v>
      </c>
      <c r="IF63">
        <v>-1</v>
      </c>
      <c r="IG63">
        <v>-1</v>
      </c>
      <c r="IH63">
        <v>3.8</v>
      </c>
      <c r="II63">
        <v>25509224.100000001</v>
      </c>
      <c r="IJ63">
        <v>1.1096200000000001</v>
      </c>
      <c r="IK63">
        <v>2.6147499999999999</v>
      </c>
      <c r="IL63">
        <v>2.1008300000000002</v>
      </c>
      <c r="IM63">
        <v>2.66235</v>
      </c>
      <c r="IN63">
        <v>2.2485400000000002</v>
      </c>
      <c r="IO63">
        <v>2.1777299999999999</v>
      </c>
      <c r="IP63">
        <v>38.673299999999998</v>
      </c>
      <c r="IQ63">
        <v>14.0182</v>
      </c>
      <c r="IR63">
        <v>18</v>
      </c>
      <c r="IS63">
        <v>758.94200000000001</v>
      </c>
      <c r="IT63">
        <v>270.471</v>
      </c>
      <c r="IU63">
        <v>27.000399999999999</v>
      </c>
      <c r="IV63">
        <v>31.591699999999999</v>
      </c>
      <c r="IW63">
        <v>30.000499999999999</v>
      </c>
      <c r="IX63">
        <v>31.427700000000002</v>
      </c>
      <c r="IY63">
        <v>31.417999999999999</v>
      </c>
      <c r="IZ63">
        <v>22.161799999999999</v>
      </c>
      <c r="JA63">
        <v>100</v>
      </c>
      <c r="JB63">
        <v>0</v>
      </c>
      <c r="JC63">
        <v>27</v>
      </c>
      <c r="JD63">
        <v>400</v>
      </c>
      <c r="JE63">
        <v>7.75685</v>
      </c>
      <c r="JF63">
        <v>100.636</v>
      </c>
      <c r="JG63">
        <v>99.9726</v>
      </c>
    </row>
    <row r="64" spans="1:267" x14ac:dyDescent="0.2">
      <c r="A64">
        <v>48</v>
      </c>
      <c r="B64">
        <v>1530553497</v>
      </c>
      <c r="C64">
        <v>3829.5</v>
      </c>
      <c r="D64" t="s">
        <v>544</v>
      </c>
      <c r="E64" t="s">
        <v>545</v>
      </c>
      <c r="F64" t="s">
        <v>394</v>
      </c>
      <c r="I64">
        <v>1530553497</v>
      </c>
      <c r="J64">
        <f t="shared" si="46"/>
        <v>2.8570148500168882E-3</v>
      </c>
      <c r="K64">
        <f t="shared" si="47"/>
        <v>2.8570148500168884</v>
      </c>
      <c r="L64">
        <f t="shared" si="48"/>
        <v>24.372220551221027</v>
      </c>
      <c r="M64">
        <f t="shared" si="49"/>
        <v>367.43700000000001</v>
      </c>
      <c r="N64">
        <f t="shared" si="50"/>
        <v>220.36569601375763</v>
      </c>
      <c r="O64">
        <f t="shared" si="51"/>
        <v>20.074214841298822</v>
      </c>
      <c r="P64">
        <f t="shared" si="52"/>
        <v>33.471676454496006</v>
      </c>
      <c r="Q64">
        <f t="shared" si="53"/>
        <v>0.28779519414748012</v>
      </c>
      <c r="R64">
        <f t="shared" si="54"/>
        <v>2.7682279940723689</v>
      </c>
      <c r="S64">
        <f t="shared" si="55"/>
        <v>0.27214610811595347</v>
      </c>
      <c r="T64">
        <f t="shared" si="56"/>
        <v>0.17142637879429609</v>
      </c>
      <c r="U64">
        <f t="shared" si="57"/>
        <v>330.76483650149385</v>
      </c>
      <c r="V64">
        <f t="shared" si="58"/>
        <v>30.978839327222623</v>
      </c>
      <c r="W64">
        <f t="shared" si="59"/>
        <v>29.555299999999999</v>
      </c>
      <c r="X64">
        <f t="shared" si="60"/>
        <v>4.152827977980059</v>
      </c>
      <c r="Y64">
        <f t="shared" si="61"/>
        <v>77.22119386210386</v>
      </c>
      <c r="Z64">
        <f t="shared" si="62"/>
        <v>3.2352847566240008</v>
      </c>
      <c r="AA64">
        <f t="shared" si="63"/>
        <v>4.189633175577864</v>
      </c>
      <c r="AB64">
        <f t="shared" si="64"/>
        <v>0.91754322135605815</v>
      </c>
      <c r="AC64">
        <f t="shared" si="65"/>
        <v>-125.99435488574477</v>
      </c>
      <c r="AD64">
        <f t="shared" si="66"/>
        <v>22.863676406837275</v>
      </c>
      <c r="AE64">
        <f t="shared" si="67"/>
        <v>1.829782870752851</v>
      </c>
      <c r="AF64">
        <f t="shared" si="68"/>
        <v>229.46394089333921</v>
      </c>
      <c r="AG64">
        <v>19</v>
      </c>
      <c r="AH64">
        <v>3</v>
      </c>
      <c r="AI64">
        <f t="shared" si="69"/>
        <v>1</v>
      </c>
      <c r="AJ64">
        <f t="shared" si="70"/>
        <v>0</v>
      </c>
      <c r="AK64">
        <f t="shared" si="71"/>
        <v>47725.308008213775</v>
      </c>
      <c r="AL64" t="s">
        <v>395</v>
      </c>
      <c r="AM64">
        <v>8118.25</v>
      </c>
      <c r="AN64">
        <v>1.65384615384615</v>
      </c>
      <c r="AO64">
        <v>0.39</v>
      </c>
      <c r="AP64">
        <f t="shared" si="72"/>
        <v>-3.2406311637080769</v>
      </c>
      <c r="AQ64">
        <v>-1</v>
      </c>
      <c r="AR64" t="s">
        <v>546</v>
      </c>
      <c r="AS64">
        <v>8267.7099999999991</v>
      </c>
      <c r="AT64">
        <v>1363.0116</v>
      </c>
      <c r="AU64">
        <v>1776.76</v>
      </c>
      <c r="AV64">
        <f t="shared" si="73"/>
        <v>0.23286679123798371</v>
      </c>
      <c r="AW64">
        <v>0.5</v>
      </c>
      <c r="AX64">
        <f t="shared" si="74"/>
        <v>1686.0603007779762</v>
      </c>
      <c r="AY64">
        <f t="shared" si="75"/>
        <v>24.372220551221027</v>
      </c>
      <c r="AZ64">
        <f t="shared" si="76"/>
        <v>196.3137260379585</v>
      </c>
      <c r="BA64">
        <f t="shared" si="77"/>
        <v>1.5048228429027042E-2</v>
      </c>
      <c r="BB64">
        <f t="shared" si="78"/>
        <v>-0.99978049933586977</v>
      </c>
      <c r="BC64">
        <f t="shared" si="79"/>
        <v>-0.5104935577609071</v>
      </c>
      <c r="BD64" t="s">
        <v>397</v>
      </c>
      <c r="BE64">
        <v>0</v>
      </c>
      <c r="BF64">
        <f t="shared" si="80"/>
        <v>-0.5104935577609071</v>
      </c>
      <c r="BG64">
        <f t="shared" si="81"/>
        <v>1.0002873171152891</v>
      </c>
      <c r="BH64">
        <f t="shared" si="82"/>
        <v>0.23279990384117252</v>
      </c>
      <c r="BI64">
        <f t="shared" si="83"/>
        <v>-1972.6626411597822</v>
      </c>
      <c r="BJ64">
        <f t="shared" si="84"/>
        <v>0.23308375057093009</v>
      </c>
      <c r="BK64">
        <f t="shared" si="85"/>
        <v>1405.5270846013432</v>
      </c>
      <c r="BL64">
        <f t="shared" si="86"/>
        <v>-8.7191371781632104E-5</v>
      </c>
      <c r="BM64">
        <f t="shared" si="87"/>
        <v>1.0000871913717817</v>
      </c>
      <c r="BN64" t="s">
        <v>397</v>
      </c>
      <c r="BO64" t="s">
        <v>397</v>
      </c>
      <c r="BP64" t="s">
        <v>397</v>
      </c>
      <c r="BQ64" t="s">
        <v>397</v>
      </c>
      <c r="BR64" t="s">
        <v>397</v>
      </c>
      <c r="BS64" t="s">
        <v>397</v>
      </c>
      <c r="BT64" t="s">
        <v>397</v>
      </c>
      <c r="BU64" t="s">
        <v>397</v>
      </c>
      <c r="BV64" t="s">
        <v>397</v>
      </c>
      <c r="BW64" t="s">
        <v>397</v>
      </c>
      <c r="BX64" t="s">
        <v>397</v>
      </c>
      <c r="BY64" t="s">
        <v>397</v>
      </c>
      <c r="BZ64" t="s">
        <v>397</v>
      </c>
      <c r="CA64" t="s">
        <v>397</v>
      </c>
      <c r="CB64" t="s">
        <v>397</v>
      </c>
      <c r="CC64" t="s">
        <v>397</v>
      </c>
      <c r="CD64" t="s">
        <v>397</v>
      </c>
      <c r="CE64" t="s">
        <v>397</v>
      </c>
      <c r="CF64">
        <f t="shared" si="88"/>
        <v>2000.09</v>
      </c>
      <c r="CG64">
        <f t="shared" si="89"/>
        <v>1686.0603007779762</v>
      </c>
      <c r="CH64">
        <f t="shared" si="90"/>
        <v>0.84299221573927985</v>
      </c>
      <c r="CI64">
        <f t="shared" si="91"/>
        <v>0.16537497637680998</v>
      </c>
      <c r="CJ64">
        <v>9</v>
      </c>
      <c r="CK64">
        <v>0.5</v>
      </c>
      <c r="CL64" t="s">
        <v>398</v>
      </c>
      <c r="CM64">
        <v>1530553497</v>
      </c>
      <c r="CN64">
        <v>367.43700000000001</v>
      </c>
      <c r="CO64">
        <v>400.12200000000001</v>
      </c>
      <c r="CP64">
        <v>35.515500000000003</v>
      </c>
      <c r="CQ64">
        <v>31.9727</v>
      </c>
      <c r="CR64">
        <v>367.79199999999997</v>
      </c>
      <c r="CS64">
        <v>35.515500000000003</v>
      </c>
      <c r="CT64">
        <v>700.00900000000001</v>
      </c>
      <c r="CU64">
        <v>90.995000000000005</v>
      </c>
      <c r="CV64">
        <v>0.100008</v>
      </c>
      <c r="CW64">
        <v>29.708500000000001</v>
      </c>
      <c r="CX64">
        <v>29.555299999999999</v>
      </c>
      <c r="CY64">
        <v>999.9</v>
      </c>
      <c r="CZ64">
        <v>0</v>
      </c>
      <c r="DA64">
        <v>0</v>
      </c>
      <c r="DB64">
        <v>10008.799999999999</v>
      </c>
      <c r="DC64">
        <v>0</v>
      </c>
      <c r="DD64">
        <v>0.21912699999999999</v>
      </c>
      <c r="DE64">
        <v>-32.685299999999998</v>
      </c>
      <c r="DF64">
        <v>380.96699999999998</v>
      </c>
      <c r="DG64">
        <v>413.33699999999999</v>
      </c>
      <c r="DH64">
        <v>3.5428199999999999</v>
      </c>
      <c r="DI64">
        <v>400.12200000000001</v>
      </c>
      <c r="DJ64">
        <v>31.9727</v>
      </c>
      <c r="DK64">
        <v>3.2317399999999998</v>
      </c>
      <c r="DL64">
        <v>2.9093599999999999</v>
      </c>
      <c r="DM64">
        <v>25.2727</v>
      </c>
      <c r="DN64">
        <v>23.518000000000001</v>
      </c>
      <c r="DO64">
        <v>2000.09</v>
      </c>
      <c r="DP64">
        <v>0.90000800000000003</v>
      </c>
      <c r="DQ64">
        <v>9.9992399999999995E-2</v>
      </c>
      <c r="DR64">
        <v>0</v>
      </c>
      <c r="DS64">
        <v>1269.5899999999999</v>
      </c>
      <c r="DT64">
        <v>4.9997400000000001</v>
      </c>
      <c r="DU64">
        <v>27165.599999999999</v>
      </c>
      <c r="DV64">
        <v>15360.7</v>
      </c>
      <c r="DW64">
        <v>48.936999999999998</v>
      </c>
      <c r="DX64">
        <v>48.686999999999998</v>
      </c>
      <c r="DY64">
        <v>49.436999999999998</v>
      </c>
      <c r="DZ64">
        <v>48.436999999999998</v>
      </c>
      <c r="EA64">
        <v>50.5</v>
      </c>
      <c r="EB64">
        <v>1795.6</v>
      </c>
      <c r="EC64">
        <v>199.49</v>
      </c>
      <c r="ED64">
        <v>0</v>
      </c>
      <c r="EE64">
        <v>53.299999952316298</v>
      </c>
      <c r="EF64">
        <v>0</v>
      </c>
      <c r="EG64">
        <v>1363.0116</v>
      </c>
      <c r="EH64">
        <v>-825.341539721554</v>
      </c>
      <c r="EI64">
        <v>-17082.576947651702</v>
      </c>
      <c r="EJ64">
        <v>29068.268</v>
      </c>
      <c r="EK64">
        <v>15</v>
      </c>
      <c r="EL64">
        <v>1530553216.5</v>
      </c>
      <c r="EM64" t="s">
        <v>531</v>
      </c>
      <c r="EN64">
        <v>1530553216.5</v>
      </c>
      <c r="EO64">
        <v>0</v>
      </c>
      <c r="EP64">
        <v>7</v>
      </c>
      <c r="EQ64">
        <v>0.112</v>
      </c>
      <c r="ER64">
        <v>0</v>
      </c>
      <c r="ES64">
        <v>-0.35599999999999998</v>
      </c>
      <c r="ET64">
        <v>0</v>
      </c>
      <c r="EU64">
        <v>400</v>
      </c>
      <c r="EV64">
        <v>0</v>
      </c>
      <c r="EW64">
        <v>0.16</v>
      </c>
      <c r="EX64">
        <v>0</v>
      </c>
      <c r="EY64">
        <v>-31.146170000000001</v>
      </c>
      <c r="EZ64">
        <v>-12.9558213883678</v>
      </c>
      <c r="FA64">
        <v>1.30885714025634</v>
      </c>
      <c r="FB64">
        <v>0</v>
      </c>
      <c r="FC64">
        <v>1.0002983107393899</v>
      </c>
      <c r="FD64">
        <v>8.8353370436751693E-5</v>
      </c>
      <c r="FE64">
        <v>0</v>
      </c>
      <c r="FF64">
        <v>0</v>
      </c>
      <c r="FG64">
        <v>2.6376267499999999</v>
      </c>
      <c r="FH64">
        <v>6.6623663414634198</v>
      </c>
      <c r="FI64">
        <v>0.654529678484435</v>
      </c>
      <c r="FJ64">
        <v>0</v>
      </c>
      <c r="FK64">
        <v>0</v>
      </c>
      <c r="FL64">
        <v>3</v>
      </c>
      <c r="FM64" t="s">
        <v>400</v>
      </c>
      <c r="FN64">
        <v>3.4446099999999999</v>
      </c>
      <c r="FO64">
        <v>2.7796400000000001</v>
      </c>
      <c r="FP64">
        <v>7.8353599999999995E-2</v>
      </c>
      <c r="FQ64">
        <v>8.3573999999999996E-2</v>
      </c>
      <c r="FR64">
        <v>0.13069500000000001</v>
      </c>
      <c r="FS64">
        <v>0.120258</v>
      </c>
      <c r="FT64">
        <v>19541.099999999999</v>
      </c>
      <c r="FU64">
        <v>23711.7</v>
      </c>
      <c r="FV64">
        <v>20669.2</v>
      </c>
      <c r="FW64">
        <v>24981.3</v>
      </c>
      <c r="FX64">
        <v>28514.1</v>
      </c>
      <c r="FY64">
        <v>32373.9</v>
      </c>
      <c r="FZ64">
        <v>37341.9</v>
      </c>
      <c r="GA64">
        <v>41480.9</v>
      </c>
      <c r="GB64">
        <v>2.2006999999999999</v>
      </c>
      <c r="GC64">
        <v>1.5428200000000001</v>
      </c>
      <c r="GD64">
        <v>5.4426500000000003E-2</v>
      </c>
      <c r="GE64">
        <v>0</v>
      </c>
      <c r="GF64">
        <v>28.668299999999999</v>
      </c>
      <c r="GG64">
        <v>999.9</v>
      </c>
      <c r="GH64">
        <v>60.945</v>
      </c>
      <c r="GI64">
        <v>34.784999999999997</v>
      </c>
      <c r="GJ64">
        <v>37.383000000000003</v>
      </c>
      <c r="GK64">
        <v>61.530500000000004</v>
      </c>
      <c r="GL64">
        <v>23.649799999999999</v>
      </c>
      <c r="GM64">
        <v>2</v>
      </c>
      <c r="GN64">
        <v>0.32247700000000001</v>
      </c>
      <c r="GO64">
        <v>1.7480100000000001</v>
      </c>
      <c r="GP64">
        <v>20.326799999999999</v>
      </c>
      <c r="GQ64">
        <v>5.22133</v>
      </c>
      <c r="GR64">
        <v>11.962</v>
      </c>
      <c r="GS64">
        <v>4.9856499999999997</v>
      </c>
      <c r="GT64">
        <v>3.3010000000000002</v>
      </c>
      <c r="GU64">
        <v>9999</v>
      </c>
      <c r="GV64">
        <v>999.9</v>
      </c>
      <c r="GW64">
        <v>9999</v>
      </c>
      <c r="GX64">
        <v>9999</v>
      </c>
      <c r="GY64">
        <v>1.8841000000000001</v>
      </c>
      <c r="GZ64">
        <v>1.8811</v>
      </c>
      <c r="HA64">
        <v>1.8829199999999999</v>
      </c>
      <c r="HB64">
        <v>1.8812800000000001</v>
      </c>
      <c r="HC64">
        <v>1.8827400000000001</v>
      </c>
      <c r="HD64">
        <v>1.88202</v>
      </c>
      <c r="HE64">
        <v>1.8839999999999999</v>
      </c>
      <c r="HF64">
        <v>1.8811800000000001</v>
      </c>
      <c r="HG64">
        <v>5</v>
      </c>
      <c r="HH64">
        <v>0</v>
      </c>
      <c r="HI64">
        <v>0</v>
      </c>
      <c r="HJ64">
        <v>0</v>
      </c>
      <c r="HK64" t="s">
        <v>401</v>
      </c>
      <c r="HL64" t="s">
        <v>402</v>
      </c>
      <c r="HM64" t="s">
        <v>403</v>
      </c>
      <c r="HN64" t="s">
        <v>403</v>
      </c>
      <c r="HO64" t="s">
        <v>403</v>
      </c>
      <c r="HP64" t="s">
        <v>403</v>
      </c>
      <c r="HQ64">
        <v>0</v>
      </c>
      <c r="HR64">
        <v>100</v>
      </c>
      <c r="HS64">
        <v>100</v>
      </c>
      <c r="HT64">
        <v>-0.35499999999999998</v>
      </c>
      <c r="HU64">
        <v>0</v>
      </c>
      <c r="HV64">
        <v>-0.35564999999996899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-1</v>
      </c>
      <c r="IE64">
        <v>-1</v>
      </c>
      <c r="IF64">
        <v>-1</v>
      </c>
      <c r="IG64">
        <v>-1</v>
      </c>
      <c r="IH64">
        <v>4.7</v>
      </c>
      <c r="II64">
        <v>25509224.899999999</v>
      </c>
      <c r="IJ64">
        <v>1.1047400000000001</v>
      </c>
      <c r="IK64">
        <v>2.6171899999999999</v>
      </c>
      <c r="IL64">
        <v>2.1008300000000002</v>
      </c>
      <c r="IM64">
        <v>2.66235</v>
      </c>
      <c r="IN64">
        <v>2.2485400000000002</v>
      </c>
      <c r="IO64">
        <v>2.20825</v>
      </c>
      <c r="IP64">
        <v>38.722499999999997</v>
      </c>
      <c r="IQ64">
        <v>14.009499999999999</v>
      </c>
      <c r="IR64">
        <v>18</v>
      </c>
      <c r="IS64">
        <v>723.21699999999998</v>
      </c>
      <c r="IT64">
        <v>265.173</v>
      </c>
      <c r="IU64">
        <v>26.9986</v>
      </c>
      <c r="IV64">
        <v>31.607199999999999</v>
      </c>
      <c r="IW64">
        <v>30.000299999999999</v>
      </c>
      <c r="IX64">
        <v>31.4556</v>
      </c>
      <c r="IY64">
        <v>31.444600000000001</v>
      </c>
      <c r="IZ64">
        <v>22.067799999999998</v>
      </c>
      <c r="JA64">
        <v>100</v>
      </c>
      <c r="JB64">
        <v>0</v>
      </c>
      <c r="JC64">
        <v>27</v>
      </c>
      <c r="JD64">
        <v>400</v>
      </c>
      <c r="JE64">
        <v>7.75685</v>
      </c>
      <c r="JF64">
        <v>100.628</v>
      </c>
      <c r="JG64">
        <v>99.9666</v>
      </c>
    </row>
    <row r="65" spans="1:267" x14ac:dyDescent="0.2">
      <c r="A65">
        <v>49</v>
      </c>
      <c r="B65">
        <v>1530553561.5</v>
      </c>
      <c r="C65">
        <v>3894</v>
      </c>
      <c r="D65" t="s">
        <v>547</v>
      </c>
      <c r="E65" t="s">
        <v>548</v>
      </c>
      <c r="F65" t="s">
        <v>394</v>
      </c>
      <c r="I65">
        <v>1530553561.5</v>
      </c>
      <c r="J65">
        <f t="shared" si="46"/>
        <v>3.1709174558584808E-3</v>
      </c>
      <c r="K65">
        <f t="shared" si="47"/>
        <v>3.1709174558584809</v>
      </c>
      <c r="L65">
        <f t="shared" si="48"/>
        <v>23.134198471739634</v>
      </c>
      <c r="M65">
        <f t="shared" si="49"/>
        <v>368.78</v>
      </c>
      <c r="N65">
        <f t="shared" si="50"/>
        <v>233.82577853860454</v>
      </c>
      <c r="O65">
        <f t="shared" si="51"/>
        <v>21.300674960775208</v>
      </c>
      <c r="P65">
        <f t="shared" si="52"/>
        <v>33.594511953000001</v>
      </c>
      <c r="Q65">
        <f t="shared" si="53"/>
        <v>0.30031694037713691</v>
      </c>
      <c r="R65">
        <f t="shared" si="54"/>
        <v>2.7619845318222178</v>
      </c>
      <c r="S65">
        <f t="shared" si="55"/>
        <v>0.28328356070969574</v>
      </c>
      <c r="T65">
        <f t="shared" si="56"/>
        <v>0.17850204907977069</v>
      </c>
      <c r="U65">
        <f t="shared" si="57"/>
        <v>330.71956950162877</v>
      </c>
      <c r="V65">
        <f t="shared" si="58"/>
        <v>31.007159654347593</v>
      </c>
      <c r="W65">
        <f t="shared" si="59"/>
        <v>29.910599999999999</v>
      </c>
      <c r="X65">
        <f t="shared" si="60"/>
        <v>4.2386209877756942</v>
      </c>
      <c r="Y65">
        <f t="shared" si="61"/>
        <v>77.332465537199525</v>
      </c>
      <c r="Z65">
        <f t="shared" si="62"/>
        <v>3.2609122735050002</v>
      </c>
      <c r="AA65">
        <f t="shared" si="63"/>
        <v>4.2167442235969981</v>
      </c>
      <c r="AB65">
        <f t="shared" si="64"/>
        <v>0.97770871427069395</v>
      </c>
      <c r="AC65">
        <f t="shared" si="65"/>
        <v>-139.837459803359</v>
      </c>
      <c r="AD65">
        <f t="shared" si="66"/>
        <v>-13.401369907163929</v>
      </c>
      <c r="AE65">
        <f t="shared" si="67"/>
        <v>-1.0774298783181817</v>
      </c>
      <c r="AF65">
        <f t="shared" si="68"/>
        <v>176.40330991278765</v>
      </c>
      <c r="AG65">
        <v>13</v>
      </c>
      <c r="AH65">
        <v>2</v>
      </c>
      <c r="AI65">
        <f t="shared" si="69"/>
        <v>1</v>
      </c>
      <c r="AJ65">
        <f t="shared" si="70"/>
        <v>0</v>
      </c>
      <c r="AK65">
        <f t="shared" si="71"/>
        <v>47539.216107510874</v>
      </c>
      <c r="AL65" t="s">
        <v>395</v>
      </c>
      <c r="AM65">
        <v>8118.25</v>
      </c>
      <c r="AN65">
        <v>1.65384615384615</v>
      </c>
      <c r="AO65">
        <v>0.39</v>
      </c>
      <c r="AP65">
        <f t="shared" si="72"/>
        <v>-3.2406311637080769</v>
      </c>
      <c r="AQ65">
        <v>-1</v>
      </c>
      <c r="AR65" t="s">
        <v>549</v>
      </c>
      <c r="AS65">
        <v>8300.32</v>
      </c>
      <c r="AT65">
        <v>952.94076923076898</v>
      </c>
      <c r="AU65">
        <v>1332.03</v>
      </c>
      <c r="AV65">
        <f t="shared" si="73"/>
        <v>0.2845951148016419</v>
      </c>
      <c r="AW65">
        <v>0.5</v>
      </c>
      <c r="AX65">
        <f t="shared" si="74"/>
        <v>1685.824800778046</v>
      </c>
      <c r="AY65">
        <f t="shared" si="75"/>
        <v>23.134198471739634</v>
      </c>
      <c r="AZ65">
        <f t="shared" si="76"/>
        <v>239.88875135644153</v>
      </c>
      <c r="BA65">
        <f t="shared" si="77"/>
        <v>1.4315958847325748E-2</v>
      </c>
      <c r="BB65">
        <f t="shared" si="78"/>
        <v>-0.99970721380149086</v>
      </c>
      <c r="BC65">
        <f t="shared" si="79"/>
        <v>-0.51054253291898366</v>
      </c>
      <c r="BD65" t="s">
        <v>397</v>
      </c>
      <c r="BE65">
        <v>0</v>
      </c>
      <c r="BF65">
        <f t="shared" si="80"/>
        <v>-0.51054253291898366</v>
      </c>
      <c r="BG65">
        <f t="shared" si="81"/>
        <v>1.0003832815574116</v>
      </c>
      <c r="BH65">
        <f t="shared" si="82"/>
        <v>0.2844860765351655</v>
      </c>
      <c r="BI65">
        <f t="shared" si="83"/>
        <v>-1478.7086132219358</v>
      </c>
      <c r="BJ65">
        <f t="shared" si="84"/>
        <v>0.28494890687364899</v>
      </c>
      <c r="BK65">
        <f t="shared" si="85"/>
        <v>1053.6409007912387</v>
      </c>
      <c r="BL65">
        <f t="shared" si="86"/>
        <v>-1.5241476362868746E-4</v>
      </c>
      <c r="BM65">
        <f t="shared" si="87"/>
        <v>1.0001524147636287</v>
      </c>
      <c r="BN65" t="s">
        <v>397</v>
      </c>
      <c r="BO65" t="s">
        <v>397</v>
      </c>
      <c r="BP65" t="s">
        <v>397</v>
      </c>
      <c r="BQ65" t="s">
        <v>397</v>
      </c>
      <c r="BR65" t="s">
        <v>397</v>
      </c>
      <c r="BS65" t="s">
        <v>397</v>
      </c>
      <c r="BT65" t="s">
        <v>397</v>
      </c>
      <c r="BU65" t="s">
        <v>397</v>
      </c>
      <c r="BV65" t="s">
        <v>397</v>
      </c>
      <c r="BW65" t="s">
        <v>397</v>
      </c>
      <c r="BX65" t="s">
        <v>397</v>
      </c>
      <c r="BY65" t="s">
        <v>397</v>
      </c>
      <c r="BZ65" t="s">
        <v>397</v>
      </c>
      <c r="CA65" t="s">
        <v>397</v>
      </c>
      <c r="CB65" t="s">
        <v>397</v>
      </c>
      <c r="CC65" t="s">
        <v>397</v>
      </c>
      <c r="CD65" t="s">
        <v>397</v>
      </c>
      <c r="CE65" t="s">
        <v>397</v>
      </c>
      <c r="CF65">
        <f t="shared" si="88"/>
        <v>1999.81</v>
      </c>
      <c r="CG65">
        <f t="shared" si="89"/>
        <v>1685.824800778046</v>
      </c>
      <c r="CH65">
        <f t="shared" si="90"/>
        <v>0.84299248467506716</v>
      </c>
      <c r="CI65">
        <f t="shared" si="91"/>
        <v>0.16537549542287958</v>
      </c>
      <c r="CJ65">
        <v>9</v>
      </c>
      <c r="CK65">
        <v>0.5</v>
      </c>
      <c r="CL65" t="s">
        <v>398</v>
      </c>
      <c r="CM65">
        <v>1530553561.5</v>
      </c>
      <c r="CN65">
        <v>368.78</v>
      </c>
      <c r="CO65">
        <v>400.02699999999999</v>
      </c>
      <c r="CP65">
        <v>35.796300000000002</v>
      </c>
      <c r="CQ65">
        <v>31.865400000000001</v>
      </c>
      <c r="CR65">
        <v>369.13600000000002</v>
      </c>
      <c r="CS65">
        <v>35.796300000000002</v>
      </c>
      <c r="CT65">
        <v>700.01</v>
      </c>
      <c r="CU65">
        <v>90.995800000000003</v>
      </c>
      <c r="CV65">
        <v>0.10055</v>
      </c>
      <c r="CW65">
        <v>29.820599999999999</v>
      </c>
      <c r="CX65">
        <v>29.910599999999999</v>
      </c>
      <c r="CY65">
        <v>999.9</v>
      </c>
      <c r="CZ65">
        <v>0</v>
      </c>
      <c r="DA65">
        <v>0</v>
      </c>
      <c r="DB65">
        <v>9971.8799999999992</v>
      </c>
      <c r="DC65">
        <v>0</v>
      </c>
      <c r="DD65">
        <v>0.21912699999999999</v>
      </c>
      <c r="DE65">
        <v>-31.2468</v>
      </c>
      <c r="DF65">
        <v>382.471</v>
      </c>
      <c r="DG65">
        <v>413.19299999999998</v>
      </c>
      <c r="DH65">
        <v>3.9309500000000002</v>
      </c>
      <c r="DI65">
        <v>400.02699999999999</v>
      </c>
      <c r="DJ65">
        <v>31.865400000000001</v>
      </c>
      <c r="DK65">
        <v>3.2573099999999999</v>
      </c>
      <c r="DL65">
        <v>2.89961</v>
      </c>
      <c r="DM65">
        <v>25.405200000000001</v>
      </c>
      <c r="DN65">
        <v>23.462399999999999</v>
      </c>
      <c r="DO65">
        <v>1999.81</v>
      </c>
      <c r="DP65">
        <v>0.90000199999999997</v>
      </c>
      <c r="DQ65">
        <v>9.9998100000000006E-2</v>
      </c>
      <c r="DR65">
        <v>0</v>
      </c>
      <c r="DS65">
        <v>925.83100000000002</v>
      </c>
      <c r="DT65">
        <v>4.9997400000000001</v>
      </c>
      <c r="DU65">
        <v>20741.3</v>
      </c>
      <c r="DV65">
        <v>15358.5</v>
      </c>
      <c r="DW65">
        <v>48.75</v>
      </c>
      <c r="DX65">
        <v>48.811999999999998</v>
      </c>
      <c r="DY65">
        <v>49.375</v>
      </c>
      <c r="DZ65">
        <v>48.811999999999998</v>
      </c>
      <c r="EA65">
        <v>50.375</v>
      </c>
      <c r="EB65">
        <v>1795.33</v>
      </c>
      <c r="EC65">
        <v>199.48</v>
      </c>
      <c r="ED65">
        <v>0</v>
      </c>
      <c r="EE65">
        <v>63.700000047683702</v>
      </c>
      <c r="EF65">
        <v>0</v>
      </c>
      <c r="EG65">
        <v>952.94076923076898</v>
      </c>
      <c r="EH65">
        <v>-233.961298821734</v>
      </c>
      <c r="EI65">
        <v>-4068.38631755902</v>
      </c>
      <c r="EJ65">
        <v>21094.857692307702</v>
      </c>
      <c r="EK65">
        <v>15</v>
      </c>
      <c r="EL65">
        <v>1530553216.5</v>
      </c>
      <c r="EM65" t="s">
        <v>531</v>
      </c>
      <c r="EN65">
        <v>1530553216.5</v>
      </c>
      <c r="EO65">
        <v>0</v>
      </c>
      <c r="EP65">
        <v>7</v>
      </c>
      <c r="EQ65">
        <v>0.112</v>
      </c>
      <c r="ER65">
        <v>0</v>
      </c>
      <c r="ES65">
        <v>-0.35599999999999998</v>
      </c>
      <c r="ET65">
        <v>0</v>
      </c>
      <c r="EU65">
        <v>400</v>
      </c>
      <c r="EV65">
        <v>0</v>
      </c>
      <c r="EW65">
        <v>0.16</v>
      </c>
      <c r="EX65">
        <v>0</v>
      </c>
      <c r="EY65">
        <v>-31.022222500000002</v>
      </c>
      <c r="EZ65">
        <v>-1.98388930581608</v>
      </c>
      <c r="FA65">
        <v>0.23175674476431099</v>
      </c>
      <c r="FB65">
        <v>0</v>
      </c>
      <c r="FC65">
        <v>1.00028731711529</v>
      </c>
      <c r="FD65">
        <v>8.8353370436751693E-5</v>
      </c>
      <c r="FE65">
        <v>0</v>
      </c>
      <c r="FF65">
        <v>0</v>
      </c>
      <c r="FG65">
        <v>3.5741995000000002</v>
      </c>
      <c r="FH65">
        <v>2.4523118949343399</v>
      </c>
      <c r="FI65">
        <v>0.23782276889471701</v>
      </c>
      <c r="FJ65">
        <v>0</v>
      </c>
      <c r="FK65">
        <v>0</v>
      </c>
      <c r="FL65">
        <v>3</v>
      </c>
      <c r="FM65" t="s">
        <v>400</v>
      </c>
      <c r="FN65">
        <v>3.44462</v>
      </c>
      <c r="FO65">
        <v>2.7798600000000002</v>
      </c>
      <c r="FP65">
        <v>7.8578400000000007E-2</v>
      </c>
      <c r="FQ65">
        <v>8.3556800000000001E-2</v>
      </c>
      <c r="FR65">
        <v>0.13139999999999999</v>
      </c>
      <c r="FS65">
        <v>0.119979</v>
      </c>
      <c r="FT65">
        <v>19535.7</v>
      </c>
      <c r="FU65">
        <v>23712.3</v>
      </c>
      <c r="FV65">
        <v>20668.599999999999</v>
      </c>
      <c r="FW65">
        <v>24981.4</v>
      </c>
      <c r="FX65">
        <v>28490.1</v>
      </c>
      <c r="FY65">
        <v>32383.9</v>
      </c>
      <c r="FZ65">
        <v>37340.699999999997</v>
      </c>
      <c r="GA65">
        <v>41480.5</v>
      </c>
      <c r="GB65">
        <v>2.2086999999999999</v>
      </c>
      <c r="GC65">
        <v>1.54247</v>
      </c>
      <c r="GD65">
        <v>7.8856899999999994E-2</v>
      </c>
      <c r="GE65">
        <v>0</v>
      </c>
      <c r="GF65">
        <v>28.625800000000002</v>
      </c>
      <c r="GG65">
        <v>999.9</v>
      </c>
      <c r="GH65">
        <v>60.298000000000002</v>
      </c>
      <c r="GI65">
        <v>34.854999999999997</v>
      </c>
      <c r="GJ65">
        <v>37.130699999999997</v>
      </c>
      <c r="GK65">
        <v>61.400500000000001</v>
      </c>
      <c r="GL65">
        <v>23.601800000000001</v>
      </c>
      <c r="GM65">
        <v>2</v>
      </c>
      <c r="GN65">
        <v>0.32272600000000001</v>
      </c>
      <c r="GO65">
        <v>1.7025300000000001</v>
      </c>
      <c r="GP65">
        <v>20.327300000000001</v>
      </c>
      <c r="GQ65">
        <v>5.2228300000000001</v>
      </c>
      <c r="GR65">
        <v>11.962</v>
      </c>
      <c r="GS65">
        <v>4.9858000000000002</v>
      </c>
      <c r="GT65">
        <v>3.3010000000000002</v>
      </c>
      <c r="GU65">
        <v>9999</v>
      </c>
      <c r="GV65">
        <v>999.9</v>
      </c>
      <c r="GW65">
        <v>9999</v>
      </c>
      <c r="GX65">
        <v>9999</v>
      </c>
      <c r="GY65">
        <v>1.8840600000000001</v>
      </c>
      <c r="GZ65">
        <v>1.8811</v>
      </c>
      <c r="HA65">
        <v>1.8829199999999999</v>
      </c>
      <c r="HB65">
        <v>1.8813</v>
      </c>
      <c r="HC65">
        <v>1.8827199999999999</v>
      </c>
      <c r="HD65">
        <v>1.88202</v>
      </c>
      <c r="HE65">
        <v>1.88398</v>
      </c>
      <c r="HF65">
        <v>1.88117</v>
      </c>
      <c r="HG65">
        <v>5</v>
      </c>
      <c r="HH65">
        <v>0</v>
      </c>
      <c r="HI65">
        <v>0</v>
      </c>
      <c r="HJ65">
        <v>0</v>
      </c>
      <c r="HK65" t="s">
        <v>401</v>
      </c>
      <c r="HL65" t="s">
        <v>402</v>
      </c>
      <c r="HM65" t="s">
        <v>403</v>
      </c>
      <c r="HN65" t="s">
        <v>403</v>
      </c>
      <c r="HO65" t="s">
        <v>403</v>
      </c>
      <c r="HP65" t="s">
        <v>403</v>
      </c>
      <c r="HQ65">
        <v>0</v>
      </c>
      <c r="HR65">
        <v>100</v>
      </c>
      <c r="HS65">
        <v>100</v>
      </c>
      <c r="HT65">
        <v>-0.35599999999999998</v>
      </c>
      <c r="HU65">
        <v>0</v>
      </c>
      <c r="HV65">
        <v>-0.35564999999996899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-1</v>
      </c>
      <c r="IE65">
        <v>-1</v>
      </c>
      <c r="IF65">
        <v>-1</v>
      </c>
      <c r="IG65">
        <v>-1</v>
      </c>
      <c r="IH65">
        <v>5.8</v>
      </c>
      <c r="II65">
        <v>25509226</v>
      </c>
      <c r="IJ65">
        <v>1.1047400000000001</v>
      </c>
      <c r="IK65">
        <v>2.6098599999999998</v>
      </c>
      <c r="IL65">
        <v>2.1008300000000002</v>
      </c>
      <c r="IM65">
        <v>2.6660200000000001</v>
      </c>
      <c r="IN65">
        <v>2.2485400000000002</v>
      </c>
      <c r="IO65">
        <v>2.2399900000000001</v>
      </c>
      <c r="IP65">
        <v>38.722499999999997</v>
      </c>
      <c r="IQ65">
        <v>14.009499999999999</v>
      </c>
      <c r="IR65">
        <v>18</v>
      </c>
      <c r="IS65">
        <v>730.28200000000004</v>
      </c>
      <c r="IT65">
        <v>265.05700000000002</v>
      </c>
      <c r="IU65">
        <v>26.998899999999999</v>
      </c>
      <c r="IV65">
        <v>31.5915</v>
      </c>
      <c r="IW65">
        <v>30.0001</v>
      </c>
      <c r="IX65">
        <v>31.461500000000001</v>
      </c>
      <c r="IY65">
        <v>31.4528</v>
      </c>
      <c r="IZ65">
        <v>22.072500000000002</v>
      </c>
      <c r="JA65">
        <v>100</v>
      </c>
      <c r="JB65">
        <v>0</v>
      </c>
      <c r="JC65">
        <v>27</v>
      </c>
      <c r="JD65">
        <v>400</v>
      </c>
      <c r="JE65">
        <v>7.75685</v>
      </c>
      <c r="JF65">
        <v>100.625</v>
      </c>
      <c r="JG65">
        <v>99.966200000000001</v>
      </c>
    </row>
    <row r="66" spans="1:267" x14ac:dyDescent="0.2">
      <c r="A66">
        <v>50</v>
      </c>
      <c r="B66">
        <v>1530553618</v>
      </c>
      <c r="C66">
        <v>3950.5</v>
      </c>
      <c r="D66" t="s">
        <v>550</v>
      </c>
      <c r="E66" t="s">
        <v>551</v>
      </c>
      <c r="F66" t="s">
        <v>394</v>
      </c>
      <c r="I66">
        <v>1530553618</v>
      </c>
      <c r="J66">
        <f t="shared" si="46"/>
        <v>3.1543814796344966E-3</v>
      </c>
      <c r="K66">
        <f t="shared" si="47"/>
        <v>3.1543814796344964</v>
      </c>
      <c r="L66">
        <f t="shared" si="48"/>
        <v>24.809106253221739</v>
      </c>
      <c r="M66">
        <f t="shared" si="49"/>
        <v>366.71100000000001</v>
      </c>
      <c r="N66">
        <f t="shared" si="50"/>
        <v>226.23509936049447</v>
      </c>
      <c r="O66">
        <f t="shared" si="51"/>
        <v>20.608872802138283</v>
      </c>
      <c r="P66">
        <f t="shared" si="52"/>
        <v>33.405516542339996</v>
      </c>
      <c r="Q66">
        <f t="shared" si="53"/>
        <v>0.30872721437400591</v>
      </c>
      <c r="R66">
        <f t="shared" si="54"/>
        <v>2.7663102305171741</v>
      </c>
      <c r="S66">
        <f t="shared" si="55"/>
        <v>0.29078343294439429</v>
      </c>
      <c r="T66">
        <f t="shared" si="56"/>
        <v>0.18326485349547486</v>
      </c>
      <c r="U66">
        <f t="shared" si="57"/>
        <v>330.74249250159892</v>
      </c>
      <c r="V66">
        <f t="shared" si="58"/>
        <v>30.997022301816124</v>
      </c>
      <c r="W66">
        <f t="shared" si="59"/>
        <v>29.738800000000001</v>
      </c>
      <c r="X66">
        <f t="shared" si="60"/>
        <v>4.1969461137620705</v>
      </c>
      <c r="Y66">
        <f t="shared" si="61"/>
        <v>77.111532779325415</v>
      </c>
      <c r="Z66">
        <f t="shared" si="62"/>
        <v>3.2491469914379998</v>
      </c>
      <c r="AA66">
        <f t="shared" si="63"/>
        <v>4.2135681581330697</v>
      </c>
      <c r="AB66">
        <f t="shared" si="64"/>
        <v>0.94779912232407071</v>
      </c>
      <c r="AC66">
        <f t="shared" si="65"/>
        <v>-139.1082232518813</v>
      </c>
      <c r="AD66">
        <f t="shared" si="66"/>
        <v>10.245733688042961</v>
      </c>
      <c r="AE66">
        <f t="shared" si="67"/>
        <v>0.82168521279007134</v>
      </c>
      <c r="AF66">
        <f t="shared" si="68"/>
        <v>202.70168815055064</v>
      </c>
      <c r="AG66">
        <v>0</v>
      </c>
      <c r="AH66">
        <v>0</v>
      </c>
      <c r="AI66">
        <f t="shared" si="69"/>
        <v>1</v>
      </c>
      <c r="AJ66">
        <f t="shared" si="70"/>
        <v>0</v>
      </c>
      <c r="AK66">
        <f t="shared" si="71"/>
        <v>47657.939842567816</v>
      </c>
      <c r="AL66" t="s">
        <v>395</v>
      </c>
      <c r="AM66">
        <v>8118.25</v>
      </c>
      <c r="AN66">
        <v>1.65384615384615</v>
      </c>
      <c r="AO66">
        <v>0.39</v>
      </c>
      <c r="AP66">
        <f t="shared" si="72"/>
        <v>-3.2406311637080769</v>
      </c>
      <c r="AQ66">
        <v>-1</v>
      </c>
      <c r="AR66" t="s">
        <v>552</v>
      </c>
      <c r="AS66">
        <v>8296.57</v>
      </c>
      <c r="AT66">
        <v>998.37846153846203</v>
      </c>
      <c r="AU66">
        <v>1407.34</v>
      </c>
      <c r="AV66">
        <f t="shared" si="73"/>
        <v>0.29059185304300161</v>
      </c>
      <c r="AW66">
        <v>0.5</v>
      </c>
      <c r="AX66">
        <f t="shared" si="74"/>
        <v>1685.9427007780305</v>
      </c>
      <c r="AY66">
        <f t="shared" si="75"/>
        <v>24.809106253221739</v>
      </c>
      <c r="AZ66">
        <f t="shared" si="76"/>
        <v>244.96060677170533</v>
      </c>
      <c r="BA66">
        <f t="shared" si="77"/>
        <v>1.5308412463431485E-2</v>
      </c>
      <c r="BB66">
        <f t="shared" si="78"/>
        <v>-0.99972288146432264</v>
      </c>
      <c r="BC66">
        <f t="shared" si="79"/>
        <v>-0.51053206176466925</v>
      </c>
      <c r="BD66" t="s">
        <v>397</v>
      </c>
      <c r="BE66">
        <v>0</v>
      </c>
      <c r="BF66">
        <f t="shared" si="80"/>
        <v>-0.51053206176466925</v>
      </c>
      <c r="BG66">
        <f t="shared" si="81"/>
        <v>1.0003627638394166</v>
      </c>
      <c r="BH66">
        <f t="shared" si="82"/>
        <v>0.29048647505401243</v>
      </c>
      <c r="BI66">
        <f t="shared" si="83"/>
        <v>-1562.3541456624671</v>
      </c>
      <c r="BJ66">
        <f t="shared" si="84"/>
        <v>0.29093374601618005</v>
      </c>
      <c r="BK66">
        <f t="shared" si="85"/>
        <v>1113.2288496652498</v>
      </c>
      <c r="BL66">
        <f t="shared" si="86"/>
        <v>-1.4854352806805101E-4</v>
      </c>
      <c r="BM66">
        <f t="shared" si="87"/>
        <v>1.0001485435280681</v>
      </c>
      <c r="BN66" t="s">
        <v>397</v>
      </c>
      <c r="BO66" t="s">
        <v>397</v>
      </c>
      <c r="BP66" t="s">
        <v>397</v>
      </c>
      <c r="BQ66" t="s">
        <v>397</v>
      </c>
      <c r="BR66" t="s">
        <v>397</v>
      </c>
      <c r="BS66" t="s">
        <v>397</v>
      </c>
      <c r="BT66" t="s">
        <v>397</v>
      </c>
      <c r="BU66" t="s">
        <v>397</v>
      </c>
      <c r="BV66" t="s">
        <v>397</v>
      </c>
      <c r="BW66" t="s">
        <v>397</v>
      </c>
      <c r="BX66" t="s">
        <v>397</v>
      </c>
      <c r="BY66" t="s">
        <v>397</v>
      </c>
      <c r="BZ66" t="s">
        <v>397</v>
      </c>
      <c r="CA66" t="s">
        <v>397</v>
      </c>
      <c r="CB66" t="s">
        <v>397</v>
      </c>
      <c r="CC66" t="s">
        <v>397</v>
      </c>
      <c r="CD66" t="s">
        <v>397</v>
      </c>
      <c r="CE66" t="s">
        <v>397</v>
      </c>
      <c r="CF66">
        <f t="shared" si="88"/>
        <v>1999.95</v>
      </c>
      <c r="CG66">
        <f t="shared" si="89"/>
        <v>1685.9427007780305</v>
      </c>
      <c r="CH66">
        <f t="shared" si="90"/>
        <v>0.84299242519964523</v>
      </c>
      <c r="CI66">
        <f t="shared" si="91"/>
        <v>0.16537538063531534</v>
      </c>
      <c r="CJ66">
        <v>9</v>
      </c>
      <c r="CK66">
        <v>0.5</v>
      </c>
      <c r="CL66" t="s">
        <v>398</v>
      </c>
      <c r="CM66">
        <v>1530553618</v>
      </c>
      <c r="CN66">
        <v>366.71100000000001</v>
      </c>
      <c r="CO66">
        <v>400.09500000000003</v>
      </c>
      <c r="CP66">
        <v>35.667700000000004</v>
      </c>
      <c r="CQ66">
        <v>31.756799999999998</v>
      </c>
      <c r="CR66">
        <v>367.06700000000001</v>
      </c>
      <c r="CS66">
        <v>35.667700000000004</v>
      </c>
      <c r="CT66">
        <v>700.01400000000001</v>
      </c>
      <c r="CU66">
        <v>90.994799999999998</v>
      </c>
      <c r="CV66">
        <v>0.10014000000000001</v>
      </c>
      <c r="CW66">
        <v>29.807500000000001</v>
      </c>
      <c r="CX66">
        <v>29.738800000000001</v>
      </c>
      <c r="CY66">
        <v>999.9</v>
      </c>
      <c r="CZ66">
        <v>0</v>
      </c>
      <c r="DA66">
        <v>0</v>
      </c>
      <c r="DB66">
        <v>9997.5</v>
      </c>
      <c r="DC66">
        <v>0</v>
      </c>
      <c r="DD66">
        <v>0.21912699999999999</v>
      </c>
      <c r="DE66">
        <v>-33.3842</v>
      </c>
      <c r="DF66">
        <v>380.27499999999998</v>
      </c>
      <c r="DG66">
        <v>413.21800000000002</v>
      </c>
      <c r="DH66">
        <v>3.9108800000000001</v>
      </c>
      <c r="DI66">
        <v>400.09500000000003</v>
      </c>
      <c r="DJ66">
        <v>31.756799999999998</v>
      </c>
      <c r="DK66">
        <v>3.2455699999999998</v>
      </c>
      <c r="DL66">
        <v>2.8896999999999999</v>
      </c>
      <c r="DM66">
        <v>25.3445</v>
      </c>
      <c r="DN66">
        <v>23.4057</v>
      </c>
      <c r="DO66">
        <v>1999.95</v>
      </c>
      <c r="DP66">
        <v>0.900003</v>
      </c>
      <c r="DQ66">
        <v>9.9997299999999997E-2</v>
      </c>
      <c r="DR66">
        <v>0</v>
      </c>
      <c r="DS66">
        <v>965.25099999999998</v>
      </c>
      <c r="DT66">
        <v>4.9997400000000001</v>
      </c>
      <c r="DU66">
        <v>21105</v>
      </c>
      <c r="DV66">
        <v>15359.6</v>
      </c>
      <c r="DW66">
        <v>48.875</v>
      </c>
      <c r="DX66">
        <v>48.811999999999998</v>
      </c>
      <c r="DY66">
        <v>49.436999999999998</v>
      </c>
      <c r="DZ66">
        <v>48.936999999999998</v>
      </c>
      <c r="EA66">
        <v>50.5</v>
      </c>
      <c r="EB66">
        <v>1795.46</v>
      </c>
      <c r="EC66">
        <v>199.49</v>
      </c>
      <c r="ED66">
        <v>0</v>
      </c>
      <c r="EE66">
        <v>56.100000143051098</v>
      </c>
      <c r="EF66">
        <v>0</v>
      </c>
      <c r="EG66">
        <v>998.37846153846203</v>
      </c>
      <c r="EH66">
        <v>-286.90420508934398</v>
      </c>
      <c r="EI66">
        <v>-5138.6188028345196</v>
      </c>
      <c r="EJ66">
        <v>21713.238461538502</v>
      </c>
      <c r="EK66">
        <v>15</v>
      </c>
      <c r="EL66">
        <v>1530553216.5</v>
      </c>
      <c r="EM66" t="s">
        <v>531</v>
      </c>
      <c r="EN66">
        <v>1530553216.5</v>
      </c>
      <c r="EO66">
        <v>0</v>
      </c>
      <c r="EP66">
        <v>7</v>
      </c>
      <c r="EQ66">
        <v>0.112</v>
      </c>
      <c r="ER66">
        <v>0</v>
      </c>
      <c r="ES66">
        <v>-0.35599999999999998</v>
      </c>
      <c r="ET66">
        <v>0</v>
      </c>
      <c r="EU66">
        <v>400</v>
      </c>
      <c r="EV66">
        <v>0</v>
      </c>
      <c r="EW66">
        <v>0.16</v>
      </c>
      <c r="EX66">
        <v>0</v>
      </c>
      <c r="EY66">
        <v>-32.688839999999999</v>
      </c>
      <c r="EZ66">
        <v>-5.0865230769230099</v>
      </c>
      <c r="FA66">
        <v>0.50395233594061195</v>
      </c>
      <c r="FB66">
        <v>0</v>
      </c>
      <c r="FC66">
        <v>1.0003832815574101</v>
      </c>
      <c r="FD66">
        <v>8.8353370436751693E-5</v>
      </c>
      <c r="FE66">
        <v>0</v>
      </c>
      <c r="FF66">
        <v>0</v>
      </c>
      <c r="FG66">
        <v>3.2836504999999998</v>
      </c>
      <c r="FH66">
        <v>4.3051945215759799</v>
      </c>
      <c r="FI66">
        <v>0.41890502135299101</v>
      </c>
      <c r="FJ66">
        <v>0</v>
      </c>
      <c r="FK66">
        <v>0</v>
      </c>
      <c r="FL66">
        <v>3</v>
      </c>
      <c r="FM66" t="s">
        <v>400</v>
      </c>
      <c r="FN66">
        <v>3.4446300000000001</v>
      </c>
      <c r="FO66">
        <v>2.7796799999999999</v>
      </c>
      <c r="FP66">
        <v>7.8232099999999999E-2</v>
      </c>
      <c r="FQ66">
        <v>8.3566100000000004E-2</v>
      </c>
      <c r="FR66">
        <v>0.131075</v>
      </c>
      <c r="FS66">
        <v>0.119697</v>
      </c>
      <c r="FT66">
        <v>19542</v>
      </c>
      <c r="FU66">
        <v>23711</v>
      </c>
      <c r="FV66">
        <v>20667.400000000001</v>
      </c>
      <c r="FW66">
        <v>24980.2</v>
      </c>
      <c r="FX66">
        <v>28499.3</v>
      </c>
      <c r="FY66">
        <v>32393.4</v>
      </c>
      <c r="FZ66">
        <v>37338.9</v>
      </c>
      <c r="GA66">
        <v>41479.300000000003</v>
      </c>
      <c r="GB66">
        <v>2.2264200000000001</v>
      </c>
      <c r="GC66">
        <v>1.5385500000000001</v>
      </c>
      <c r="GD66">
        <v>6.5866900000000006E-2</v>
      </c>
      <c r="GE66">
        <v>0</v>
      </c>
      <c r="GF66">
        <v>28.665500000000002</v>
      </c>
      <c r="GG66">
        <v>999.9</v>
      </c>
      <c r="GH66">
        <v>59.718000000000004</v>
      </c>
      <c r="GI66">
        <v>34.926000000000002</v>
      </c>
      <c r="GJ66">
        <v>36.918399999999998</v>
      </c>
      <c r="GK66">
        <v>61.3705</v>
      </c>
      <c r="GL66">
        <v>23.725999999999999</v>
      </c>
      <c r="GM66">
        <v>2</v>
      </c>
      <c r="GN66">
        <v>0.322851</v>
      </c>
      <c r="GO66">
        <v>1.6902299999999999</v>
      </c>
      <c r="GP66">
        <v>20.327300000000001</v>
      </c>
      <c r="GQ66">
        <v>5.2184900000000001</v>
      </c>
      <c r="GR66">
        <v>11.962</v>
      </c>
      <c r="GS66">
        <v>4.9856999999999996</v>
      </c>
      <c r="GT66">
        <v>3.3010000000000002</v>
      </c>
      <c r="GU66">
        <v>9999</v>
      </c>
      <c r="GV66">
        <v>999.9</v>
      </c>
      <c r="GW66">
        <v>9999</v>
      </c>
      <c r="GX66">
        <v>9999</v>
      </c>
      <c r="GY66">
        <v>1.8841000000000001</v>
      </c>
      <c r="GZ66">
        <v>1.8811</v>
      </c>
      <c r="HA66">
        <v>1.88293</v>
      </c>
      <c r="HB66">
        <v>1.88134</v>
      </c>
      <c r="HC66">
        <v>1.8827</v>
      </c>
      <c r="HD66">
        <v>1.88202</v>
      </c>
      <c r="HE66">
        <v>1.8839999999999999</v>
      </c>
      <c r="HF66">
        <v>1.88121</v>
      </c>
      <c r="HG66">
        <v>5</v>
      </c>
      <c r="HH66">
        <v>0</v>
      </c>
      <c r="HI66">
        <v>0</v>
      </c>
      <c r="HJ66">
        <v>0</v>
      </c>
      <c r="HK66" t="s">
        <v>401</v>
      </c>
      <c r="HL66" t="s">
        <v>402</v>
      </c>
      <c r="HM66" t="s">
        <v>403</v>
      </c>
      <c r="HN66" t="s">
        <v>403</v>
      </c>
      <c r="HO66" t="s">
        <v>403</v>
      </c>
      <c r="HP66" t="s">
        <v>403</v>
      </c>
      <c r="HQ66">
        <v>0</v>
      </c>
      <c r="HR66">
        <v>100</v>
      </c>
      <c r="HS66">
        <v>100</v>
      </c>
      <c r="HT66">
        <v>-0.35599999999999998</v>
      </c>
      <c r="HU66">
        <v>0</v>
      </c>
      <c r="HV66">
        <v>-0.35564999999996899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-1</v>
      </c>
      <c r="IE66">
        <v>-1</v>
      </c>
      <c r="IF66">
        <v>-1</v>
      </c>
      <c r="IG66">
        <v>-1</v>
      </c>
      <c r="IH66">
        <v>6.7</v>
      </c>
      <c r="II66">
        <v>25509227</v>
      </c>
      <c r="IJ66">
        <v>1.1035200000000001</v>
      </c>
      <c r="IK66">
        <v>2.6147499999999999</v>
      </c>
      <c r="IL66">
        <v>2.1008300000000002</v>
      </c>
      <c r="IM66">
        <v>2.65869</v>
      </c>
      <c r="IN66">
        <v>2.2485400000000002</v>
      </c>
      <c r="IO66">
        <v>2.2009300000000001</v>
      </c>
      <c r="IP66">
        <v>38.722499999999997</v>
      </c>
      <c r="IQ66">
        <v>13.991899999999999</v>
      </c>
      <c r="IR66">
        <v>18</v>
      </c>
      <c r="IS66">
        <v>746.00099999999998</v>
      </c>
      <c r="IT66">
        <v>263.375</v>
      </c>
      <c r="IU66">
        <v>27.0001</v>
      </c>
      <c r="IV66">
        <v>31.576599999999999</v>
      </c>
      <c r="IW66">
        <v>30.0001</v>
      </c>
      <c r="IX66">
        <v>31.463899999999999</v>
      </c>
      <c r="IY66">
        <v>31.4528</v>
      </c>
      <c r="IZ66">
        <v>22.040900000000001</v>
      </c>
      <c r="JA66">
        <v>100</v>
      </c>
      <c r="JB66">
        <v>0</v>
      </c>
      <c r="JC66">
        <v>27</v>
      </c>
      <c r="JD66">
        <v>400</v>
      </c>
      <c r="JE66">
        <v>7.75685</v>
      </c>
      <c r="JF66">
        <v>100.619</v>
      </c>
      <c r="JG66">
        <v>99.962500000000006</v>
      </c>
    </row>
    <row r="67" spans="1:267" x14ac:dyDescent="0.2">
      <c r="A67">
        <v>51</v>
      </c>
      <c r="B67">
        <v>1530553682.0999999</v>
      </c>
      <c r="C67">
        <v>4014.5999999046298</v>
      </c>
      <c r="D67" t="s">
        <v>553</v>
      </c>
      <c r="E67" t="s">
        <v>554</v>
      </c>
      <c r="F67" t="s">
        <v>394</v>
      </c>
      <c r="I67">
        <v>1530553682.0999999</v>
      </c>
      <c r="J67">
        <f t="shared" si="46"/>
        <v>2.973406545633662E-3</v>
      </c>
      <c r="K67">
        <f t="shared" si="47"/>
        <v>2.973406545633662</v>
      </c>
      <c r="L67">
        <f t="shared" si="48"/>
        <v>25.240684523708197</v>
      </c>
      <c r="M67">
        <f t="shared" si="49"/>
        <v>366.17500000000001</v>
      </c>
      <c r="N67">
        <f t="shared" si="50"/>
        <v>208.52222315598388</v>
      </c>
      <c r="O67">
        <f t="shared" si="51"/>
        <v>18.99537078693675</v>
      </c>
      <c r="P67">
        <f t="shared" si="52"/>
        <v>33.356779880020007</v>
      </c>
      <c r="Q67">
        <f t="shared" si="53"/>
        <v>0.2774288328103659</v>
      </c>
      <c r="R67">
        <f t="shared" si="54"/>
        <v>2.7652584828866855</v>
      </c>
      <c r="S67">
        <f t="shared" si="55"/>
        <v>0.26284138559544279</v>
      </c>
      <c r="T67">
        <f t="shared" si="56"/>
        <v>0.16552254447171449</v>
      </c>
      <c r="U67">
        <f t="shared" si="57"/>
        <v>330.75105150163671</v>
      </c>
      <c r="V67">
        <f t="shared" si="58"/>
        <v>31.110593718434902</v>
      </c>
      <c r="W67">
        <f t="shared" si="59"/>
        <v>29.758199999999999</v>
      </c>
      <c r="X67">
        <f t="shared" si="60"/>
        <v>4.2016341650541271</v>
      </c>
      <c r="Y67">
        <f t="shared" si="61"/>
        <v>75.976570317469822</v>
      </c>
      <c r="Z67">
        <f t="shared" si="62"/>
        <v>3.2130547575889601</v>
      </c>
      <c r="AA67">
        <f t="shared" si="63"/>
        <v>4.2290073691970278</v>
      </c>
      <c r="AB67">
        <f t="shared" si="64"/>
        <v>0.98857940746516704</v>
      </c>
      <c r="AC67">
        <f t="shared" si="65"/>
        <v>-131.12722866244448</v>
      </c>
      <c r="AD67">
        <f t="shared" si="66"/>
        <v>16.831201470687759</v>
      </c>
      <c r="AE67">
        <f t="shared" si="67"/>
        <v>1.3508939446051722</v>
      </c>
      <c r="AF67">
        <f t="shared" si="68"/>
        <v>217.80591825448516</v>
      </c>
      <c r="AG67">
        <v>15</v>
      </c>
      <c r="AH67">
        <v>2</v>
      </c>
      <c r="AI67">
        <f t="shared" si="69"/>
        <v>1</v>
      </c>
      <c r="AJ67">
        <f t="shared" si="70"/>
        <v>0</v>
      </c>
      <c r="AK67">
        <f t="shared" si="71"/>
        <v>47619.567151953583</v>
      </c>
      <c r="AL67" t="s">
        <v>395</v>
      </c>
      <c r="AM67">
        <v>8118.25</v>
      </c>
      <c r="AN67">
        <v>1.65384615384615</v>
      </c>
      <c r="AO67">
        <v>0.39</v>
      </c>
      <c r="AP67">
        <f t="shared" si="72"/>
        <v>-3.2406311637080769</v>
      </c>
      <c r="AQ67">
        <v>-1</v>
      </c>
      <c r="AR67" t="s">
        <v>555</v>
      </c>
      <c r="AS67">
        <v>8305.15</v>
      </c>
      <c r="AT67">
        <v>1290.95346153846</v>
      </c>
      <c r="AU67">
        <v>1832.17</v>
      </c>
      <c r="AV67">
        <f t="shared" si="73"/>
        <v>0.29539646346220061</v>
      </c>
      <c r="AW67">
        <v>0.5</v>
      </c>
      <c r="AX67">
        <f t="shared" si="74"/>
        <v>1685.9850007780501</v>
      </c>
      <c r="AY67">
        <f t="shared" si="75"/>
        <v>25.240684523708197</v>
      </c>
      <c r="AZ67">
        <f t="shared" si="76"/>
        <v>249.01700334007577</v>
      </c>
      <c r="BA67">
        <f t="shared" si="77"/>
        <v>1.5564008286905648E-2</v>
      </c>
      <c r="BB67">
        <f t="shared" si="78"/>
        <v>-0.99978713765644012</v>
      </c>
      <c r="BC67">
        <f t="shared" si="79"/>
        <v>-0.51048912197709195</v>
      </c>
      <c r="BD67" t="s">
        <v>397</v>
      </c>
      <c r="BE67">
        <v>0</v>
      </c>
      <c r="BF67">
        <f t="shared" si="80"/>
        <v>-0.51048912197709195</v>
      </c>
      <c r="BG67">
        <f t="shared" si="81"/>
        <v>1.0002786254124765</v>
      </c>
      <c r="BH67">
        <f t="shared" si="82"/>
        <v>0.29531418142659044</v>
      </c>
      <c r="BI67">
        <f t="shared" si="83"/>
        <v>-2034.2055837145356</v>
      </c>
      <c r="BJ67">
        <f t="shared" si="84"/>
        <v>0.29566335010175859</v>
      </c>
      <c r="BK67">
        <f t="shared" si="85"/>
        <v>1449.3694461351231</v>
      </c>
      <c r="BL67">
        <f t="shared" si="86"/>
        <v>-1.1677777834391166E-4</v>
      </c>
      <c r="BM67">
        <f t="shared" si="87"/>
        <v>1.000116777778344</v>
      </c>
      <c r="BN67" t="s">
        <v>397</v>
      </c>
      <c r="BO67" t="s">
        <v>397</v>
      </c>
      <c r="BP67" t="s">
        <v>397</v>
      </c>
      <c r="BQ67" t="s">
        <v>397</v>
      </c>
      <c r="BR67" t="s">
        <v>397</v>
      </c>
      <c r="BS67" t="s">
        <v>397</v>
      </c>
      <c r="BT67" t="s">
        <v>397</v>
      </c>
      <c r="BU67" t="s">
        <v>397</v>
      </c>
      <c r="BV67" t="s">
        <v>397</v>
      </c>
      <c r="BW67" t="s">
        <v>397</v>
      </c>
      <c r="BX67" t="s">
        <v>397</v>
      </c>
      <c r="BY67" t="s">
        <v>397</v>
      </c>
      <c r="BZ67" t="s">
        <v>397</v>
      </c>
      <c r="CA67" t="s">
        <v>397</v>
      </c>
      <c r="CB67" t="s">
        <v>397</v>
      </c>
      <c r="CC67" t="s">
        <v>397</v>
      </c>
      <c r="CD67" t="s">
        <v>397</v>
      </c>
      <c r="CE67" t="s">
        <v>397</v>
      </c>
      <c r="CF67">
        <f t="shared" si="88"/>
        <v>2000</v>
      </c>
      <c r="CG67">
        <f t="shared" si="89"/>
        <v>1685.9850007780501</v>
      </c>
      <c r="CH67">
        <f t="shared" si="90"/>
        <v>0.84299250038902507</v>
      </c>
      <c r="CI67">
        <f t="shared" si="91"/>
        <v>0.16537552575081835</v>
      </c>
      <c r="CJ67">
        <v>9</v>
      </c>
      <c r="CK67">
        <v>0.5</v>
      </c>
      <c r="CL67" t="s">
        <v>398</v>
      </c>
      <c r="CM67">
        <v>1530553682.0999999</v>
      </c>
      <c r="CN67">
        <v>366.17500000000001</v>
      </c>
      <c r="CO67">
        <v>400.02800000000002</v>
      </c>
      <c r="CP67">
        <v>35.2714</v>
      </c>
      <c r="CQ67">
        <v>31.583200000000001</v>
      </c>
      <c r="CR67">
        <v>366.53</v>
      </c>
      <c r="CS67">
        <v>35.2714</v>
      </c>
      <c r="CT67">
        <v>699.98299999999995</v>
      </c>
      <c r="CU67">
        <v>90.995199999999997</v>
      </c>
      <c r="CV67">
        <v>9.9986400000000003E-2</v>
      </c>
      <c r="CW67">
        <v>29.871099999999998</v>
      </c>
      <c r="CX67">
        <v>29.758199999999999</v>
      </c>
      <c r="CY67">
        <v>999.9</v>
      </c>
      <c r="CZ67">
        <v>0</v>
      </c>
      <c r="DA67">
        <v>0</v>
      </c>
      <c r="DB67">
        <v>9991.25</v>
      </c>
      <c r="DC67">
        <v>0</v>
      </c>
      <c r="DD67">
        <v>0.21912699999999999</v>
      </c>
      <c r="DE67">
        <v>-33.853400000000001</v>
      </c>
      <c r="DF67">
        <v>379.56200000000001</v>
      </c>
      <c r="DG67">
        <v>413.07400000000001</v>
      </c>
      <c r="DH67">
        <v>3.6882799999999998</v>
      </c>
      <c r="DI67">
        <v>400.02800000000002</v>
      </c>
      <c r="DJ67">
        <v>31.583200000000001</v>
      </c>
      <c r="DK67">
        <v>3.20953</v>
      </c>
      <c r="DL67">
        <v>2.87392</v>
      </c>
      <c r="DM67">
        <v>25.1568</v>
      </c>
      <c r="DN67">
        <v>23.314900000000002</v>
      </c>
      <c r="DO67">
        <v>2000</v>
      </c>
      <c r="DP67">
        <v>0.90000100000000005</v>
      </c>
      <c r="DQ67">
        <v>9.9998900000000002E-2</v>
      </c>
      <c r="DR67">
        <v>0</v>
      </c>
      <c r="DS67">
        <v>1232.95</v>
      </c>
      <c r="DT67">
        <v>4.9997400000000001</v>
      </c>
      <c r="DU67">
        <v>30625.9</v>
      </c>
      <c r="DV67">
        <v>15360</v>
      </c>
      <c r="DW67">
        <v>48.936999999999998</v>
      </c>
      <c r="DX67">
        <v>48.936999999999998</v>
      </c>
      <c r="DY67">
        <v>49.561999999999998</v>
      </c>
      <c r="DZ67">
        <v>49</v>
      </c>
      <c r="EA67">
        <v>50.625</v>
      </c>
      <c r="EB67">
        <v>1795.5</v>
      </c>
      <c r="EC67">
        <v>199.5</v>
      </c>
      <c r="ED67">
        <v>0</v>
      </c>
      <c r="EE67">
        <v>63.5</v>
      </c>
      <c r="EF67">
        <v>0</v>
      </c>
      <c r="EG67">
        <v>1290.95346153846</v>
      </c>
      <c r="EH67">
        <v>-475.19760714547903</v>
      </c>
      <c r="EI67">
        <v>-10574.0000080558</v>
      </c>
      <c r="EJ67">
        <v>31856.057692307699</v>
      </c>
      <c r="EK67">
        <v>15</v>
      </c>
      <c r="EL67">
        <v>1530553216.5</v>
      </c>
      <c r="EM67" t="s">
        <v>531</v>
      </c>
      <c r="EN67">
        <v>1530553216.5</v>
      </c>
      <c r="EO67">
        <v>0</v>
      </c>
      <c r="EP67">
        <v>7</v>
      </c>
      <c r="EQ67">
        <v>0.112</v>
      </c>
      <c r="ER67">
        <v>0</v>
      </c>
      <c r="ES67">
        <v>-0.35599999999999998</v>
      </c>
      <c r="ET67">
        <v>0</v>
      </c>
      <c r="EU67">
        <v>400</v>
      </c>
      <c r="EV67">
        <v>0</v>
      </c>
      <c r="EW67">
        <v>0.16</v>
      </c>
      <c r="EX67">
        <v>0</v>
      </c>
      <c r="EY67">
        <v>-32.848275000000001</v>
      </c>
      <c r="EZ67">
        <v>-8.7331114446528204</v>
      </c>
      <c r="FA67">
        <v>0.90205407314362296</v>
      </c>
      <c r="FB67">
        <v>0</v>
      </c>
      <c r="FC67">
        <v>1.0003627638394199</v>
      </c>
      <c r="FD67">
        <v>8.8353370436751693E-5</v>
      </c>
      <c r="FE67">
        <v>0</v>
      </c>
      <c r="FF67">
        <v>0</v>
      </c>
      <c r="FG67">
        <v>2.8008112500000002</v>
      </c>
      <c r="FH67">
        <v>6.3466172983114397</v>
      </c>
      <c r="FI67">
        <v>0.62104504275127903</v>
      </c>
      <c r="FJ67">
        <v>0</v>
      </c>
      <c r="FK67">
        <v>0</v>
      </c>
      <c r="FL67">
        <v>3</v>
      </c>
      <c r="FM67" t="s">
        <v>400</v>
      </c>
      <c r="FN67">
        <v>3.4445700000000001</v>
      </c>
      <c r="FO67">
        <v>2.7794699999999999</v>
      </c>
      <c r="FP67">
        <v>7.8139299999999995E-2</v>
      </c>
      <c r="FQ67">
        <v>8.3552500000000002E-2</v>
      </c>
      <c r="FR67">
        <v>0.130077</v>
      </c>
      <c r="FS67">
        <v>0.119246</v>
      </c>
      <c r="FT67">
        <v>19544.8</v>
      </c>
      <c r="FU67">
        <v>23711.4</v>
      </c>
      <c r="FV67">
        <v>20668.3</v>
      </c>
      <c r="FW67">
        <v>24980.3</v>
      </c>
      <c r="FX67">
        <v>28533.5</v>
      </c>
      <c r="FY67">
        <v>32410.1</v>
      </c>
      <c r="FZ67">
        <v>37340.699999999997</v>
      </c>
      <c r="GA67">
        <v>41479.4</v>
      </c>
      <c r="GB67">
        <v>2.2054</v>
      </c>
      <c r="GC67">
        <v>1.5293000000000001</v>
      </c>
      <c r="GD67">
        <v>5.8174099999999999E-2</v>
      </c>
      <c r="GE67">
        <v>0</v>
      </c>
      <c r="GF67">
        <v>28.810400000000001</v>
      </c>
      <c r="GG67">
        <v>999.9</v>
      </c>
      <c r="GH67">
        <v>59.186999999999998</v>
      </c>
      <c r="GI67">
        <v>35.006</v>
      </c>
      <c r="GJ67">
        <v>36.749600000000001</v>
      </c>
      <c r="GK67">
        <v>61.505099999999999</v>
      </c>
      <c r="GL67">
        <v>23.918299999999999</v>
      </c>
      <c r="GM67">
        <v>2</v>
      </c>
      <c r="GN67">
        <v>0.32295699999999999</v>
      </c>
      <c r="GO67">
        <v>1.71265</v>
      </c>
      <c r="GP67">
        <v>20.326899999999998</v>
      </c>
      <c r="GQ67">
        <v>5.2186399999999997</v>
      </c>
      <c r="GR67">
        <v>11.962</v>
      </c>
      <c r="GS67">
        <v>4.9857500000000003</v>
      </c>
      <c r="GT67">
        <v>3.3010000000000002</v>
      </c>
      <c r="GU67">
        <v>9999</v>
      </c>
      <c r="GV67">
        <v>999.9</v>
      </c>
      <c r="GW67">
        <v>9999</v>
      </c>
      <c r="GX67">
        <v>9999</v>
      </c>
      <c r="GY67">
        <v>1.88412</v>
      </c>
      <c r="GZ67">
        <v>1.8811</v>
      </c>
      <c r="HA67">
        <v>1.8829199999999999</v>
      </c>
      <c r="HB67">
        <v>1.8813299999999999</v>
      </c>
      <c r="HC67">
        <v>1.8827199999999999</v>
      </c>
      <c r="HD67">
        <v>1.88202</v>
      </c>
      <c r="HE67">
        <v>1.8839999999999999</v>
      </c>
      <c r="HF67">
        <v>1.8812</v>
      </c>
      <c r="HG67">
        <v>5</v>
      </c>
      <c r="HH67">
        <v>0</v>
      </c>
      <c r="HI67">
        <v>0</v>
      </c>
      <c r="HJ67">
        <v>0</v>
      </c>
      <c r="HK67" t="s">
        <v>401</v>
      </c>
      <c r="HL67" t="s">
        <v>402</v>
      </c>
      <c r="HM67" t="s">
        <v>403</v>
      </c>
      <c r="HN67" t="s">
        <v>403</v>
      </c>
      <c r="HO67" t="s">
        <v>403</v>
      </c>
      <c r="HP67" t="s">
        <v>403</v>
      </c>
      <c r="HQ67">
        <v>0</v>
      </c>
      <c r="HR67">
        <v>100</v>
      </c>
      <c r="HS67">
        <v>100</v>
      </c>
      <c r="HT67">
        <v>-0.35499999999999998</v>
      </c>
      <c r="HU67">
        <v>0</v>
      </c>
      <c r="HV67">
        <v>-0.35564999999996899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-1</v>
      </c>
      <c r="IE67">
        <v>-1</v>
      </c>
      <c r="IF67">
        <v>-1</v>
      </c>
      <c r="IG67">
        <v>-1</v>
      </c>
      <c r="IH67">
        <v>7.8</v>
      </c>
      <c r="II67">
        <v>25509228</v>
      </c>
      <c r="IJ67">
        <v>1.09985</v>
      </c>
      <c r="IK67">
        <v>2.6184099999999999</v>
      </c>
      <c r="IL67">
        <v>2.1008300000000002</v>
      </c>
      <c r="IM67">
        <v>2.65991</v>
      </c>
      <c r="IN67">
        <v>2.2485400000000002</v>
      </c>
      <c r="IO67">
        <v>2.18384</v>
      </c>
      <c r="IP67">
        <v>38.747100000000003</v>
      </c>
      <c r="IQ67">
        <v>13.9832</v>
      </c>
      <c r="IR67">
        <v>18</v>
      </c>
      <c r="IS67">
        <v>727.48500000000001</v>
      </c>
      <c r="IT67">
        <v>259.48</v>
      </c>
      <c r="IU67">
        <v>27.0014</v>
      </c>
      <c r="IV67">
        <v>31.577500000000001</v>
      </c>
      <c r="IW67">
        <v>30.000299999999999</v>
      </c>
      <c r="IX67">
        <v>31.4693</v>
      </c>
      <c r="IY67">
        <v>31.4618</v>
      </c>
      <c r="IZ67">
        <v>21.979399999999998</v>
      </c>
      <c r="JA67">
        <v>100</v>
      </c>
      <c r="JB67">
        <v>0</v>
      </c>
      <c r="JC67">
        <v>27</v>
      </c>
      <c r="JD67">
        <v>400</v>
      </c>
      <c r="JE67">
        <v>7.75685</v>
      </c>
      <c r="JF67">
        <v>100.624</v>
      </c>
      <c r="JG67">
        <v>99.962800000000001</v>
      </c>
    </row>
    <row r="68" spans="1:267" x14ac:dyDescent="0.2">
      <c r="A68">
        <v>52</v>
      </c>
      <c r="B68">
        <v>1530553730.0999999</v>
      </c>
      <c r="C68">
        <v>4062.5999999046298</v>
      </c>
      <c r="D68" t="s">
        <v>556</v>
      </c>
      <c r="E68" t="s">
        <v>557</v>
      </c>
      <c r="F68" t="s">
        <v>394</v>
      </c>
      <c r="I68">
        <v>1530553730.0999999</v>
      </c>
      <c r="J68">
        <f t="shared" si="46"/>
        <v>3.5017712826886636E-3</v>
      </c>
      <c r="K68">
        <f t="shared" si="47"/>
        <v>3.5017712826886638</v>
      </c>
      <c r="L68">
        <f t="shared" si="48"/>
        <v>26.503305362340534</v>
      </c>
      <c r="M68">
        <f t="shared" si="49"/>
        <v>364.22500000000002</v>
      </c>
      <c r="N68">
        <f t="shared" si="50"/>
        <v>218.08574317121045</v>
      </c>
      <c r="O68">
        <f t="shared" si="51"/>
        <v>19.866302339501054</v>
      </c>
      <c r="P68">
        <f t="shared" si="52"/>
        <v>33.178711567239993</v>
      </c>
      <c r="Q68">
        <f t="shared" si="53"/>
        <v>0.31770821571627955</v>
      </c>
      <c r="R68">
        <f t="shared" si="54"/>
        <v>2.7694677105473726</v>
      </c>
      <c r="S68">
        <f t="shared" si="55"/>
        <v>0.29875992733724216</v>
      </c>
      <c r="T68">
        <f t="shared" si="56"/>
        <v>0.18833313839555196</v>
      </c>
      <c r="U68">
        <f t="shared" si="57"/>
        <v>330.7419135015237</v>
      </c>
      <c r="V68">
        <f t="shared" si="58"/>
        <v>30.832523965919631</v>
      </c>
      <c r="W68">
        <f t="shared" si="59"/>
        <v>30.096699999999998</v>
      </c>
      <c r="X68">
        <f t="shared" si="60"/>
        <v>4.2841712340086957</v>
      </c>
      <c r="Y68">
        <f t="shared" si="61"/>
        <v>77.689779352023365</v>
      </c>
      <c r="Z68">
        <f t="shared" si="62"/>
        <v>3.2606732351286398</v>
      </c>
      <c r="AA68">
        <f t="shared" si="63"/>
        <v>4.1970427285603025</v>
      </c>
      <c r="AB68">
        <f t="shared" si="64"/>
        <v>1.0234979988800559</v>
      </c>
      <c r="AC68">
        <f t="shared" si="65"/>
        <v>-154.42811356657006</v>
      </c>
      <c r="AD68">
        <f t="shared" si="66"/>
        <v>-53.377446697942929</v>
      </c>
      <c r="AE68">
        <f t="shared" si="67"/>
        <v>-4.2820119577276277</v>
      </c>
      <c r="AF68">
        <f t="shared" si="68"/>
        <v>118.6543412792831</v>
      </c>
      <c r="AG68">
        <v>19</v>
      </c>
      <c r="AH68">
        <v>3</v>
      </c>
      <c r="AI68">
        <f t="shared" si="69"/>
        <v>1</v>
      </c>
      <c r="AJ68">
        <f t="shared" si="70"/>
        <v>0</v>
      </c>
      <c r="AK68">
        <f t="shared" si="71"/>
        <v>47753.929845077953</v>
      </c>
      <c r="AL68" t="s">
        <v>395</v>
      </c>
      <c r="AM68">
        <v>8118.25</v>
      </c>
      <c r="AN68">
        <v>1.65384615384615</v>
      </c>
      <c r="AO68">
        <v>0.39</v>
      </c>
      <c r="AP68">
        <f t="shared" si="72"/>
        <v>-3.2406311637080769</v>
      </c>
      <c r="AQ68">
        <v>-1</v>
      </c>
      <c r="AR68" t="s">
        <v>558</v>
      </c>
      <c r="AS68">
        <v>8235.85</v>
      </c>
      <c r="AT68">
        <v>1447.5016000000001</v>
      </c>
      <c r="AU68">
        <v>1740.18</v>
      </c>
      <c r="AV68">
        <f t="shared" si="73"/>
        <v>0.16818857819306043</v>
      </c>
      <c r="AW68">
        <v>0.5</v>
      </c>
      <c r="AX68">
        <f t="shared" si="74"/>
        <v>1685.9424007779917</v>
      </c>
      <c r="AY68">
        <f t="shared" si="75"/>
        <v>26.503305362340534</v>
      </c>
      <c r="AZ68">
        <f t="shared" si="76"/>
        <v>141.77812765112265</v>
      </c>
      <c r="BA68">
        <f t="shared" si="77"/>
        <v>1.6313312572036217E-2</v>
      </c>
      <c r="BB68">
        <f t="shared" si="78"/>
        <v>-0.99977588525324956</v>
      </c>
      <c r="BC68">
        <f t="shared" si="79"/>
        <v>-0.51049664097664682</v>
      </c>
      <c r="BD68" t="s">
        <v>397</v>
      </c>
      <c r="BE68">
        <v>0</v>
      </c>
      <c r="BF68">
        <f t="shared" si="80"/>
        <v>-0.51049664097664682</v>
      </c>
      <c r="BG68">
        <f t="shared" si="81"/>
        <v>1.0002933585266907</v>
      </c>
      <c r="BH68">
        <f t="shared" si="82"/>
        <v>0.16813925310948941</v>
      </c>
      <c r="BI68">
        <f t="shared" si="83"/>
        <v>-1932.0338586861192</v>
      </c>
      <c r="BJ68">
        <f t="shared" si="84"/>
        <v>0.16834857465474734</v>
      </c>
      <c r="BK68">
        <f t="shared" si="85"/>
        <v>1376.583688374928</v>
      </c>
      <c r="BL68">
        <f t="shared" si="86"/>
        <v>-5.929839658119656E-5</v>
      </c>
      <c r="BM68">
        <f t="shared" si="87"/>
        <v>1.0000592983965813</v>
      </c>
      <c r="BN68" t="s">
        <v>397</v>
      </c>
      <c r="BO68" t="s">
        <v>397</v>
      </c>
      <c r="BP68" t="s">
        <v>397</v>
      </c>
      <c r="BQ68" t="s">
        <v>397</v>
      </c>
      <c r="BR68" t="s">
        <v>397</v>
      </c>
      <c r="BS68" t="s">
        <v>397</v>
      </c>
      <c r="BT68" t="s">
        <v>397</v>
      </c>
      <c r="BU68" t="s">
        <v>397</v>
      </c>
      <c r="BV68" t="s">
        <v>397</v>
      </c>
      <c r="BW68" t="s">
        <v>397</v>
      </c>
      <c r="BX68" t="s">
        <v>397</v>
      </c>
      <c r="BY68" t="s">
        <v>397</v>
      </c>
      <c r="BZ68" t="s">
        <v>397</v>
      </c>
      <c r="CA68" t="s">
        <v>397</v>
      </c>
      <c r="CB68" t="s">
        <v>397</v>
      </c>
      <c r="CC68" t="s">
        <v>397</v>
      </c>
      <c r="CD68" t="s">
        <v>397</v>
      </c>
      <c r="CE68" t="s">
        <v>397</v>
      </c>
      <c r="CF68">
        <f t="shared" si="88"/>
        <v>1999.95</v>
      </c>
      <c r="CG68">
        <f t="shared" si="89"/>
        <v>1685.9424007779917</v>
      </c>
      <c r="CH68">
        <f t="shared" si="90"/>
        <v>0.84299227519587572</v>
      </c>
      <c r="CI68">
        <f t="shared" si="91"/>
        <v>0.16537509112804005</v>
      </c>
      <c r="CJ68">
        <v>9</v>
      </c>
      <c r="CK68">
        <v>0.5</v>
      </c>
      <c r="CL68" t="s">
        <v>398</v>
      </c>
      <c r="CM68">
        <v>1530553730.0999999</v>
      </c>
      <c r="CN68">
        <v>364.22500000000002</v>
      </c>
      <c r="CO68">
        <v>399.94200000000001</v>
      </c>
      <c r="CP68">
        <v>35.794600000000003</v>
      </c>
      <c r="CQ68">
        <v>31.453299999999999</v>
      </c>
      <c r="CR68">
        <v>364.58100000000002</v>
      </c>
      <c r="CS68">
        <v>35.794600000000003</v>
      </c>
      <c r="CT68">
        <v>699.971</v>
      </c>
      <c r="CU68">
        <v>90.994299999999996</v>
      </c>
      <c r="CV68">
        <v>9.9698400000000006E-2</v>
      </c>
      <c r="CW68">
        <v>29.7392</v>
      </c>
      <c r="CX68">
        <v>30.096699999999998</v>
      </c>
      <c r="CY68">
        <v>999.9</v>
      </c>
      <c r="CZ68">
        <v>0</v>
      </c>
      <c r="DA68">
        <v>0</v>
      </c>
      <c r="DB68">
        <v>10016.200000000001</v>
      </c>
      <c r="DC68">
        <v>0</v>
      </c>
      <c r="DD68">
        <v>0.21912699999999999</v>
      </c>
      <c r="DE68">
        <v>-35.716500000000003</v>
      </c>
      <c r="DF68">
        <v>377.74700000000001</v>
      </c>
      <c r="DG68">
        <v>412.93</v>
      </c>
      <c r="DH68">
        <v>4.3412699999999997</v>
      </c>
      <c r="DI68">
        <v>399.94200000000001</v>
      </c>
      <c r="DJ68">
        <v>31.453299999999999</v>
      </c>
      <c r="DK68">
        <v>3.2570999999999999</v>
      </c>
      <c r="DL68">
        <v>2.8620700000000001</v>
      </c>
      <c r="DM68">
        <v>25.4041</v>
      </c>
      <c r="DN68">
        <v>23.246500000000001</v>
      </c>
      <c r="DO68">
        <v>1999.95</v>
      </c>
      <c r="DP68">
        <v>0.90000800000000003</v>
      </c>
      <c r="DQ68">
        <v>9.9991899999999995E-2</v>
      </c>
      <c r="DR68">
        <v>0</v>
      </c>
      <c r="DS68">
        <v>1314.2</v>
      </c>
      <c r="DT68">
        <v>4.9997400000000001</v>
      </c>
      <c r="DU68">
        <v>29820</v>
      </c>
      <c r="DV68">
        <v>15359.7</v>
      </c>
      <c r="DW68">
        <v>49</v>
      </c>
      <c r="DX68">
        <v>49</v>
      </c>
      <c r="DY68">
        <v>49.625</v>
      </c>
      <c r="DZ68">
        <v>49.061999999999998</v>
      </c>
      <c r="EA68">
        <v>50.625</v>
      </c>
      <c r="EB68">
        <v>1795.47</v>
      </c>
      <c r="EC68">
        <v>199.48</v>
      </c>
      <c r="ED68">
        <v>0</v>
      </c>
      <c r="EE68">
        <v>47.299999952316298</v>
      </c>
      <c r="EF68">
        <v>0</v>
      </c>
      <c r="EG68">
        <v>1447.5016000000001</v>
      </c>
      <c r="EH68">
        <v>-1182.5976923037799</v>
      </c>
      <c r="EI68">
        <v>-27375.7384666693</v>
      </c>
      <c r="EJ68">
        <v>32732.06</v>
      </c>
      <c r="EK68">
        <v>15</v>
      </c>
      <c r="EL68">
        <v>1530553216.5</v>
      </c>
      <c r="EM68" t="s">
        <v>531</v>
      </c>
      <c r="EN68">
        <v>1530553216.5</v>
      </c>
      <c r="EO68">
        <v>0</v>
      </c>
      <c r="EP68">
        <v>7</v>
      </c>
      <c r="EQ68">
        <v>0.112</v>
      </c>
      <c r="ER68">
        <v>0</v>
      </c>
      <c r="ES68">
        <v>-0.35599999999999998</v>
      </c>
      <c r="ET68">
        <v>0</v>
      </c>
      <c r="EU68">
        <v>400</v>
      </c>
      <c r="EV68">
        <v>0</v>
      </c>
      <c r="EW68">
        <v>0.16</v>
      </c>
      <c r="EX68">
        <v>0</v>
      </c>
      <c r="EY68">
        <v>-32.64264</v>
      </c>
      <c r="EZ68">
        <v>-23.760878048780398</v>
      </c>
      <c r="FA68">
        <v>2.3885320193373998</v>
      </c>
      <c r="FB68">
        <v>0</v>
      </c>
      <c r="FC68">
        <v>1.00027862541248</v>
      </c>
      <c r="FD68">
        <v>8.8353370436751693E-5</v>
      </c>
      <c r="FE68">
        <v>0</v>
      </c>
      <c r="FF68">
        <v>0</v>
      </c>
      <c r="FG68">
        <v>3.0935389999999998</v>
      </c>
      <c r="FH68">
        <v>9.2449963227016898</v>
      </c>
      <c r="FI68">
        <v>0.91079311662638296</v>
      </c>
      <c r="FJ68">
        <v>0</v>
      </c>
      <c r="FK68">
        <v>0</v>
      </c>
      <c r="FL68">
        <v>3</v>
      </c>
      <c r="FM68" t="s">
        <v>400</v>
      </c>
      <c r="FN68">
        <v>3.4445299999999999</v>
      </c>
      <c r="FO68">
        <v>2.7793999999999999</v>
      </c>
      <c r="FP68">
        <v>7.7809500000000004E-2</v>
      </c>
      <c r="FQ68">
        <v>8.3528699999999997E-2</v>
      </c>
      <c r="FR68">
        <v>0.13138</v>
      </c>
      <c r="FS68">
        <v>0.118897</v>
      </c>
      <c r="FT68">
        <v>19550.099999999999</v>
      </c>
      <c r="FU68">
        <v>23709.8</v>
      </c>
      <c r="FV68">
        <v>20666.7</v>
      </c>
      <c r="FW68">
        <v>24978.2</v>
      </c>
      <c r="FX68">
        <v>28488.6</v>
      </c>
      <c r="FY68">
        <v>32420.5</v>
      </c>
      <c r="FZ68">
        <v>37338</v>
      </c>
      <c r="GA68">
        <v>41476.5</v>
      </c>
      <c r="GB68">
        <v>2.1995200000000001</v>
      </c>
      <c r="GC68">
        <v>1.52325</v>
      </c>
      <c r="GD68">
        <v>7.7873499999999998E-2</v>
      </c>
      <c r="GE68">
        <v>0</v>
      </c>
      <c r="GF68">
        <v>28.828299999999999</v>
      </c>
      <c r="GG68">
        <v>999.9</v>
      </c>
      <c r="GH68">
        <v>58.777999999999999</v>
      </c>
      <c r="GI68">
        <v>35.046999999999997</v>
      </c>
      <c r="GJ68">
        <v>36.581200000000003</v>
      </c>
      <c r="GK68">
        <v>61.475099999999998</v>
      </c>
      <c r="GL68">
        <v>23.962299999999999</v>
      </c>
      <c r="GM68">
        <v>2</v>
      </c>
      <c r="GN68">
        <v>0.32649400000000001</v>
      </c>
      <c r="GO68">
        <v>1.74004</v>
      </c>
      <c r="GP68">
        <v>20.325700000000001</v>
      </c>
      <c r="GQ68">
        <v>5.2166899999999998</v>
      </c>
      <c r="GR68">
        <v>11.962</v>
      </c>
      <c r="GS68">
        <v>4.9849500000000004</v>
      </c>
      <c r="GT68">
        <v>3.3004699999999998</v>
      </c>
      <c r="GU68">
        <v>9999</v>
      </c>
      <c r="GV68">
        <v>999.9</v>
      </c>
      <c r="GW68">
        <v>9999</v>
      </c>
      <c r="GX68">
        <v>9999</v>
      </c>
      <c r="GY68">
        <v>1.8841000000000001</v>
      </c>
      <c r="GZ68">
        <v>1.8811</v>
      </c>
      <c r="HA68">
        <v>1.88293</v>
      </c>
      <c r="HB68">
        <v>1.8813200000000001</v>
      </c>
      <c r="HC68">
        <v>1.8827199999999999</v>
      </c>
      <c r="HD68">
        <v>1.88202</v>
      </c>
      <c r="HE68">
        <v>1.8839999999999999</v>
      </c>
      <c r="HF68">
        <v>1.8811899999999999</v>
      </c>
      <c r="HG68">
        <v>5</v>
      </c>
      <c r="HH68">
        <v>0</v>
      </c>
      <c r="HI68">
        <v>0</v>
      </c>
      <c r="HJ68">
        <v>0</v>
      </c>
      <c r="HK68" t="s">
        <v>401</v>
      </c>
      <c r="HL68" t="s">
        <v>402</v>
      </c>
      <c r="HM68" t="s">
        <v>403</v>
      </c>
      <c r="HN68" t="s">
        <v>403</v>
      </c>
      <c r="HO68" t="s">
        <v>403</v>
      </c>
      <c r="HP68" t="s">
        <v>403</v>
      </c>
      <c r="HQ68">
        <v>0</v>
      </c>
      <c r="HR68">
        <v>100</v>
      </c>
      <c r="HS68">
        <v>100</v>
      </c>
      <c r="HT68">
        <v>-0.35599999999999998</v>
      </c>
      <c r="HU68">
        <v>0</v>
      </c>
      <c r="HV68">
        <v>-0.35564999999996899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-1</v>
      </c>
      <c r="IE68">
        <v>-1</v>
      </c>
      <c r="IF68">
        <v>-1</v>
      </c>
      <c r="IG68">
        <v>-1</v>
      </c>
      <c r="IH68">
        <v>8.6</v>
      </c>
      <c r="II68">
        <v>25509228.800000001</v>
      </c>
      <c r="IJ68">
        <v>1.09863</v>
      </c>
      <c r="IK68">
        <v>2.6159699999999999</v>
      </c>
      <c r="IL68">
        <v>2.1008300000000002</v>
      </c>
      <c r="IM68">
        <v>2.65869</v>
      </c>
      <c r="IN68">
        <v>2.2485400000000002</v>
      </c>
      <c r="IO68">
        <v>2.18506</v>
      </c>
      <c r="IP68">
        <v>38.771700000000003</v>
      </c>
      <c r="IQ68">
        <v>13.974399999999999</v>
      </c>
      <c r="IR68">
        <v>18</v>
      </c>
      <c r="IS68">
        <v>722.8</v>
      </c>
      <c r="IT68">
        <v>257.08699999999999</v>
      </c>
      <c r="IU68">
        <v>27.000499999999999</v>
      </c>
      <c r="IV68">
        <v>31.6297</v>
      </c>
      <c r="IW68">
        <v>30.000499999999999</v>
      </c>
      <c r="IX68">
        <v>31.506799999999998</v>
      </c>
      <c r="IY68">
        <v>31.500399999999999</v>
      </c>
      <c r="IZ68">
        <v>21.945699999999999</v>
      </c>
      <c r="JA68">
        <v>100</v>
      </c>
      <c r="JB68">
        <v>0</v>
      </c>
      <c r="JC68">
        <v>27</v>
      </c>
      <c r="JD68">
        <v>400</v>
      </c>
      <c r="JE68">
        <v>7.75685</v>
      </c>
      <c r="JF68">
        <v>100.617</v>
      </c>
      <c r="JG68">
        <v>99.955299999999994</v>
      </c>
    </row>
    <row r="69" spans="1:267" x14ac:dyDescent="0.2">
      <c r="A69">
        <v>53</v>
      </c>
      <c r="B69">
        <v>1530553786.0999999</v>
      </c>
      <c r="C69">
        <v>4118.5999999046298</v>
      </c>
      <c r="D69" t="s">
        <v>559</v>
      </c>
      <c r="E69" t="s">
        <v>560</v>
      </c>
      <c r="F69" t="s">
        <v>394</v>
      </c>
      <c r="I69">
        <v>1530553786.0999999</v>
      </c>
      <c r="J69">
        <f t="shared" si="46"/>
        <v>3.0162987559700237E-3</v>
      </c>
      <c r="K69">
        <f t="shared" si="47"/>
        <v>3.0162987559700238</v>
      </c>
      <c r="L69">
        <f t="shared" si="48"/>
        <v>17.849194115336928</v>
      </c>
      <c r="M69">
        <f t="shared" si="49"/>
        <v>375.62799999999999</v>
      </c>
      <c r="N69">
        <f t="shared" si="50"/>
        <v>258.92438475637653</v>
      </c>
      <c r="O69">
        <f t="shared" si="51"/>
        <v>23.586180648766167</v>
      </c>
      <c r="P69">
        <f t="shared" si="52"/>
        <v>34.217054809537601</v>
      </c>
      <c r="Q69">
        <f t="shared" si="53"/>
        <v>0.26974656122897256</v>
      </c>
      <c r="R69">
        <f t="shared" si="54"/>
        <v>2.7668205515717426</v>
      </c>
      <c r="S69">
        <f t="shared" si="55"/>
        <v>0.25594157913915583</v>
      </c>
      <c r="T69">
        <f t="shared" si="56"/>
        <v>0.16114491278138632</v>
      </c>
      <c r="U69">
        <f t="shared" si="57"/>
        <v>330.7382835016968</v>
      </c>
      <c r="V69">
        <f t="shared" si="58"/>
        <v>31.09712884110996</v>
      </c>
      <c r="W69">
        <f t="shared" si="59"/>
        <v>29.808499999999999</v>
      </c>
      <c r="X69">
        <f t="shared" si="60"/>
        <v>4.2138105323498856</v>
      </c>
      <c r="Y69">
        <f t="shared" si="61"/>
        <v>75.290597138030819</v>
      </c>
      <c r="Z69">
        <f t="shared" si="62"/>
        <v>3.18386184281256</v>
      </c>
      <c r="AA69">
        <f t="shared" si="63"/>
        <v>4.2287642333020177</v>
      </c>
      <c r="AB69">
        <f t="shared" si="64"/>
        <v>1.0299486895373255</v>
      </c>
      <c r="AC69">
        <f t="shared" si="65"/>
        <v>-133.01877513827804</v>
      </c>
      <c r="AD69">
        <f t="shared" si="66"/>
        <v>9.1885535019025983</v>
      </c>
      <c r="AE69">
        <f t="shared" si="67"/>
        <v>0.73724879062339432</v>
      </c>
      <c r="AF69">
        <f t="shared" si="68"/>
        <v>207.64531065594471</v>
      </c>
      <c r="AG69">
        <v>0</v>
      </c>
      <c r="AH69">
        <v>0</v>
      </c>
      <c r="AI69">
        <f t="shared" si="69"/>
        <v>1</v>
      </c>
      <c r="AJ69">
        <f t="shared" si="70"/>
        <v>0</v>
      </c>
      <c r="AK69">
        <f t="shared" si="71"/>
        <v>47661.841396461779</v>
      </c>
      <c r="AL69" t="s">
        <v>395</v>
      </c>
      <c r="AM69">
        <v>8118.25</v>
      </c>
      <c r="AN69">
        <v>1.65384615384615</v>
      </c>
      <c r="AO69">
        <v>0.39</v>
      </c>
      <c r="AP69">
        <f t="shared" si="72"/>
        <v>-3.2406311637080769</v>
      </c>
      <c r="AQ69">
        <v>-1</v>
      </c>
      <c r="AR69" t="s">
        <v>561</v>
      </c>
      <c r="AS69">
        <v>8291.7999999999993</v>
      </c>
      <c r="AT69">
        <v>1398.8108</v>
      </c>
      <c r="AU69">
        <v>1672.41</v>
      </c>
      <c r="AV69">
        <f t="shared" si="73"/>
        <v>0.16359576898009465</v>
      </c>
      <c r="AW69">
        <v>0.5</v>
      </c>
      <c r="AX69">
        <f t="shared" si="74"/>
        <v>1685.9178007780813</v>
      </c>
      <c r="AY69">
        <f t="shared" si="75"/>
        <v>17.849194115336928</v>
      </c>
      <c r="AZ69">
        <f t="shared" si="76"/>
        <v>137.9045095277601</v>
      </c>
      <c r="BA69">
        <f t="shared" si="77"/>
        <v>1.1180375524024769E-2</v>
      </c>
      <c r="BB69">
        <f t="shared" si="78"/>
        <v>-0.99976680359481218</v>
      </c>
      <c r="BC69">
        <f t="shared" si="79"/>
        <v>-0.51050270961835176</v>
      </c>
      <c r="BD69" t="s">
        <v>397</v>
      </c>
      <c r="BE69">
        <v>0</v>
      </c>
      <c r="BF69">
        <f t="shared" si="80"/>
        <v>-0.51050270961835176</v>
      </c>
      <c r="BG69">
        <f t="shared" si="81"/>
        <v>1.0003052497351836</v>
      </c>
      <c r="BH69">
        <f t="shared" si="82"/>
        <v>0.16354584665371324</v>
      </c>
      <c r="BI69">
        <f t="shared" si="83"/>
        <v>-1856.7628749375226</v>
      </c>
      <c r="BJ69">
        <f t="shared" si="84"/>
        <v>0.16375770896917707</v>
      </c>
      <c r="BK69">
        <f t="shared" si="85"/>
        <v>1322.9616555082207</v>
      </c>
      <c r="BL69">
        <f t="shared" si="86"/>
        <v>-5.9686841039222787E-5</v>
      </c>
      <c r="BM69">
        <f t="shared" si="87"/>
        <v>1.0000596868410392</v>
      </c>
      <c r="BN69" t="s">
        <v>397</v>
      </c>
      <c r="BO69" t="s">
        <v>397</v>
      </c>
      <c r="BP69" t="s">
        <v>397</v>
      </c>
      <c r="BQ69" t="s">
        <v>397</v>
      </c>
      <c r="BR69" t="s">
        <v>397</v>
      </c>
      <c r="BS69" t="s">
        <v>397</v>
      </c>
      <c r="BT69" t="s">
        <v>397</v>
      </c>
      <c r="BU69" t="s">
        <v>397</v>
      </c>
      <c r="BV69" t="s">
        <v>397</v>
      </c>
      <c r="BW69" t="s">
        <v>397</v>
      </c>
      <c r="BX69" t="s">
        <v>397</v>
      </c>
      <c r="BY69" t="s">
        <v>397</v>
      </c>
      <c r="BZ69" t="s">
        <v>397</v>
      </c>
      <c r="CA69" t="s">
        <v>397</v>
      </c>
      <c r="CB69" t="s">
        <v>397</v>
      </c>
      <c r="CC69" t="s">
        <v>397</v>
      </c>
      <c r="CD69" t="s">
        <v>397</v>
      </c>
      <c r="CE69" t="s">
        <v>397</v>
      </c>
      <c r="CF69">
        <f t="shared" si="88"/>
        <v>1999.92</v>
      </c>
      <c r="CG69">
        <f t="shared" si="89"/>
        <v>1685.9178007780813</v>
      </c>
      <c r="CH69">
        <f t="shared" si="90"/>
        <v>0.84299262009384435</v>
      </c>
      <c r="CI69">
        <f t="shared" si="91"/>
        <v>0.16537575678111963</v>
      </c>
      <c r="CJ69">
        <v>9</v>
      </c>
      <c r="CK69">
        <v>0.5</v>
      </c>
      <c r="CL69" t="s">
        <v>398</v>
      </c>
      <c r="CM69">
        <v>1530553786.0999999</v>
      </c>
      <c r="CN69">
        <v>375.62799999999999</v>
      </c>
      <c r="CO69">
        <v>400.03399999999999</v>
      </c>
      <c r="CP69">
        <v>34.951799999999999</v>
      </c>
      <c r="CQ69">
        <v>31.209199999999999</v>
      </c>
      <c r="CR69">
        <v>375.98399999999998</v>
      </c>
      <c r="CS69">
        <v>34.951799999999999</v>
      </c>
      <c r="CT69">
        <v>699.99099999999999</v>
      </c>
      <c r="CU69">
        <v>90.994</v>
      </c>
      <c r="CV69">
        <v>9.8929199999999995E-2</v>
      </c>
      <c r="CW69">
        <v>29.870100000000001</v>
      </c>
      <c r="CX69">
        <v>29.808499999999999</v>
      </c>
      <c r="CY69">
        <v>999.9</v>
      </c>
      <c r="CZ69">
        <v>0</v>
      </c>
      <c r="DA69">
        <v>0</v>
      </c>
      <c r="DB69">
        <v>10000.6</v>
      </c>
      <c r="DC69">
        <v>0</v>
      </c>
      <c r="DD69">
        <v>0.21912699999999999</v>
      </c>
      <c r="DE69">
        <v>-24.4057</v>
      </c>
      <c r="DF69">
        <v>389.233</v>
      </c>
      <c r="DG69">
        <v>412.92099999999999</v>
      </c>
      <c r="DH69">
        <v>3.7425299999999999</v>
      </c>
      <c r="DI69">
        <v>400.03399999999999</v>
      </c>
      <c r="DJ69">
        <v>31.209199999999999</v>
      </c>
      <c r="DK69">
        <v>3.1804000000000001</v>
      </c>
      <c r="DL69">
        <v>2.8398500000000002</v>
      </c>
      <c r="DM69">
        <v>25.003799999999998</v>
      </c>
      <c r="DN69">
        <v>23.117599999999999</v>
      </c>
      <c r="DO69">
        <v>1999.92</v>
      </c>
      <c r="DP69">
        <v>0.89999799999999996</v>
      </c>
      <c r="DQ69">
        <v>0.10000199999999999</v>
      </c>
      <c r="DR69">
        <v>0</v>
      </c>
      <c r="DS69">
        <v>1302.05</v>
      </c>
      <c r="DT69">
        <v>4.9997400000000001</v>
      </c>
      <c r="DU69">
        <v>33881.699999999997</v>
      </c>
      <c r="DV69">
        <v>15359.3</v>
      </c>
      <c r="DW69">
        <v>49</v>
      </c>
      <c r="DX69">
        <v>49.125</v>
      </c>
      <c r="DY69">
        <v>49.75</v>
      </c>
      <c r="DZ69">
        <v>49.061999999999998</v>
      </c>
      <c r="EA69">
        <v>50.625</v>
      </c>
      <c r="EB69">
        <v>1795.42</v>
      </c>
      <c r="EC69">
        <v>199.5</v>
      </c>
      <c r="ED69">
        <v>0</v>
      </c>
      <c r="EE69">
        <v>55.5</v>
      </c>
      <c r="EF69">
        <v>0</v>
      </c>
      <c r="EG69">
        <v>1398.8108</v>
      </c>
      <c r="EH69">
        <v>-853.31461405431401</v>
      </c>
      <c r="EI69">
        <v>-6998.4307216623902</v>
      </c>
      <c r="EJ69">
        <v>35275.027999999998</v>
      </c>
      <c r="EK69">
        <v>15</v>
      </c>
      <c r="EL69">
        <v>1530553216.5</v>
      </c>
      <c r="EM69" t="s">
        <v>531</v>
      </c>
      <c r="EN69">
        <v>1530553216.5</v>
      </c>
      <c r="EO69">
        <v>0</v>
      </c>
      <c r="EP69">
        <v>7</v>
      </c>
      <c r="EQ69">
        <v>0.112</v>
      </c>
      <c r="ER69">
        <v>0</v>
      </c>
      <c r="ES69">
        <v>-0.35599999999999998</v>
      </c>
      <c r="ET69">
        <v>0</v>
      </c>
      <c r="EU69">
        <v>400</v>
      </c>
      <c r="EV69">
        <v>0</v>
      </c>
      <c r="EW69">
        <v>0.16</v>
      </c>
      <c r="EX69">
        <v>0</v>
      </c>
      <c r="EY69">
        <v>-23.331412499999999</v>
      </c>
      <c r="EZ69">
        <v>-7.4404559099436502</v>
      </c>
      <c r="FA69">
        <v>0.73242336124249197</v>
      </c>
      <c r="FB69">
        <v>0</v>
      </c>
      <c r="FC69">
        <v>1.00029335852669</v>
      </c>
      <c r="FD69">
        <v>8.8353370436751693E-5</v>
      </c>
      <c r="FE69">
        <v>0</v>
      </c>
      <c r="FF69">
        <v>0</v>
      </c>
      <c r="FG69">
        <v>3.0880477499999999</v>
      </c>
      <c r="FH69">
        <v>4.6167193621013203</v>
      </c>
      <c r="FI69">
        <v>0.45115078746738002</v>
      </c>
      <c r="FJ69">
        <v>0</v>
      </c>
      <c r="FK69">
        <v>0</v>
      </c>
      <c r="FL69">
        <v>3</v>
      </c>
      <c r="FM69" t="s">
        <v>400</v>
      </c>
      <c r="FN69">
        <v>3.4445299999999999</v>
      </c>
      <c r="FO69">
        <v>2.7784900000000001</v>
      </c>
      <c r="FP69">
        <v>7.96795E-2</v>
      </c>
      <c r="FQ69">
        <v>8.3524100000000004E-2</v>
      </c>
      <c r="FR69">
        <v>0.12923499999999999</v>
      </c>
      <c r="FS69">
        <v>0.11824</v>
      </c>
      <c r="FT69">
        <v>19507.3</v>
      </c>
      <c r="FU69">
        <v>23705.9</v>
      </c>
      <c r="FV69">
        <v>20663.599999999999</v>
      </c>
      <c r="FW69">
        <v>24974.2</v>
      </c>
      <c r="FX69">
        <v>28555.4</v>
      </c>
      <c r="FY69">
        <v>32440</v>
      </c>
      <c r="FZ69">
        <v>37333.300000000003</v>
      </c>
      <c r="GA69">
        <v>41470.800000000003</v>
      </c>
      <c r="GB69">
        <v>2.2322199999999999</v>
      </c>
      <c r="GC69">
        <v>1.51898</v>
      </c>
      <c r="GD69">
        <v>6.6556000000000004E-2</v>
      </c>
      <c r="GE69">
        <v>0</v>
      </c>
      <c r="GF69">
        <v>28.7241</v>
      </c>
      <c r="GG69">
        <v>999.9</v>
      </c>
      <c r="GH69">
        <v>58.411999999999999</v>
      </c>
      <c r="GI69">
        <v>35.076999999999998</v>
      </c>
      <c r="GJ69">
        <v>36.4129</v>
      </c>
      <c r="GK69">
        <v>61.665100000000002</v>
      </c>
      <c r="GL69">
        <v>23.950299999999999</v>
      </c>
      <c r="GM69">
        <v>2</v>
      </c>
      <c r="GN69">
        <v>0.33382600000000001</v>
      </c>
      <c r="GO69">
        <v>1.71757</v>
      </c>
      <c r="GP69">
        <v>20.325399999999998</v>
      </c>
      <c r="GQ69">
        <v>5.2171399999999997</v>
      </c>
      <c r="GR69">
        <v>11.962</v>
      </c>
      <c r="GS69">
        <v>4.9847000000000001</v>
      </c>
      <c r="GT69">
        <v>3.3002500000000001</v>
      </c>
      <c r="GU69">
        <v>9999</v>
      </c>
      <c r="GV69">
        <v>999.9</v>
      </c>
      <c r="GW69">
        <v>9999</v>
      </c>
      <c r="GX69">
        <v>9999</v>
      </c>
      <c r="GY69">
        <v>1.8841300000000001</v>
      </c>
      <c r="GZ69">
        <v>1.8811</v>
      </c>
      <c r="HA69">
        <v>1.88293</v>
      </c>
      <c r="HB69">
        <v>1.8812899999999999</v>
      </c>
      <c r="HC69">
        <v>1.8826799999999999</v>
      </c>
      <c r="HD69">
        <v>1.88201</v>
      </c>
      <c r="HE69">
        <v>1.8839999999999999</v>
      </c>
      <c r="HF69">
        <v>1.88123</v>
      </c>
      <c r="HG69">
        <v>5</v>
      </c>
      <c r="HH69">
        <v>0</v>
      </c>
      <c r="HI69">
        <v>0</v>
      </c>
      <c r="HJ69">
        <v>0</v>
      </c>
      <c r="HK69" t="s">
        <v>401</v>
      </c>
      <c r="HL69" t="s">
        <v>402</v>
      </c>
      <c r="HM69" t="s">
        <v>403</v>
      </c>
      <c r="HN69" t="s">
        <v>403</v>
      </c>
      <c r="HO69" t="s">
        <v>403</v>
      </c>
      <c r="HP69" t="s">
        <v>403</v>
      </c>
      <c r="HQ69">
        <v>0</v>
      </c>
      <c r="HR69">
        <v>100</v>
      </c>
      <c r="HS69">
        <v>100</v>
      </c>
      <c r="HT69">
        <v>-0.35599999999999998</v>
      </c>
      <c r="HU69">
        <v>0</v>
      </c>
      <c r="HV69">
        <v>-0.35564999999996899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-1</v>
      </c>
      <c r="IE69">
        <v>-1</v>
      </c>
      <c r="IF69">
        <v>-1</v>
      </c>
      <c r="IG69">
        <v>-1</v>
      </c>
      <c r="IH69">
        <v>9.5</v>
      </c>
      <c r="II69">
        <v>25509229.800000001</v>
      </c>
      <c r="IJ69">
        <v>1.09741</v>
      </c>
      <c r="IK69">
        <v>2.6147499999999999</v>
      </c>
      <c r="IL69">
        <v>2.1008300000000002</v>
      </c>
      <c r="IM69">
        <v>2.65869</v>
      </c>
      <c r="IN69">
        <v>2.2485400000000002</v>
      </c>
      <c r="IO69">
        <v>2.1569799999999999</v>
      </c>
      <c r="IP69">
        <v>38.796399999999998</v>
      </c>
      <c r="IQ69">
        <v>13.974399999999999</v>
      </c>
      <c r="IR69">
        <v>18</v>
      </c>
      <c r="IS69">
        <v>752.63900000000001</v>
      </c>
      <c r="IT69">
        <v>255.62100000000001</v>
      </c>
      <c r="IU69">
        <v>27.000399999999999</v>
      </c>
      <c r="IV69">
        <v>31.721599999999999</v>
      </c>
      <c r="IW69">
        <v>30.000900000000001</v>
      </c>
      <c r="IX69">
        <v>31.581099999999999</v>
      </c>
      <c r="IY69">
        <v>31.581800000000001</v>
      </c>
      <c r="IZ69">
        <v>21.9375</v>
      </c>
      <c r="JA69">
        <v>100</v>
      </c>
      <c r="JB69">
        <v>0</v>
      </c>
      <c r="JC69">
        <v>27</v>
      </c>
      <c r="JD69">
        <v>400</v>
      </c>
      <c r="JE69">
        <v>7.75685</v>
      </c>
      <c r="JF69">
        <v>100.60299999999999</v>
      </c>
      <c r="JG69">
        <v>99.940799999999996</v>
      </c>
    </row>
    <row r="70" spans="1:267" x14ac:dyDescent="0.2">
      <c r="A70">
        <v>54</v>
      </c>
      <c r="B70">
        <v>1530553829.5999999</v>
      </c>
      <c r="C70">
        <v>4162.0999999046298</v>
      </c>
      <c r="D70" t="s">
        <v>562</v>
      </c>
      <c r="E70" t="s">
        <v>563</v>
      </c>
      <c r="F70" t="s">
        <v>394</v>
      </c>
      <c r="I70">
        <v>1530553829.5999999</v>
      </c>
      <c r="J70">
        <f t="shared" si="46"/>
        <v>3.2163350472151687E-3</v>
      </c>
      <c r="K70">
        <f t="shared" si="47"/>
        <v>3.2163350472151686</v>
      </c>
      <c r="L70">
        <f t="shared" si="48"/>
        <v>27.688031834750344</v>
      </c>
      <c r="M70">
        <f t="shared" si="49"/>
        <v>362.87</v>
      </c>
      <c r="N70">
        <f t="shared" si="50"/>
        <v>214.4312983363688</v>
      </c>
      <c r="O70">
        <f t="shared" si="51"/>
        <v>19.53242516848238</v>
      </c>
      <c r="P70">
        <f t="shared" si="52"/>
        <v>33.053622189840006</v>
      </c>
      <c r="Q70">
        <f t="shared" si="53"/>
        <v>0.32563960643305634</v>
      </c>
      <c r="R70">
        <f t="shared" si="54"/>
        <v>2.7681236927912076</v>
      </c>
      <c r="S70">
        <f t="shared" si="55"/>
        <v>0.305756179330467</v>
      </c>
      <c r="T70">
        <f t="shared" si="56"/>
        <v>0.1927828033616025</v>
      </c>
      <c r="U70">
        <f t="shared" si="57"/>
        <v>330.74945550164421</v>
      </c>
      <c r="V70">
        <f t="shared" si="58"/>
        <v>30.890471856448304</v>
      </c>
      <c r="W70">
        <f t="shared" si="59"/>
        <v>29.358599999999999</v>
      </c>
      <c r="X70">
        <f t="shared" si="60"/>
        <v>4.1059856846477887</v>
      </c>
      <c r="Y70">
        <f t="shared" si="61"/>
        <v>76.004528161124327</v>
      </c>
      <c r="Z70">
        <f t="shared" si="62"/>
        <v>3.1861443703824004</v>
      </c>
      <c r="AA70">
        <f t="shared" si="63"/>
        <v>4.1920454576443067</v>
      </c>
      <c r="AB70">
        <f t="shared" si="64"/>
        <v>0.91984131426538829</v>
      </c>
      <c r="AC70">
        <f t="shared" si="65"/>
        <v>-141.84037558218893</v>
      </c>
      <c r="AD70">
        <f t="shared" si="66"/>
        <v>53.709706920820828</v>
      </c>
      <c r="AE70">
        <f t="shared" si="67"/>
        <v>4.2945811618748051</v>
      </c>
      <c r="AF70">
        <f t="shared" si="68"/>
        <v>246.91336800215092</v>
      </c>
      <c r="AG70">
        <v>0</v>
      </c>
      <c r="AH70">
        <v>0</v>
      </c>
      <c r="AI70">
        <f t="shared" si="69"/>
        <v>1</v>
      </c>
      <c r="AJ70">
        <f t="shared" si="70"/>
        <v>0</v>
      </c>
      <c r="AK70">
        <f t="shared" si="71"/>
        <v>47720.794444464475</v>
      </c>
      <c r="AL70" t="s">
        <v>395</v>
      </c>
      <c r="AM70">
        <v>8118.25</v>
      </c>
      <c r="AN70">
        <v>1.65384615384615</v>
      </c>
      <c r="AO70">
        <v>0.39</v>
      </c>
      <c r="AP70">
        <f t="shared" si="72"/>
        <v>-3.2406311637080769</v>
      </c>
      <c r="AQ70">
        <v>-1</v>
      </c>
      <c r="AR70" t="s">
        <v>564</v>
      </c>
      <c r="AS70">
        <v>8269.02</v>
      </c>
      <c r="AT70">
        <v>1095.3857692307699</v>
      </c>
      <c r="AU70">
        <v>1556.05</v>
      </c>
      <c r="AV70">
        <f t="shared" si="73"/>
        <v>0.29604719049466921</v>
      </c>
      <c r="AW70">
        <v>0.5</v>
      </c>
      <c r="AX70">
        <f t="shared" si="74"/>
        <v>1685.9766007780538</v>
      </c>
      <c r="AY70">
        <f t="shared" si="75"/>
        <v>27.688031834750344</v>
      </c>
      <c r="AZ70">
        <f t="shared" si="76"/>
        <v>249.56431795004767</v>
      </c>
      <c r="BA70">
        <f t="shared" si="77"/>
        <v>1.7015676149663782E-2</v>
      </c>
      <c r="BB70">
        <f t="shared" si="78"/>
        <v>-0.9997493653802898</v>
      </c>
      <c r="BC70">
        <f t="shared" si="79"/>
        <v>-0.51051436277073359</v>
      </c>
      <c r="BD70" t="s">
        <v>397</v>
      </c>
      <c r="BE70">
        <v>0</v>
      </c>
      <c r="BF70">
        <f t="shared" si="80"/>
        <v>-0.51051436277073359</v>
      </c>
      <c r="BG70">
        <f t="shared" si="81"/>
        <v>1.0003280835209478</v>
      </c>
      <c r="BH70">
        <f t="shared" si="82"/>
        <v>0.29595009414575707</v>
      </c>
      <c r="BI70">
        <f t="shared" si="83"/>
        <v>-1727.5238067425062</v>
      </c>
      <c r="BJ70">
        <f t="shared" si="84"/>
        <v>0.29636217873376458</v>
      </c>
      <c r="BK70">
        <f t="shared" si="85"/>
        <v>1230.8934875228276</v>
      </c>
      <c r="BL70">
        <f t="shared" si="86"/>
        <v>-1.379301958896726E-4</v>
      </c>
      <c r="BM70">
        <f t="shared" si="87"/>
        <v>1.0001379301958897</v>
      </c>
      <c r="BN70" t="s">
        <v>397</v>
      </c>
      <c r="BO70" t="s">
        <v>397</v>
      </c>
      <c r="BP70" t="s">
        <v>397</v>
      </c>
      <c r="BQ70" t="s">
        <v>397</v>
      </c>
      <c r="BR70" t="s">
        <v>397</v>
      </c>
      <c r="BS70" t="s">
        <v>397</v>
      </c>
      <c r="BT70" t="s">
        <v>397</v>
      </c>
      <c r="BU70" t="s">
        <v>397</v>
      </c>
      <c r="BV70" t="s">
        <v>397</v>
      </c>
      <c r="BW70" t="s">
        <v>397</v>
      </c>
      <c r="BX70" t="s">
        <v>397</v>
      </c>
      <c r="BY70" t="s">
        <v>397</v>
      </c>
      <c r="BZ70" t="s">
        <v>397</v>
      </c>
      <c r="CA70" t="s">
        <v>397</v>
      </c>
      <c r="CB70" t="s">
        <v>397</v>
      </c>
      <c r="CC70" t="s">
        <v>397</v>
      </c>
      <c r="CD70" t="s">
        <v>397</v>
      </c>
      <c r="CE70" t="s">
        <v>397</v>
      </c>
      <c r="CF70">
        <f t="shared" si="88"/>
        <v>1999.99</v>
      </c>
      <c r="CG70">
        <f t="shared" si="89"/>
        <v>1685.9766007780538</v>
      </c>
      <c r="CH70">
        <f t="shared" si="90"/>
        <v>0.84299251535160369</v>
      </c>
      <c r="CI70">
        <f t="shared" si="91"/>
        <v>0.16537555462859524</v>
      </c>
      <c r="CJ70">
        <v>9</v>
      </c>
      <c r="CK70">
        <v>0.5</v>
      </c>
      <c r="CL70" t="s">
        <v>398</v>
      </c>
      <c r="CM70">
        <v>1530553829.5999999</v>
      </c>
      <c r="CN70">
        <v>362.87</v>
      </c>
      <c r="CO70">
        <v>399.97</v>
      </c>
      <c r="CP70">
        <v>34.978200000000001</v>
      </c>
      <c r="CQ70">
        <v>30.987500000000001</v>
      </c>
      <c r="CR70">
        <v>363.18299999999999</v>
      </c>
      <c r="CS70">
        <v>34.978200000000001</v>
      </c>
      <c r="CT70">
        <v>699.99</v>
      </c>
      <c r="CU70">
        <v>90.989400000000003</v>
      </c>
      <c r="CV70">
        <v>0.100032</v>
      </c>
      <c r="CW70">
        <v>29.718499999999999</v>
      </c>
      <c r="CX70">
        <v>29.358599999999999</v>
      </c>
      <c r="CY70">
        <v>999.9</v>
      </c>
      <c r="CZ70">
        <v>0</v>
      </c>
      <c r="DA70">
        <v>0</v>
      </c>
      <c r="DB70">
        <v>10008.799999999999</v>
      </c>
      <c r="DC70">
        <v>0</v>
      </c>
      <c r="DD70">
        <v>0.21912699999999999</v>
      </c>
      <c r="DE70">
        <v>-37.142899999999997</v>
      </c>
      <c r="DF70">
        <v>375.97800000000001</v>
      </c>
      <c r="DG70">
        <v>412.76</v>
      </c>
      <c r="DH70">
        <v>3.99064</v>
      </c>
      <c r="DI70">
        <v>399.97</v>
      </c>
      <c r="DJ70">
        <v>30.987500000000001</v>
      </c>
      <c r="DK70">
        <v>3.1826400000000001</v>
      </c>
      <c r="DL70">
        <v>2.8195399999999999</v>
      </c>
      <c r="DM70">
        <v>25.015599999999999</v>
      </c>
      <c r="DN70">
        <v>22.998899999999999</v>
      </c>
      <c r="DO70">
        <v>1999.99</v>
      </c>
      <c r="DP70">
        <v>0.89999799999999996</v>
      </c>
      <c r="DQ70">
        <v>0.10000199999999999</v>
      </c>
      <c r="DR70">
        <v>0</v>
      </c>
      <c r="DS70">
        <v>1045.18</v>
      </c>
      <c r="DT70">
        <v>4.9997400000000001</v>
      </c>
      <c r="DU70">
        <v>23893.1</v>
      </c>
      <c r="DV70">
        <v>15359.9</v>
      </c>
      <c r="DW70">
        <v>49</v>
      </c>
      <c r="DX70">
        <v>49.186999999999998</v>
      </c>
      <c r="DY70">
        <v>49.75</v>
      </c>
      <c r="DZ70">
        <v>49.061999999999998</v>
      </c>
      <c r="EA70">
        <v>50.686999999999998</v>
      </c>
      <c r="EB70">
        <v>1795.49</v>
      </c>
      <c r="EC70">
        <v>199.5</v>
      </c>
      <c r="ED70">
        <v>0</v>
      </c>
      <c r="EE70">
        <v>43.099999904632597</v>
      </c>
      <c r="EF70">
        <v>0</v>
      </c>
      <c r="EG70">
        <v>1095.3857692307699</v>
      </c>
      <c r="EH70">
        <v>-431.35623874214002</v>
      </c>
      <c r="EI70">
        <v>-8123.8563768982403</v>
      </c>
      <c r="EJ70">
        <v>24335.6538461538</v>
      </c>
      <c r="EK70">
        <v>15</v>
      </c>
      <c r="EL70">
        <v>1530553854.5999999</v>
      </c>
      <c r="EM70" t="s">
        <v>565</v>
      </c>
      <c r="EN70">
        <v>1530553854.5999999</v>
      </c>
      <c r="EO70">
        <v>0</v>
      </c>
      <c r="EP70">
        <v>8</v>
      </c>
      <c r="EQ70">
        <v>4.2999999999999997E-2</v>
      </c>
      <c r="ER70">
        <v>0</v>
      </c>
      <c r="ES70">
        <v>-0.313</v>
      </c>
      <c r="ET70">
        <v>0</v>
      </c>
      <c r="EU70">
        <v>400</v>
      </c>
      <c r="EV70">
        <v>0</v>
      </c>
      <c r="EW70">
        <v>0.11</v>
      </c>
      <c r="EX70">
        <v>0</v>
      </c>
      <c r="EY70">
        <v>-34.137747500000003</v>
      </c>
      <c r="EZ70">
        <v>-28.4550652908068</v>
      </c>
      <c r="FA70">
        <v>2.9946793643884102</v>
      </c>
      <c r="FB70">
        <v>0</v>
      </c>
      <c r="FC70">
        <v>1.0003052497351801</v>
      </c>
      <c r="FD70">
        <v>8.8353370436751693E-5</v>
      </c>
      <c r="FE70">
        <v>0</v>
      </c>
      <c r="FF70">
        <v>0</v>
      </c>
      <c r="FG70">
        <v>2.5903347496750002</v>
      </c>
      <c r="FH70">
        <v>11.1741116905103</v>
      </c>
      <c r="FI70">
        <v>1.1117339805012401</v>
      </c>
      <c r="FJ70">
        <v>0</v>
      </c>
      <c r="FK70">
        <v>0</v>
      </c>
      <c r="FL70">
        <v>3</v>
      </c>
      <c r="FM70" t="s">
        <v>400</v>
      </c>
      <c r="FN70">
        <v>3.44448</v>
      </c>
      <c r="FO70">
        <v>2.7796699999999999</v>
      </c>
      <c r="FP70">
        <v>7.7535300000000001E-2</v>
      </c>
      <c r="FQ70">
        <v>8.3491899999999994E-2</v>
      </c>
      <c r="FR70">
        <v>0.129272</v>
      </c>
      <c r="FS70">
        <v>0.117635</v>
      </c>
      <c r="FT70">
        <v>19548.5</v>
      </c>
      <c r="FU70">
        <v>23702.1</v>
      </c>
      <c r="FV70">
        <v>20659.400000000001</v>
      </c>
      <c r="FW70">
        <v>24969.7</v>
      </c>
      <c r="FX70">
        <v>28548.5</v>
      </c>
      <c r="FY70">
        <v>32457.1</v>
      </c>
      <c r="FZ70">
        <v>37325.9</v>
      </c>
      <c r="GA70">
        <v>41464.400000000001</v>
      </c>
      <c r="GB70">
        <v>2.2285499999999998</v>
      </c>
      <c r="GC70">
        <v>1.5178</v>
      </c>
      <c r="GD70">
        <v>4.6961000000000003E-2</v>
      </c>
      <c r="GE70">
        <v>0</v>
      </c>
      <c r="GF70">
        <v>28.5931</v>
      </c>
      <c r="GG70">
        <v>999.9</v>
      </c>
      <c r="GH70">
        <v>58.149000000000001</v>
      </c>
      <c r="GI70">
        <v>35.106999999999999</v>
      </c>
      <c r="GJ70">
        <v>36.311700000000002</v>
      </c>
      <c r="GK70">
        <v>61.7151</v>
      </c>
      <c r="GL70">
        <v>23.994399999999999</v>
      </c>
      <c r="GM70">
        <v>2</v>
      </c>
      <c r="GN70">
        <v>0.3417</v>
      </c>
      <c r="GO70">
        <v>1.7219800000000001</v>
      </c>
      <c r="GP70">
        <v>20.325600000000001</v>
      </c>
      <c r="GQ70">
        <v>5.2186399999999997</v>
      </c>
      <c r="GR70">
        <v>11.962</v>
      </c>
      <c r="GS70">
        <v>4.98515</v>
      </c>
      <c r="GT70">
        <v>3.3005300000000002</v>
      </c>
      <c r="GU70">
        <v>9999</v>
      </c>
      <c r="GV70">
        <v>999.9</v>
      </c>
      <c r="GW70">
        <v>9999</v>
      </c>
      <c r="GX70">
        <v>9999</v>
      </c>
      <c r="GY70">
        <v>1.8841300000000001</v>
      </c>
      <c r="GZ70">
        <v>1.8811</v>
      </c>
      <c r="HA70">
        <v>1.88293</v>
      </c>
      <c r="HB70">
        <v>1.8813</v>
      </c>
      <c r="HC70">
        <v>1.8827100000000001</v>
      </c>
      <c r="HD70">
        <v>1.88202</v>
      </c>
      <c r="HE70">
        <v>1.88398</v>
      </c>
      <c r="HF70">
        <v>1.88121</v>
      </c>
      <c r="HG70">
        <v>5</v>
      </c>
      <c r="HH70">
        <v>0</v>
      </c>
      <c r="HI70">
        <v>0</v>
      </c>
      <c r="HJ70">
        <v>0</v>
      </c>
      <c r="HK70" t="s">
        <v>401</v>
      </c>
      <c r="HL70" t="s">
        <v>402</v>
      </c>
      <c r="HM70" t="s">
        <v>403</v>
      </c>
      <c r="HN70" t="s">
        <v>403</v>
      </c>
      <c r="HO70" t="s">
        <v>403</v>
      </c>
      <c r="HP70" t="s">
        <v>403</v>
      </c>
      <c r="HQ70">
        <v>0</v>
      </c>
      <c r="HR70">
        <v>100</v>
      </c>
      <c r="HS70">
        <v>100</v>
      </c>
      <c r="HT70">
        <v>-0.313</v>
      </c>
      <c r="HU70">
        <v>0</v>
      </c>
      <c r="HV70">
        <v>-0.35564999999996899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-1</v>
      </c>
      <c r="IE70">
        <v>-1</v>
      </c>
      <c r="IF70">
        <v>-1</v>
      </c>
      <c r="IG70">
        <v>-1</v>
      </c>
      <c r="IH70">
        <v>10.199999999999999</v>
      </c>
      <c r="II70">
        <v>25509230.5</v>
      </c>
      <c r="IJ70">
        <v>1.09741</v>
      </c>
      <c r="IK70">
        <v>2.6196299999999999</v>
      </c>
      <c r="IL70">
        <v>2.1008300000000002</v>
      </c>
      <c r="IM70">
        <v>2.65991</v>
      </c>
      <c r="IN70">
        <v>2.2485400000000002</v>
      </c>
      <c r="IO70">
        <v>2.18994</v>
      </c>
      <c r="IP70">
        <v>38.821100000000001</v>
      </c>
      <c r="IQ70">
        <v>13.956899999999999</v>
      </c>
      <c r="IR70">
        <v>18</v>
      </c>
      <c r="IS70">
        <v>750.32899999999995</v>
      </c>
      <c r="IT70">
        <v>255.435</v>
      </c>
      <c r="IU70">
        <v>27.000499999999999</v>
      </c>
      <c r="IV70">
        <v>31.814800000000002</v>
      </c>
      <c r="IW70">
        <v>30.000900000000001</v>
      </c>
      <c r="IX70">
        <v>31.6615</v>
      </c>
      <c r="IY70">
        <v>31.6584</v>
      </c>
      <c r="IZ70">
        <v>21.9375</v>
      </c>
      <c r="JA70">
        <v>100</v>
      </c>
      <c r="JB70">
        <v>0</v>
      </c>
      <c r="JC70">
        <v>27</v>
      </c>
      <c r="JD70">
        <v>400</v>
      </c>
      <c r="JE70">
        <v>7.75685</v>
      </c>
      <c r="JF70">
        <v>100.583</v>
      </c>
      <c r="JG70">
        <v>99.924400000000006</v>
      </c>
    </row>
    <row r="71" spans="1:267" x14ac:dyDescent="0.2">
      <c r="A71">
        <v>55</v>
      </c>
      <c r="B71">
        <v>1530553890.5999999</v>
      </c>
      <c r="C71">
        <v>4223.0999999046298</v>
      </c>
      <c r="D71" t="s">
        <v>566</v>
      </c>
      <c r="E71" t="s">
        <v>567</v>
      </c>
      <c r="F71" t="s">
        <v>394</v>
      </c>
      <c r="I71">
        <v>1530553890.5999999</v>
      </c>
      <c r="J71">
        <f t="shared" si="46"/>
        <v>3.2621582100976591E-3</v>
      </c>
      <c r="K71">
        <f t="shared" si="47"/>
        <v>3.2621582100976592</v>
      </c>
      <c r="L71">
        <f t="shared" si="48"/>
        <v>26.875718754807274</v>
      </c>
      <c r="M71">
        <f t="shared" si="49"/>
        <v>364.08600000000001</v>
      </c>
      <c r="N71">
        <f t="shared" si="50"/>
        <v>235.71071570997918</v>
      </c>
      <c r="O71">
        <f t="shared" si="51"/>
        <v>21.470440583672151</v>
      </c>
      <c r="P71">
        <f t="shared" si="52"/>
        <v>33.163900957159193</v>
      </c>
      <c r="Q71">
        <f t="shared" si="53"/>
        <v>0.36908455322402844</v>
      </c>
      <c r="R71">
        <f t="shared" si="54"/>
        <v>2.7662961322981592</v>
      </c>
      <c r="S71">
        <f t="shared" si="55"/>
        <v>0.34374749097880963</v>
      </c>
      <c r="T71">
        <f t="shared" si="56"/>
        <v>0.21697349921463005</v>
      </c>
      <c r="U71">
        <f t="shared" si="57"/>
        <v>330.74524650174203</v>
      </c>
      <c r="V71">
        <f t="shared" si="58"/>
        <v>31.027390949795247</v>
      </c>
      <c r="W71">
        <f t="shared" si="59"/>
        <v>28.9604</v>
      </c>
      <c r="X71">
        <f t="shared" si="60"/>
        <v>4.0125661877124283</v>
      </c>
      <c r="Y71">
        <f t="shared" si="61"/>
        <v>75.264899104674257</v>
      </c>
      <c r="Z71">
        <f t="shared" si="62"/>
        <v>3.18228109020836</v>
      </c>
      <c r="AA71">
        <f t="shared" si="63"/>
        <v>4.2281078272391222</v>
      </c>
      <c r="AB71">
        <f t="shared" si="64"/>
        <v>0.83028509750406831</v>
      </c>
      <c r="AC71">
        <f t="shared" si="65"/>
        <v>-143.86117706530678</v>
      </c>
      <c r="AD71">
        <f t="shared" si="66"/>
        <v>135.26685727560377</v>
      </c>
      <c r="AE71">
        <f t="shared" si="67"/>
        <v>10.80961339734448</v>
      </c>
      <c r="AF71">
        <f t="shared" si="68"/>
        <v>332.96054010938349</v>
      </c>
      <c r="AG71">
        <v>0</v>
      </c>
      <c r="AH71">
        <v>0</v>
      </c>
      <c r="AI71">
        <f t="shared" si="69"/>
        <v>1</v>
      </c>
      <c r="AJ71">
        <f t="shared" si="70"/>
        <v>0</v>
      </c>
      <c r="AK71">
        <f t="shared" si="71"/>
        <v>47647.99705759724</v>
      </c>
      <c r="AL71" t="s">
        <v>395</v>
      </c>
      <c r="AM71">
        <v>8118.25</v>
      </c>
      <c r="AN71">
        <v>1.65384615384615</v>
      </c>
      <c r="AO71">
        <v>0.39</v>
      </c>
      <c r="AP71">
        <f t="shared" si="72"/>
        <v>-3.2406311637080769</v>
      </c>
      <c r="AQ71">
        <v>-1</v>
      </c>
      <c r="AR71" t="s">
        <v>568</v>
      </c>
      <c r="AS71">
        <v>8335.14</v>
      </c>
      <c r="AT71">
        <v>1293.6557692307699</v>
      </c>
      <c r="AU71">
        <v>1899.06</v>
      </c>
      <c r="AV71">
        <f t="shared" si="73"/>
        <v>0.31879152357968155</v>
      </c>
      <c r="AW71">
        <v>0.5</v>
      </c>
      <c r="AX71">
        <f t="shared" si="74"/>
        <v>1685.9517007781046</v>
      </c>
      <c r="AY71">
        <f t="shared" si="75"/>
        <v>26.875718754807274</v>
      </c>
      <c r="AZ71">
        <f t="shared" si="76"/>
        <v>268.73355568640369</v>
      </c>
      <c r="BA71">
        <f t="shared" si="77"/>
        <v>1.6534114673594742E-2</v>
      </c>
      <c r="BB71">
        <f t="shared" si="78"/>
        <v>-0.99979463524059264</v>
      </c>
      <c r="BC71">
        <f t="shared" si="79"/>
        <v>-0.51048411211854139</v>
      </c>
      <c r="BD71" t="s">
        <v>397</v>
      </c>
      <c r="BE71">
        <v>0</v>
      </c>
      <c r="BF71">
        <f t="shared" si="80"/>
        <v>-0.51048411211854139</v>
      </c>
      <c r="BG71">
        <f t="shared" si="81"/>
        <v>1.0002688088381191</v>
      </c>
      <c r="BH71">
        <f t="shared" si="82"/>
        <v>0.31870585262973439</v>
      </c>
      <c r="BI71">
        <f t="shared" si="83"/>
        <v>-2108.4991666683127</v>
      </c>
      <c r="BJ71">
        <f t="shared" si="84"/>
        <v>0.3190693935202224</v>
      </c>
      <c r="BK71">
        <f t="shared" si="85"/>
        <v>1502.2951917224632</v>
      </c>
      <c r="BL71">
        <f t="shared" si="86"/>
        <v>-1.2576318838156882E-4</v>
      </c>
      <c r="BM71">
        <f t="shared" si="87"/>
        <v>1.0001257631883815</v>
      </c>
      <c r="BN71" t="s">
        <v>397</v>
      </c>
      <c r="BO71" t="s">
        <v>397</v>
      </c>
      <c r="BP71" t="s">
        <v>397</v>
      </c>
      <c r="BQ71" t="s">
        <v>397</v>
      </c>
      <c r="BR71" t="s">
        <v>397</v>
      </c>
      <c r="BS71" t="s">
        <v>397</v>
      </c>
      <c r="BT71" t="s">
        <v>397</v>
      </c>
      <c r="BU71" t="s">
        <v>397</v>
      </c>
      <c r="BV71" t="s">
        <v>397</v>
      </c>
      <c r="BW71" t="s">
        <v>397</v>
      </c>
      <c r="BX71" t="s">
        <v>397</v>
      </c>
      <c r="BY71" t="s">
        <v>397</v>
      </c>
      <c r="BZ71" t="s">
        <v>397</v>
      </c>
      <c r="CA71" t="s">
        <v>397</v>
      </c>
      <c r="CB71" t="s">
        <v>397</v>
      </c>
      <c r="CC71" t="s">
        <v>397</v>
      </c>
      <c r="CD71" t="s">
        <v>397</v>
      </c>
      <c r="CE71" t="s">
        <v>397</v>
      </c>
      <c r="CF71">
        <f t="shared" si="88"/>
        <v>1999.96</v>
      </c>
      <c r="CG71">
        <f t="shared" si="89"/>
        <v>1685.9517007781046</v>
      </c>
      <c r="CH71">
        <f t="shared" si="90"/>
        <v>0.84299271024325717</v>
      </c>
      <c r="CI71">
        <f t="shared" si="91"/>
        <v>0.1653759307694864</v>
      </c>
      <c r="CJ71">
        <v>9</v>
      </c>
      <c r="CK71">
        <v>0.5</v>
      </c>
      <c r="CL71" t="s">
        <v>398</v>
      </c>
      <c r="CM71">
        <v>1530553890.5999999</v>
      </c>
      <c r="CN71">
        <v>364.08600000000001</v>
      </c>
      <c r="CO71">
        <v>400.166</v>
      </c>
      <c r="CP71">
        <v>34.936300000000003</v>
      </c>
      <c r="CQ71">
        <v>30.8888</v>
      </c>
      <c r="CR71">
        <v>364.39800000000002</v>
      </c>
      <c r="CS71">
        <v>34.936300000000003</v>
      </c>
      <c r="CT71">
        <v>700.03</v>
      </c>
      <c r="CU71">
        <v>90.988399999999999</v>
      </c>
      <c r="CV71">
        <v>9.96972E-2</v>
      </c>
      <c r="CW71">
        <v>29.8674</v>
      </c>
      <c r="CX71">
        <v>28.9604</v>
      </c>
      <c r="CY71">
        <v>999.9</v>
      </c>
      <c r="CZ71">
        <v>0</v>
      </c>
      <c r="DA71">
        <v>0</v>
      </c>
      <c r="DB71">
        <v>9998.1200000000008</v>
      </c>
      <c r="DC71">
        <v>0</v>
      </c>
      <c r="DD71">
        <v>0.232823</v>
      </c>
      <c r="DE71">
        <v>-36.080800000000004</v>
      </c>
      <c r="DF71">
        <v>377.26600000000002</v>
      </c>
      <c r="DG71">
        <v>412.92099999999999</v>
      </c>
      <c r="DH71">
        <v>4.0474399999999999</v>
      </c>
      <c r="DI71">
        <v>400.166</v>
      </c>
      <c r="DJ71">
        <v>30.8888</v>
      </c>
      <c r="DK71">
        <v>3.1787899999999998</v>
      </c>
      <c r="DL71">
        <v>2.8105199999999999</v>
      </c>
      <c r="DM71">
        <v>24.9953</v>
      </c>
      <c r="DN71">
        <v>22.946000000000002</v>
      </c>
      <c r="DO71">
        <v>1999.96</v>
      </c>
      <c r="DP71">
        <v>0.89999200000000001</v>
      </c>
      <c r="DQ71">
        <v>0.100008</v>
      </c>
      <c r="DR71">
        <v>0</v>
      </c>
      <c r="DS71">
        <v>1248.76</v>
      </c>
      <c r="DT71">
        <v>4.9997400000000001</v>
      </c>
      <c r="DU71">
        <v>27644.3</v>
      </c>
      <c r="DV71">
        <v>15359.6</v>
      </c>
      <c r="DW71">
        <v>49.125</v>
      </c>
      <c r="DX71">
        <v>49.311999999999998</v>
      </c>
      <c r="DY71">
        <v>49.811999999999998</v>
      </c>
      <c r="DZ71">
        <v>49.25</v>
      </c>
      <c r="EA71">
        <v>50.686999999999998</v>
      </c>
      <c r="EB71">
        <v>1795.45</v>
      </c>
      <c r="EC71">
        <v>199.51</v>
      </c>
      <c r="ED71">
        <v>0</v>
      </c>
      <c r="EE71">
        <v>60.700000047683702</v>
      </c>
      <c r="EF71">
        <v>0</v>
      </c>
      <c r="EG71">
        <v>1293.6557692307699</v>
      </c>
      <c r="EH71">
        <v>-348.835896964938</v>
      </c>
      <c r="EI71">
        <v>-6361.2512729153004</v>
      </c>
      <c r="EJ71">
        <v>28440.123076923101</v>
      </c>
      <c r="EK71">
        <v>15</v>
      </c>
      <c r="EL71">
        <v>1530553854.5999999</v>
      </c>
      <c r="EM71" t="s">
        <v>565</v>
      </c>
      <c r="EN71">
        <v>1530553854.5999999</v>
      </c>
      <c r="EO71">
        <v>0</v>
      </c>
      <c r="EP71">
        <v>8</v>
      </c>
      <c r="EQ71">
        <v>4.2999999999999997E-2</v>
      </c>
      <c r="ER71">
        <v>0</v>
      </c>
      <c r="ES71">
        <v>-0.313</v>
      </c>
      <c r="ET71">
        <v>0</v>
      </c>
      <c r="EU71">
        <v>400</v>
      </c>
      <c r="EV71">
        <v>0</v>
      </c>
      <c r="EW71">
        <v>0.11</v>
      </c>
      <c r="EX71">
        <v>0</v>
      </c>
      <c r="EY71">
        <v>-34.210662499999998</v>
      </c>
      <c r="EZ71">
        <v>-16.328959474671599</v>
      </c>
      <c r="FA71">
        <v>1.6719764984424099</v>
      </c>
      <c r="FB71">
        <v>0</v>
      </c>
      <c r="FC71">
        <v>1.00032808352095</v>
      </c>
      <c r="FD71">
        <v>8.8353370436751693E-5</v>
      </c>
      <c r="FE71">
        <v>0</v>
      </c>
      <c r="FF71">
        <v>0</v>
      </c>
      <c r="FG71">
        <v>2.814813075</v>
      </c>
      <c r="FH71">
        <v>9.7027926866791692</v>
      </c>
      <c r="FI71">
        <v>0.96298006877409903</v>
      </c>
      <c r="FJ71">
        <v>0</v>
      </c>
      <c r="FK71">
        <v>0</v>
      </c>
      <c r="FL71">
        <v>3</v>
      </c>
      <c r="FM71" t="s">
        <v>400</v>
      </c>
      <c r="FN71">
        <v>3.4445100000000002</v>
      </c>
      <c r="FO71">
        <v>2.7792400000000002</v>
      </c>
      <c r="FP71">
        <v>7.7716900000000005E-2</v>
      </c>
      <c r="FQ71">
        <v>8.3501400000000003E-2</v>
      </c>
      <c r="FR71">
        <v>0.129135</v>
      </c>
      <c r="FS71">
        <v>0.11735</v>
      </c>
      <c r="FT71">
        <v>19539.5</v>
      </c>
      <c r="FU71">
        <v>23696.6</v>
      </c>
      <c r="FV71">
        <v>20654.3</v>
      </c>
      <c r="FW71">
        <v>24964.6</v>
      </c>
      <c r="FX71">
        <v>28547</v>
      </c>
      <c r="FY71">
        <v>32461.3</v>
      </c>
      <c r="FZ71">
        <v>37318.1</v>
      </c>
      <c r="GA71">
        <v>41456.800000000003</v>
      </c>
      <c r="GB71">
        <v>2.226</v>
      </c>
      <c r="GC71">
        <v>1.5116799999999999</v>
      </c>
      <c r="GD71">
        <v>2.27615E-2</v>
      </c>
      <c r="GE71">
        <v>0</v>
      </c>
      <c r="GF71">
        <v>28.589300000000001</v>
      </c>
      <c r="GG71">
        <v>999.9</v>
      </c>
      <c r="GH71">
        <v>57.881</v>
      </c>
      <c r="GI71">
        <v>35.097000000000001</v>
      </c>
      <c r="GJ71">
        <v>36.123600000000003</v>
      </c>
      <c r="GK71">
        <v>61.495100000000001</v>
      </c>
      <c r="GL71">
        <v>24.026399999999999</v>
      </c>
      <c r="GM71">
        <v>2</v>
      </c>
      <c r="GN71">
        <v>0.35042200000000001</v>
      </c>
      <c r="GO71">
        <v>1.7814399999999999</v>
      </c>
      <c r="GP71">
        <v>20.3249</v>
      </c>
      <c r="GQ71">
        <v>5.2175900000000004</v>
      </c>
      <c r="GR71">
        <v>11.962</v>
      </c>
      <c r="GS71">
        <v>4.98475</v>
      </c>
      <c r="GT71">
        <v>3.30023</v>
      </c>
      <c r="GU71">
        <v>9999</v>
      </c>
      <c r="GV71">
        <v>999.9</v>
      </c>
      <c r="GW71">
        <v>9999</v>
      </c>
      <c r="GX71">
        <v>9999</v>
      </c>
      <c r="GY71">
        <v>1.88409</v>
      </c>
      <c r="GZ71">
        <v>1.8811</v>
      </c>
      <c r="HA71">
        <v>1.88293</v>
      </c>
      <c r="HB71">
        <v>1.8812899999999999</v>
      </c>
      <c r="HC71">
        <v>1.88266</v>
      </c>
      <c r="HD71">
        <v>1.8819999999999999</v>
      </c>
      <c r="HE71">
        <v>1.8839999999999999</v>
      </c>
      <c r="HF71">
        <v>1.8811899999999999</v>
      </c>
      <c r="HG71">
        <v>5</v>
      </c>
      <c r="HH71">
        <v>0</v>
      </c>
      <c r="HI71">
        <v>0</v>
      </c>
      <c r="HJ71">
        <v>0</v>
      </c>
      <c r="HK71" t="s">
        <v>401</v>
      </c>
      <c r="HL71" t="s">
        <v>402</v>
      </c>
      <c r="HM71" t="s">
        <v>403</v>
      </c>
      <c r="HN71" t="s">
        <v>403</v>
      </c>
      <c r="HO71" t="s">
        <v>403</v>
      </c>
      <c r="HP71" t="s">
        <v>403</v>
      </c>
      <c r="HQ71">
        <v>0</v>
      </c>
      <c r="HR71">
        <v>100</v>
      </c>
      <c r="HS71">
        <v>100</v>
      </c>
      <c r="HT71">
        <v>-0.312</v>
      </c>
      <c r="HU71">
        <v>0</v>
      </c>
      <c r="HV71">
        <v>-0.31260000000008897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-1</v>
      </c>
      <c r="IE71">
        <v>-1</v>
      </c>
      <c r="IF71">
        <v>-1</v>
      </c>
      <c r="IG71">
        <v>-1</v>
      </c>
      <c r="IH71">
        <v>0.6</v>
      </c>
      <c r="II71">
        <v>25509231.5</v>
      </c>
      <c r="IJ71">
        <v>1.09619</v>
      </c>
      <c r="IK71">
        <v>2.6171899999999999</v>
      </c>
      <c r="IL71">
        <v>2.1008300000000002</v>
      </c>
      <c r="IM71">
        <v>2.66113</v>
      </c>
      <c r="IN71">
        <v>2.2485400000000002</v>
      </c>
      <c r="IO71">
        <v>2.2204600000000001</v>
      </c>
      <c r="IP71">
        <v>38.821100000000001</v>
      </c>
      <c r="IQ71">
        <v>13.956899999999999</v>
      </c>
      <c r="IR71">
        <v>18</v>
      </c>
      <c r="IS71">
        <v>749.27499999999998</v>
      </c>
      <c r="IT71">
        <v>253.25800000000001</v>
      </c>
      <c r="IU71">
        <v>27.003599999999999</v>
      </c>
      <c r="IV71">
        <v>31.9206</v>
      </c>
      <c r="IW71">
        <v>30.000599999999999</v>
      </c>
      <c r="IX71">
        <v>31.761900000000001</v>
      </c>
      <c r="IY71">
        <v>31.753499999999999</v>
      </c>
      <c r="IZ71">
        <v>21.911100000000001</v>
      </c>
      <c r="JA71">
        <v>100</v>
      </c>
      <c r="JB71">
        <v>0</v>
      </c>
      <c r="JC71">
        <v>27</v>
      </c>
      <c r="JD71">
        <v>400</v>
      </c>
      <c r="JE71">
        <v>7.75685</v>
      </c>
      <c r="JF71">
        <v>100.56100000000001</v>
      </c>
      <c r="JG71">
        <v>99.905299999999997</v>
      </c>
    </row>
    <row r="72" spans="1:267" x14ac:dyDescent="0.2">
      <c r="A72">
        <v>56</v>
      </c>
      <c r="B72">
        <v>1530553931.0999999</v>
      </c>
      <c r="C72">
        <v>4263.5999999046298</v>
      </c>
      <c r="D72" t="s">
        <v>569</v>
      </c>
      <c r="E72" t="s">
        <v>570</v>
      </c>
      <c r="F72" t="s">
        <v>394</v>
      </c>
      <c r="I72">
        <v>1530553931.0999999</v>
      </c>
      <c r="J72">
        <f t="shared" si="46"/>
        <v>3.2190402966280132E-3</v>
      </c>
      <c r="K72">
        <f t="shared" si="47"/>
        <v>3.2190402966280134</v>
      </c>
      <c r="L72">
        <f t="shared" si="48"/>
        <v>25.402285232277134</v>
      </c>
      <c r="M72">
        <f t="shared" si="49"/>
        <v>365.85500000000002</v>
      </c>
      <c r="N72">
        <f t="shared" si="50"/>
        <v>222.37231785591501</v>
      </c>
      <c r="O72">
        <f t="shared" si="51"/>
        <v>20.255547532679444</v>
      </c>
      <c r="P72">
        <f t="shared" si="52"/>
        <v>33.325161216200001</v>
      </c>
      <c r="Q72">
        <f t="shared" si="53"/>
        <v>0.30938819954734736</v>
      </c>
      <c r="R72">
        <f t="shared" si="54"/>
        <v>2.766812339953892</v>
      </c>
      <c r="S72">
        <f t="shared" si="55"/>
        <v>0.29137297262783274</v>
      </c>
      <c r="T72">
        <f t="shared" si="56"/>
        <v>0.18363922780377973</v>
      </c>
      <c r="U72">
        <f t="shared" si="57"/>
        <v>330.71797350163632</v>
      </c>
      <c r="V72">
        <f t="shared" si="58"/>
        <v>31.121050977421032</v>
      </c>
      <c r="W72">
        <f t="shared" si="59"/>
        <v>29.547000000000001</v>
      </c>
      <c r="X72">
        <f t="shared" si="60"/>
        <v>4.1508420368158117</v>
      </c>
      <c r="Y72">
        <f t="shared" si="61"/>
        <v>74.974525976603729</v>
      </c>
      <c r="Z72">
        <f t="shared" si="62"/>
        <v>3.1850348284160006</v>
      </c>
      <c r="AA72">
        <f t="shared" si="63"/>
        <v>4.2481560062279167</v>
      </c>
      <c r="AB72">
        <f t="shared" si="64"/>
        <v>0.96580720839981105</v>
      </c>
      <c r="AC72">
        <f t="shared" si="65"/>
        <v>-141.95967708129538</v>
      </c>
      <c r="AD72">
        <f t="shared" si="66"/>
        <v>60.06849859319091</v>
      </c>
      <c r="AE72">
        <f t="shared" si="67"/>
        <v>4.8153053007042308</v>
      </c>
      <c r="AF72">
        <f t="shared" si="68"/>
        <v>253.64210031423607</v>
      </c>
      <c r="AG72">
        <v>119</v>
      </c>
      <c r="AH72">
        <v>17</v>
      </c>
      <c r="AI72">
        <f t="shared" si="69"/>
        <v>1</v>
      </c>
      <c r="AJ72">
        <f t="shared" si="70"/>
        <v>0</v>
      </c>
      <c r="AK72">
        <f t="shared" si="71"/>
        <v>47648.970395879129</v>
      </c>
      <c r="AL72" t="s">
        <v>395</v>
      </c>
      <c r="AM72">
        <v>8118.25</v>
      </c>
      <c r="AN72">
        <v>1.65384615384615</v>
      </c>
      <c r="AO72">
        <v>0.39</v>
      </c>
      <c r="AP72">
        <f t="shared" si="72"/>
        <v>-3.2406311637080769</v>
      </c>
      <c r="AQ72">
        <v>-1</v>
      </c>
      <c r="AR72" t="s">
        <v>571</v>
      </c>
      <c r="AS72">
        <v>8305.67</v>
      </c>
      <c r="AT72">
        <v>1288.82269230769</v>
      </c>
      <c r="AU72">
        <v>1830.22</v>
      </c>
      <c r="AV72">
        <f t="shared" si="73"/>
        <v>0.29580996147583904</v>
      </c>
      <c r="AW72">
        <v>0.5</v>
      </c>
      <c r="AX72">
        <f t="shared" si="74"/>
        <v>1685.8164007780497</v>
      </c>
      <c r="AY72">
        <f t="shared" si="75"/>
        <v>25.402285232277134</v>
      </c>
      <c r="AZ72">
        <f t="shared" si="76"/>
        <v>249.34064228474625</v>
      </c>
      <c r="BA72">
        <f t="shared" si="77"/>
        <v>1.566142387753006E-2</v>
      </c>
      <c r="BB72">
        <f t="shared" si="78"/>
        <v>-0.99978691086317484</v>
      </c>
      <c r="BC72">
        <f t="shared" si="79"/>
        <v>-0.51048927352106188</v>
      </c>
      <c r="BD72" t="s">
        <v>397</v>
      </c>
      <c r="BE72">
        <v>0</v>
      </c>
      <c r="BF72">
        <f t="shared" si="80"/>
        <v>-0.51048927352106188</v>
      </c>
      <c r="BG72">
        <f t="shared" si="81"/>
        <v>1.0002789223555206</v>
      </c>
      <c r="BH72">
        <f t="shared" si="82"/>
        <v>0.29572747647150938</v>
      </c>
      <c r="BI72">
        <f t="shared" si="83"/>
        <v>-2032.0397519506948</v>
      </c>
      <c r="BJ72">
        <f t="shared" si="84"/>
        <v>0.29607750671396299</v>
      </c>
      <c r="BK72">
        <f t="shared" si="85"/>
        <v>1447.8265368228892</v>
      </c>
      <c r="BL72">
        <f t="shared" si="86"/>
        <v>-1.1713457989620546E-4</v>
      </c>
      <c r="BM72">
        <f t="shared" si="87"/>
        <v>1.0001171345798963</v>
      </c>
      <c r="BN72" t="s">
        <v>397</v>
      </c>
      <c r="BO72" t="s">
        <v>397</v>
      </c>
      <c r="BP72" t="s">
        <v>397</v>
      </c>
      <c r="BQ72" t="s">
        <v>397</v>
      </c>
      <c r="BR72" t="s">
        <v>397</v>
      </c>
      <c r="BS72" t="s">
        <v>397</v>
      </c>
      <c r="BT72" t="s">
        <v>397</v>
      </c>
      <c r="BU72" t="s">
        <v>397</v>
      </c>
      <c r="BV72" t="s">
        <v>397</v>
      </c>
      <c r="BW72" t="s">
        <v>397</v>
      </c>
      <c r="BX72" t="s">
        <v>397</v>
      </c>
      <c r="BY72" t="s">
        <v>397</v>
      </c>
      <c r="BZ72" t="s">
        <v>397</v>
      </c>
      <c r="CA72" t="s">
        <v>397</v>
      </c>
      <c r="CB72" t="s">
        <v>397</v>
      </c>
      <c r="CC72" t="s">
        <v>397</v>
      </c>
      <c r="CD72" t="s">
        <v>397</v>
      </c>
      <c r="CE72" t="s">
        <v>397</v>
      </c>
      <c r="CF72">
        <f t="shared" si="88"/>
        <v>1999.8</v>
      </c>
      <c r="CG72">
        <f t="shared" si="89"/>
        <v>1685.8164007780497</v>
      </c>
      <c r="CH72">
        <f t="shared" si="90"/>
        <v>0.84299249963898881</v>
      </c>
      <c r="CI72">
        <f t="shared" si="91"/>
        <v>0.16537552430324848</v>
      </c>
      <c r="CJ72">
        <v>9</v>
      </c>
      <c r="CK72">
        <v>0.5</v>
      </c>
      <c r="CL72" t="s">
        <v>398</v>
      </c>
      <c r="CM72">
        <v>1530553931.0999999</v>
      </c>
      <c r="CN72">
        <v>365.85500000000002</v>
      </c>
      <c r="CO72">
        <v>400.02800000000002</v>
      </c>
      <c r="CP72">
        <v>34.9664</v>
      </c>
      <c r="CQ72">
        <v>30.9725</v>
      </c>
      <c r="CR72">
        <v>366.16699999999997</v>
      </c>
      <c r="CS72">
        <v>34.9664</v>
      </c>
      <c r="CT72">
        <v>700.02599999999995</v>
      </c>
      <c r="CU72">
        <v>90.988100000000003</v>
      </c>
      <c r="CV72">
        <v>0.10034</v>
      </c>
      <c r="CW72">
        <v>29.9497</v>
      </c>
      <c r="CX72">
        <v>29.547000000000001</v>
      </c>
      <c r="CY72">
        <v>999.9</v>
      </c>
      <c r="CZ72">
        <v>0</v>
      </c>
      <c r="DA72">
        <v>0</v>
      </c>
      <c r="DB72">
        <v>10001.200000000001</v>
      </c>
      <c r="DC72">
        <v>0</v>
      </c>
      <c r="DD72">
        <v>0.21912699999999999</v>
      </c>
      <c r="DE72">
        <v>-34.1738</v>
      </c>
      <c r="DF72">
        <v>379.11099999999999</v>
      </c>
      <c r="DG72">
        <v>412.81400000000002</v>
      </c>
      <c r="DH72">
        <v>3.9939200000000001</v>
      </c>
      <c r="DI72">
        <v>400.02800000000002</v>
      </c>
      <c r="DJ72">
        <v>30.9725</v>
      </c>
      <c r="DK72">
        <v>3.1815199999999999</v>
      </c>
      <c r="DL72">
        <v>2.81813</v>
      </c>
      <c r="DM72">
        <v>25.009699999999999</v>
      </c>
      <c r="DN72">
        <v>22.990600000000001</v>
      </c>
      <c r="DO72">
        <v>1999.8</v>
      </c>
      <c r="DP72">
        <v>0.90000100000000005</v>
      </c>
      <c r="DQ72">
        <v>9.9998900000000002E-2</v>
      </c>
      <c r="DR72">
        <v>0</v>
      </c>
      <c r="DS72">
        <v>1237.54</v>
      </c>
      <c r="DT72">
        <v>4.9997400000000001</v>
      </c>
      <c r="DU72">
        <v>27824.7</v>
      </c>
      <c r="DV72">
        <v>15358.5</v>
      </c>
      <c r="DW72">
        <v>49.25</v>
      </c>
      <c r="DX72">
        <v>49.5</v>
      </c>
      <c r="DY72">
        <v>49.936999999999998</v>
      </c>
      <c r="DZ72">
        <v>49.436999999999998</v>
      </c>
      <c r="EA72">
        <v>50.811999999999998</v>
      </c>
      <c r="EB72">
        <v>1795.32</v>
      </c>
      <c r="EC72">
        <v>199.48</v>
      </c>
      <c r="ED72">
        <v>0</v>
      </c>
      <c r="EE72">
        <v>40.299999952316298</v>
      </c>
      <c r="EF72">
        <v>0</v>
      </c>
      <c r="EG72">
        <v>1288.82269230769</v>
      </c>
      <c r="EH72">
        <v>-421.63863257620301</v>
      </c>
      <c r="EI72">
        <v>-7948.5333358784201</v>
      </c>
      <c r="EJ72">
        <v>28797.8692307692</v>
      </c>
      <c r="EK72">
        <v>15</v>
      </c>
      <c r="EL72">
        <v>1530553854.5999999</v>
      </c>
      <c r="EM72" t="s">
        <v>565</v>
      </c>
      <c r="EN72">
        <v>1530553854.5999999</v>
      </c>
      <c r="EO72">
        <v>0</v>
      </c>
      <c r="EP72">
        <v>8</v>
      </c>
      <c r="EQ72">
        <v>4.2999999999999997E-2</v>
      </c>
      <c r="ER72">
        <v>0</v>
      </c>
      <c r="ES72">
        <v>-0.313</v>
      </c>
      <c r="ET72">
        <v>0</v>
      </c>
      <c r="EU72">
        <v>400</v>
      </c>
      <c r="EV72">
        <v>0</v>
      </c>
      <c r="EW72">
        <v>0.11</v>
      </c>
      <c r="EX72">
        <v>0</v>
      </c>
      <c r="EY72">
        <v>-31.166399999999999</v>
      </c>
      <c r="EZ72">
        <v>-28.153130206378901</v>
      </c>
      <c r="FA72">
        <v>2.9356737285502299</v>
      </c>
      <c r="FB72">
        <v>0</v>
      </c>
      <c r="FC72">
        <v>1.00026880883812</v>
      </c>
      <c r="FD72">
        <v>8.8353370436751693E-5</v>
      </c>
      <c r="FE72">
        <v>0</v>
      </c>
      <c r="FF72">
        <v>0</v>
      </c>
      <c r="FG72">
        <v>2.8378679999999998</v>
      </c>
      <c r="FH72">
        <v>8.3473215759849904</v>
      </c>
      <c r="FI72">
        <v>0.82408200675418197</v>
      </c>
      <c r="FJ72">
        <v>0</v>
      </c>
      <c r="FK72">
        <v>0</v>
      </c>
      <c r="FL72">
        <v>3</v>
      </c>
      <c r="FM72" t="s">
        <v>400</v>
      </c>
      <c r="FN72">
        <v>3.4444699999999999</v>
      </c>
      <c r="FO72">
        <v>2.7799100000000001</v>
      </c>
      <c r="FP72">
        <v>7.8002500000000002E-2</v>
      </c>
      <c r="FQ72">
        <v>8.3471699999999996E-2</v>
      </c>
      <c r="FR72">
        <v>0.12919700000000001</v>
      </c>
      <c r="FS72">
        <v>0.117558</v>
      </c>
      <c r="FT72">
        <v>19531.8</v>
      </c>
      <c r="FU72">
        <v>23695.3</v>
      </c>
      <c r="FV72">
        <v>20652.599999999999</v>
      </c>
      <c r="FW72">
        <v>24962.6</v>
      </c>
      <c r="FX72">
        <v>28542.6</v>
      </c>
      <c r="FY72">
        <v>32451.5</v>
      </c>
      <c r="FZ72">
        <v>37315</v>
      </c>
      <c r="GA72">
        <v>41454.1</v>
      </c>
      <c r="GB72">
        <v>2.0521799999999999</v>
      </c>
      <c r="GC72">
        <v>1.5097499999999999</v>
      </c>
      <c r="GD72">
        <v>4.9062099999999997E-2</v>
      </c>
      <c r="GE72">
        <v>0</v>
      </c>
      <c r="GF72">
        <v>28.747499999999999</v>
      </c>
      <c r="GG72">
        <v>999.9</v>
      </c>
      <c r="GH72">
        <v>57.807000000000002</v>
      </c>
      <c r="GI72">
        <v>35.106999999999999</v>
      </c>
      <c r="GJ72">
        <v>36.100700000000003</v>
      </c>
      <c r="GK72">
        <v>61.565100000000001</v>
      </c>
      <c r="GL72">
        <v>24.102599999999999</v>
      </c>
      <c r="GM72">
        <v>2</v>
      </c>
      <c r="GN72">
        <v>0.35348299999999999</v>
      </c>
      <c r="GO72">
        <v>1.8681000000000001</v>
      </c>
      <c r="GP72">
        <v>20.3249</v>
      </c>
      <c r="GQ72">
        <v>5.2214799999999997</v>
      </c>
      <c r="GR72">
        <v>11.962</v>
      </c>
      <c r="GS72">
        <v>4.9856999999999996</v>
      </c>
      <c r="GT72">
        <v>3.3010000000000002</v>
      </c>
      <c r="GU72">
        <v>9999</v>
      </c>
      <c r="GV72">
        <v>999.9</v>
      </c>
      <c r="GW72">
        <v>9999</v>
      </c>
      <c r="GX72">
        <v>9999</v>
      </c>
      <c r="GY72">
        <v>1.88411</v>
      </c>
      <c r="GZ72">
        <v>1.8811</v>
      </c>
      <c r="HA72">
        <v>1.88293</v>
      </c>
      <c r="HB72">
        <v>1.8812899999999999</v>
      </c>
      <c r="HC72">
        <v>1.8827100000000001</v>
      </c>
      <c r="HD72">
        <v>1.88202</v>
      </c>
      <c r="HE72">
        <v>1.8839999999999999</v>
      </c>
      <c r="HF72">
        <v>1.88121</v>
      </c>
      <c r="HG72">
        <v>5</v>
      </c>
      <c r="HH72">
        <v>0</v>
      </c>
      <c r="HI72">
        <v>0</v>
      </c>
      <c r="HJ72">
        <v>0</v>
      </c>
      <c r="HK72" t="s">
        <v>401</v>
      </c>
      <c r="HL72" t="s">
        <v>402</v>
      </c>
      <c r="HM72" t="s">
        <v>403</v>
      </c>
      <c r="HN72" t="s">
        <v>403</v>
      </c>
      <c r="HO72" t="s">
        <v>403</v>
      </c>
      <c r="HP72" t="s">
        <v>403</v>
      </c>
      <c r="HQ72">
        <v>0</v>
      </c>
      <c r="HR72">
        <v>100</v>
      </c>
      <c r="HS72">
        <v>100</v>
      </c>
      <c r="HT72">
        <v>-0.312</v>
      </c>
      <c r="HU72">
        <v>0</v>
      </c>
      <c r="HV72">
        <v>-0.31260000000008897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-1</v>
      </c>
      <c r="IE72">
        <v>-1</v>
      </c>
      <c r="IF72">
        <v>-1</v>
      </c>
      <c r="IG72">
        <v>-1</v>
      </c>
      <c r="IH72">
        <v>1.3</v>
      </c>
      <c r="II72">
        <v>25509232.199999999</v>
      </c>
      <c r="IJ72">
        <v>1.09497</v>
      </c>
      <c r="IK72">
        <v>2.6098599999999998</v>
      </c>
      <c r="IL72">
        <v>2.1008300000000002</v>
      </c>
      <c r="IM72">
        <v>2.65991</v>
      </c>
      <c r="IN72">
        <v>2.2485400000000002</v>
      </c>
      <c r="IO72">
        <v>2.1752899999999999</v>
      </c>
      <c r="IP72">
        <v>38.870399999999997</v>
      </c>
      <c r="IQ72">
        <v>13.956899999999999</v>
      </c>
      <c r="IR72">
        <v>18</v>
      </c>
      <c r="IS72">
        <v>606.08100000000002</v>
      </c>
      <c r="IT72">
        <v>252.61199999999999</v>
      </c>
      <c r="IU72">
        <v>27.001100000000001</v>
      </c>
      <c r="IV72">
        <v>31.971900000000002</v>
      </c>
      <c r="IW72">
        <v>30.0002</v>
      </c>
      <c r="IX72">
        <v>31.809799999999999</v>
      </c>
      <c r="IY72">
        <v>31.792899999999999</v>
      </c>
      <c r="IZ72">
        <v>21.8871</v>
      </c>
      <c r="JA72">
        <v>100</v>
      </c>
      <c r="JB72">
        <v>0</v>
      </c>
      <c r="JC72">
        <v>27</v>
      </c>
      <c r="JD72">
        <v>400</v>
      </c>
      <c r="JE72">
        <v>7.75685</v>
      </c>
      <c r="JF72">
        <v>100.55200000000001</v>
      </c>
      <c r="JG72">
        <v>99.898200000000003</v>
      </c>
    </row>
    <row r="73" spans="1:267" x14ac:dyDescent="0.2">
      <c r="A73">
        <v>57</v>
      </c>
      <c r="B73">
        <v>1530553969.5999999</v>
      </c>
      <c r="C73">
        <v>4302.0999999046298</v>
      </c>
      <c r="D73" t="s">
        <v>572</v>
      </c>
      <c r="E73" t="s">
        <v>573</v>
      </c>
      <c r="F73" t="s">
        <v>394</v>
      </c>
      <c r="I73">
        <v>1530553969.5999999</v>
      </c>
      <c r="J73">
        <f t="shared" si="46"/>
        <v>3.2152492292022777E-3</v>
      </c>
      <c r="K73">
        <f t="shared" si="47"/>
        <v>3.2152492292022776</v>
      </c>
      <c r="L73">
        <f t="shared" si="48"/>
        <v>23.796002535944556</v>
      </c>
      <c r="M73">
        <f t="shared" si="49"/>
        <v>367.83699999999999</v>
      </c>
      <c r="N73">
        <f t="shared" si="50"/>
        <v>243.03072338699693</v>
      </c>
      <c r="O73">
        <f t="shared" si="51"/>
        <v>22.137476356019349</v>
      </c>
      <c r="P73">
        <f t="shared" si="52"/>
        <v>33.505981370933</v>
      </c>
      <c r="Q73">
        <f t="shared" si="53"/>
        <v>0.33592222052674064</v>
      </c>
      <c r="R73">
        <f t="shared" si="54"/>
        <v>2.7658874218889098</v>
      </c>
      <c r="S73">
        <f t="shared" si="55"/>
        <v>0.31479102116616037</v>
      </c>
      <c r="T73">
        <f t="shared" si="56"/>
        <v>0.19853207063582357</v>
      </c>
      <c r="U73">
        <f t="shared" si="57"/>
        <v>330.72870750174178</v>
      </c>
      <c r="V73">
        <f t="shared" si="58"/>
        <v>31.114424978810295</v>
      </c>
      <c r="W73">
        <f t="shared" si="59"/>
        <v>29.231200000000001</v>
      </c>
      <c r="X73">
        <f t="shared" si="60"/>
        <v>4.0758929334321108</v>
      </c>
      <c r="Y73">
        <f t="shared" si="61"/>
        <v>74.951714251123647</v>
      </c>
      <c r="Z73">
        <f t="shared" si="62"/>
        <v>3.1825840910927998</v>
      </c>
      <c r="AA73">
        <f t="shared" si="63"/>
        <v>4.2461791873493908</v>
      </c>
      <c r="AB73">
        <f t="shared" si="64"/>
        <v>0.89330884233931096</v>
      </c>
      <c r="AC73">
        <f t="shared" si="65"/>
        <v>-141.79249100782044</v>
      </c>
      <c r="AD73">
        <f t="shared" si="66"/>
        <v>105.93095691817673</v>
      </c>
      <c r="AE73">
        <f t="shared" si="67"/>
        <v>8.4810264095381918</v>
      </c>
      <c r="AF73">
        <f t="shared" si="68"/>
        <v>303.34819982163623</v>
      </c>
      <c r="AG73">
        <v>0</v>
      </c>
      <c r="AH73">
        <v>0</v>
      </c>
      <c r="AI73">
        <f t="shared" si="69"/>
        <v>1</v>
      </c>
      <c r="AJ73">
        <f t="shared" si="70"/>
        <v>0</v>
      </c>
      <c r="AK73">
        <f t="shared" si="71"/>
        <v>47625.319857618546</v>
      </c>
      <c r="AL73" t="s">
        <v>395</v>
      </c>
      <c r="AM73">
        <v>8118.25</v>
      </c>
      <c r="AN73">
        <v>1.65384615384615</v>
      </c>
      <c r="AO73">
        <v>0.39</v>
      </c>
      <c r="AP73">
        <f t="shared" si="72"/>
        <v>-3.2406311637080769</v>
      </c>
      <c r="AQ73">
        <v>-1</v>
      </c>
      <c r="AR73" t="s">
        <v>574</v>
      </c>
      <c r="AS73">
        <v>8325.24</v>
      </c>
      <c r="AT73">
        <v>1328.8603846153801</v>
      </c>
      <c r="AU73">
        <v>1811.31</v>
      </c>
      <c r="AV73">
        <f t="shared" si="73"/>
        <v>0.26635397330364208</v>
      </c>
      <c r="AW73">
        <v>0.5</v>
      </c>
      <c r="AX73">
        <f t="shared" si="74"/>
        <v>1685.8674007781044</v>
      </c>
      <c r="AY73">
        <f t="shared" si="75"/>
        <v>23.796002535944556</v>
      </c>
      <c r="AZ73">
        <f t="shared" si="76"/>
        <v>224.51874033016585</v>
      </c>
      <c r="BA73">
        <f t="shared" si="77"/>
        <v>1.4708157073622797E-2</v>
      </c>
      <c r="BB73">
        <f t="shared" si="78"/>
        <v>-0.99978468622157435</v>
      </c>
      <c r="BC73">
        <f t="shared" si="79"/>
        <v>-0.51049076003831417</v>
      </c>
      <c r="BD73" t="s">
        <v>397</v>
      </c>
      <c r="BE73">
        <v>0</v>
      </c>
      <c r="BF73">
        <f t="shared" si="80"/>
        <v>-0.51049076003831417</v>
      </c>
      <c r="BG73">
        <f t="shared" si="81"/>
        <v>1.0002818351138338</v>
      </c>
      <c r="BH73">
        <f t="shared" si="82"/>
        <v>0.2662789265520657</v>
      </c>
      <c r="BI73">
        <f t="shared" si="83"/>
        <v>-2011.0367372597457</v>
      </c>
      <c r="BJ73">
        <f t="shared" si="84"/>
        <v>0.26659739440514446</v>
      </c>
      <c r="BK73">
        <f t="shared" si="85"/>
        <v>1432.8642726719456</v>
      </c>
      <c r="BL73">
        <f t="shared" si="86"/>
        <v>-1.02292861741901E-4</v>
      </c>
      <c r="BM73">
        <f t="shared" si="87"/>
        <v>1.0001022928617418</v>
      </c>
      <c r="BN73" t="s">
        <v>397</v>
      </c>
      <c r="BO73" t="s">
        <v>397</v>
      </c>
      <c r="BP73" t="s">
        <v>397</v>
      </c>
      <c r="BQ73" t="s">
        <v>397</v>
      </c>
      <c r="BR73" t="s">
        <v>397</v>
      </c>
      <c r="BS73" t="s">
        <v>397</v>
      </c>
      <c r="BT73" t="s">
        <v>397</v>
      </c>
      <c r="BU73" t="s">
        <v>397</v>
      </c>
      <c r="BV73" t="s">
        <v>397</v>
      </c>
      <c r="BW73" t="s">
        <v>397</v>
      </c>
      <c r="BX73" t="s">
        <v>397</v>
      </c>
      <c r="BY73" t="s">
        <v>397</v>
      </c>
      <c r="BZ73" t="s">
        <v>397</v>
      </c>
      <c r="CA73" t="s">
        <v>397</v>
      </c>
      <c r="CB73" t="s">
        <v>397</v>
      </c>
      <c r="CC73" t="s">
        <v>397</v>
      </c>
      <c r="CD73" t="s">
        <v>397</v>
      </c>
      <c r="CE73" t="s">
        <v>397</v>
      </c>
      <c r="CF73">
        <f t="shared" si="88"/>
        <v>1999.86</v>
      </c>
      <c r="CG73">
        <f t="shared" si="89"/>
        <v>1685.8674007781044</v>
      </c>
      <c r="CH73">
        <f t="shared" si="90"/>
        <v>0.84299270987874375</v>
      </c>
      <c r="CI73">
        <f t="shared" si="91"/>
        <v>0.16537593006597551</v>
      </c>
      <c r="CJ73">
        <v>9</v>
      </c>
      <c r="CK73">
        <v>0.5</v>
      </c>
      <c r="CL73" t="s">
        <v>398</v>
      </c>
      <c r="CM73">
        <v>1530553969.5999999</v>
      </c>
      <c r="CN73">
        <v>367.83699999999999</v>
      </c>
      <c r="CO73">
        <v>399.952</v>
      </c>
      <c r="CP73">
        <v>34.9392</v>
      </c>
      <c r="CQ73">
        <v>30.9498</v>
      </c>
      <c r="CR73">
        <v>368.15</v>
      </c>
      <c r="CS73">
        <v>34.9392</v>
      </c>
      <c r="CT73">
        <v>700.01</v>
      </c>
      <c r="CU73">
        <v>90.989199999999997</v>
      </c>
      <c r="CV73">
        <v>0.100009</v>
      </c>
      <c r="CW73">
        <v>29.941600000000001</v>
      </c>
      <c r="CX73">
        <v>29.231200000000001</v>
      </c>
      <c r="CY73">
        <v>999.9</v>
      </c>
      <c r="CZ73">
        <v>0</v>
      </c>
      <c r="DA73">
        <v>0</v>
      </c>
      <c r="DB73">
        <v>9995.6200000000008</v>
      </c>
      <c r="DC73">
        <v>0</v>
      </c>
      <c r="DD73">
        <v>0.21912699999999999</v>
      </c>
      <c r="DE73">
        <v>-32.114400000000003</v>
      </c>
      <c r="DF73">
        <v>381.15499999999997</v>
      </c>
      <c r="DG73">
        <v>412.72500000000002</v>
      </c>
      <c r="DH73">
        <v>3.9893800000000001</v>
      </c>
      <c r="DI73">
        <v>399.952</v>
      </c>
      <c r="DJ73">
        <v>30.9498</v>
      </c>
      <c r="DK73">
        <v>3.1790799999999999</v>
      </c>
      <c r="DL73">
        <v>2.81609</v>
      </c>
      <c r="DM73">
        <v>24.9969</v>
      </c>
      <c r="DN73">
        <v>22.9787</v>
      </c>
      <c r="DO73">
        <v>1999.86</v>
      </c>
      <c r="DP73">
        <v>0.89999399999999996</v>
      </c>
      <c r="DQ73">
        <v>0.100006</v>
      </c>
      <c r="DR73">
        <v>0</v>
      </c>
      <c r="DS73">
        <v>1263.8599999999999</v>
      </c>
      <c r="DT73">
        <v>4.9997400000000001</v>
      </c>
      <c r="DU73">
        <v>27376.2</v>
      </c>
      <c r="DV73">
        <v>15358.9</v>
      </c>
      <c r="DW73">
        <v>49.75</v>
      </c>
      <c r="DX73">
        <v>49.625</v>
      </c>
      <c r="DY73">
        <v>50.186999999999998</v>
      </c>
      <c r="DZ73">
        <v>49.186999999999998</v>
      </c>
      <c r="EA73">
        <v>51.186999999999998</v>
      </c>
      <c r="EB73">
        <v>1795.36</v>
      </c>
      <c r="EC73">
        <v>199.5</v>
      </c>
      <c r="ED73">
        <v>0</v>
      </c>
      <c r="EE73">
        <v>37.899999856948902</v>
      </c>
      <c r="EF73">
        <v>0</v>
      </c>
      <c r="EG73">
        <v>1328.8603846153801</v>
      </c>
      <c r="EH73">
        <v>-609.18324834060502</v>
      </c>
      <c r="EI73">
        <v>-12212.071803233301</v>
      </c>
      <c r="EJ73">
        <v>28665.511538461498</v>
      </c>
      <c r="EK73">
        <v>15</v>
      </c>
      <c r="EL73">
        <v>1530553854.5999999</v>
      </c>
      <c r="EM73" t="s">
        <v>565</v>
      </c>
      <c r="EN73">
        <v>1530553854.5999999</v>
      </c>
      <c r="EO73">
        <v>0</v>
      </c>
      <c r="EP73">
        <v>8</v>
      </c>
      <c r="EQ73">
        <v>4.2999999999999997E-2</v>
      </c>
      <c r="ER73">
        <v>0</v>
      </c>
      <c r="ES73">
        <v>-0.313</v>
      </c>
      <c r="ET73">
        <v>0</v>
      </c>
      <c r="EU73">
        <v>400</v>
      </c>
      <c r="EV73">
        <v>0</v>
      </c>
      <c r="EW73">
        <v>0.11</v>
      </c>
      <c r="EX73">
        <v>0</v>
      </c>
      <c r="EY73">
        <v>-27.854567500000002</v>
      </c>
      <c r="EZ73">
        <v>-41.5925279549718</v>
      </c>
      <c r="FA73">
        <v>4.4150277467637498</v>
      </c>
      <c r="FB73">
        <v>0</v>
      </c>
      <c r="FC73">
        <v>1.00027892235552</v>
      </c>
      <c r="FD73">
        <v>8.8353370436751693E-5</v>
      </c>
      <c r="FE73">
        <v>0</v>
      </c>
      <c r="FF73">
        <v>0</v>
      </c>
      <c r="FG73">
        <v>2.506152325</v>
      </c>
      <c r="FH73">
        <v>11.670474270168899</v>
      </c>
      <c r="FI73">
        <v>1.1592236473969899</v>
      </c>
      <c r="FJ73">
        <v>0</v>
      </c>
      <c r="FK73">
        <v>0</v>
      </c>
      <c r="FL73">
        <v>3</v>
      </c>
      <c r="FM73" t="s">
        <v>400</v>
      </c>
      <c r="FN73">
        <v>3.4444300000000001</v>
      </c>
      <c r="FO73">
        <v>2.7795299999999998</v>
      </c>
      <c r="FP73">
        <v>7.8329999999999997E-2</v>
      </c>
      <c r="FQ73">
        <v>8.3455799999999997E-2</v>
      </c>
      <c r="FR73">
        <v>0.12912499999999999</v>
      </c>
      <c r="FS73">
        <v>0.117495</v>
      </c>
      <c r="FT73">
        <v>19523.900000000001</v>
      </c>
      <c r="FU73">
        <v>23695.200000000001</v>
      </c>
      <c r="FV73">
        <v>20651.599999999999</v>
      </c>
      <c r="FW73">
        <v>24962.2</v>
      </c>
      <c r="FX73">
        <v>28544.2</v>
      </c>
      <c r="FY73">
        <v>32453.5</v>
      </c>
      <c r="FZ73">
        <v>37314</v>
      </c>
      <c r="GA73">
        <v>41453.800000000003</v>
      </c>
      <c r="GB73">
        <v>2.2374299999999998</v>
      </c>
      <c r="GC73">
        <v>1.5103</v>
      </c>
      <c r="GD73">
        <v>2.4884900000000001E-2</v>
      </c>
      <c r="GE73">
        <v>0</v>
      </c>
      <c r="GF73">
        <v>28.825600000000001</v>
      </c>
      <c r="GG73">
        <v>999.9</v>
      </c>
      <c r="GH73">
        <v>57.783000000000001</v>
      </c>
      <c r="GI73">
        <v>35.137</v>
      </c>
      <c r="GJ73">
        <v>36.145600000000002</v>
      </c>
      <c r="GK73">
        <v>61.575099999999999</v>
      </c>
      <c r="GL73">
        <v>23.978400000000001</v>
      </c>
      <c r="GM73">
        <v>2</v>
      </c>
      <c r="GN73">
        <v>0.35482999999999998</v>
      </c>
      <c r="GO73">
        <v>1.8877299999999999</v>
      </c>
      <c r="GP73">
        <v>20.3247</v>
      </c>
      <c r="GQ73">
        <v>5.22133</v>
      </c>
      <c r="GR73">
        <v>11.962</v>
      </c>
      <c r="GS73">
        <v>4.9857500000000003</v>
      </c>
      <c r="GT73">
        <v>3.3010000000000002</v>
      </c>
      <c r="GU73">
        <v>9999</v>
      </c>
      <c r="GV73">
        <v>999.9</v>
      </c>
      <c r="GW73">
        <v>9999</v>
      </c>
      <c r="GX73">
        <v>9999</v>
      </c>
      <c r="GY73">
        <v>1.88408</v>
      </c>
      <c r="GZ73">
        <v>1.8811</v>
      </c>
      <c r="HA73">
        <v>1.88293</v>
      </c>
      <c r="HB73">
        <v>1.88127</v>
      </c>
      <c r="HC73">
        <v>1.8826700000000001</v>
      </c>
      <c r="HD73">
        <v>1.88202</v>
      </c>
      <c r="HE73">
        <v>1.8839900000000001</v>
      </c>
      <c r="HF73">
        <v>1.88117</v>
      </c>
      <c r="HG73">
        <v>5</v>
      </c>
      <c r="HH73">
        <v>0</v>
      </c>
      <c r="HI73">
        <v>0</v>
      </c>
      <c r="HJ73">
        <v>0</v>
      </c>
      <c r="HK73" t="s">
        <v>401</v>
      </c>
      <c r="HL73" t="s">
        <v>402</v>
      </c>
      <c r="HM73" t="s">
        <v>403</v>
      </c>
      <c r="HN73" t="s">
        <v>403</v>
      </c>
      <c r="HO73" t="s">
        <v>403</v>
      </c>
      <c r="HP73" t="s">
        <v>403</v>
      </c>
      <c r="HQ73">
        <v>0</v>
      </c>
      <c r="HR73">
        <v>100</v>
      </c>
      <c r="HS73">
        <v>100</v>
      </c>
      <c r="HT73">
        <v>-0.313</v>
      </c>
      <c r="HU73">
        <v>0</v>
      </c>
      <c r="HV73">
        <v>-0.31260000000008897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-1</v>
      </c>
      <c r="IE73">
        <v>-1</v>
      </c>
      <c r="IF73">
        <v>-1</v>
      </c>
      <c r="IG73">
        <v>-1</v>
      </c>
      <c r="IH73">
        <v>1.9</v>
      </c>
      <c r="II73">
        <v>25509232.800000001</v>
      </c>
      <c r="IJ73">
        <v>1.09497</v>
      </c>
      <c r="IK73">
        <v>2.6135299999999999</v>
      </c>
      <c r="IL73">
        <v>2.1008300000000002</v>
      </c>
      <c r="IM73">
        <v>2.65991</v>
      </c>
      <c r="IN73">
        <v>2.2485400000000002</v>
      </c>
      <c r="IO73">
        <v>2.20459</v>
      </c>
      <c r="IP73">
        <v>38.870399999999997</v>
      </c>
      <c r="IQ73">
        <v>13.9482</v>
      </c>
      <c r="IR73">
        <v>18</v>
      </c>
      <c r="IS73">
        <v>760.36500000000001</v>
      </c>
      <c r="IT73">
        <v>252.92400000000001</v>
      </c>
      <c r="IU73">
        <v>27.001000000000001</v>
      </c>
      <c r="IV73">
        <v>31.995799999999999</v>
      </c>
      <c r="IW73">
        <v>30.000299999999999</v>
      </c>
      <c r="IX73">
        <v>31.825199999999999</v>
      </c>
      <c r="IY73">
        <v>31.8142</v>
      </c>
      <c r="IZ73">
        <v>21.89</v>
      </c>
      <c r="JA73">
        <v>100</v>
      </c>
      <c r="JB73">
        <v>0</v>
      </c>
      <c r="JC73">
        <v>27</v>
      </c>
      <c r="JD73">
        <v>400</v>
      </c>
      <c r="JE73">
        <v>7.75685</v>
      </c>
      <c r="JF73">
        <v>100.54900000000001</v>
      </c>
      <c r="JG73">
        <v>99.897099999999995</v>
      </c>
    </row>
    <row r="74" spans="1:267" x14ac:dyDescent="0.2">
      <c r="A74">
        <v>58</v>
      </c>
      <c r="B74">
        <v>1530554037.0999999</v>
      </c>
      <c r="C74">
        <v>4369.5999999046298</v>
      </c>
      <c r="D74" t="s">
        <v>575</v>
      </c>
      <c r="E74" t="s">
        <v>576</v>
      </c>
      <c r="F74" t="s">
        <v>394</v>
      </c>
      <c r="I74">
        <v>1530554037.0999999</v>
      </c>
      <c r="J74">
        <f t="shared" si="46"/>
        <v>3.1414544820618979E-3</v>
      </c>
      <c r="K74">
        <f t="shared" si="47"/>
        <v>3.1414544820618979</v>
      </c>
      <c r="L74">
        <f t="shared" si="48"/>
        <v>16.232224554849349</v>
      </c>
      <c r="M74">
        <f t="shared" si="49"/>
        <v>377.65</v>
      </c>
      <c r="N74">
        <f t="shared" si="50"/>
        <v>268.59555954691297</v>
      </c>
      <c r="O74">
        <f t="shared" si="51"/>
        <v>24.466077287159514</v>
      </c>
      <c r="P74">
        <f t="shared" si="52"/>
        <v>34.399727616799993</v>
      </c>
      <c r="Q74">
        <f t="shared" si="53"/>
        <v>0.26452878644428995</v>
      </c>
      <c r="R74">
        <f t="shared" si="54"/>
        <v>2.7630198831761303</v>
      </c>
      <c r="S74">
        <f t="shared" si="55"/>
        <v>0.25122127981733666</v>
      </c>
      <c r="T74">
        <f t="shared" si="56"/>
        <v>0.15815312047788105</v>
      </c>
      <c r="U74">
        <f t="shared" si="57"/>
        <v>330.74205450175702</v>
      </c>
      <c r="V74">
        <f t="shared" si="58"/>
        <v>31.112276099099265</v>
      </c>
      <c r="W74">
        <f t="shared" si="59"/>
        <v>29.930299999999999</v>
      </c>
      <c r="X74">
        <f t="shared" si="60"/>
        <v>4.2434227423607283</v>
      </c>
      <c r="Y74">
        <f t="shared" si="61"/>
        <v>74.299421784090256</v>
      </c>
      <c r="Z74">
        <f t="shared" si="62"/>
        <v>3.1506106149295992</v>
      </c>
      <c r="AA74">
        <f t="shared" si="63"/>
        <v>4.2404241369267828</v>
      </c>
      <c r="AB74">
        <f t="shared" si="64"/>
        <v>1.0928121274311291</v>
      </c>
      <c r="AC74">
        <f t="shared" si="65"/>
        <v>-138.5381426589297</v>
      </c>
      <c r="AD74">
        <f t="shared" si="66"/>
        <v>-1.8322071136839999</v>
      </c>
      <c r="AE74">
        <f t="shared" si="67"/>
        <v>-0.14733416177249495</v>
      </c>
      <c r="AF74">
        <f t="shared" si="68"/>
        <v>190.22437056737081</v>
      </c>
      <c r="AG74">
        <v>0</v>
      </c>
      <c r="AH74">
        <v>0</v>
      </c>
      <c r="AI74">
        <f t="shared" si="69"/>
        <v>1</v>
      </c>
      <c r="AJ74">
        <f t="shared" si="70"/>
        <v>0</v>
      </c>
      <c r="AK74">
        <f t="shared" si="71"/>
        <v>47551.693962784142</v>
      </c>
      <c r="AL74" t="s">
        <v>395</v>
      </c>
      <c r="AM74">
        <v>8118.25</v>
      </c>
      <c r="AN74">
        <v>1.65384615384615</v>
      </c>
      <c r="AO74">
        <v>0.39</v>
      </c>
      <c r="AP74">
        <f t="shared" si="72"/>
        <v>-3.2406311637080769</v>
      </c>
      <c r="AQ74">
        <v>-1</v>
      </c>
      <c r="AR74" t="s">
        <v>577</v>
      </c>
      <c r="AS74">
        <v>8307.83</v>
      </c>
      <c r="AT74">
        <v>1131.4065384615401</v>
      </c>
      <c r="AU74">
        <v>1350.06</v>
      </c>
      <c r="AV74">
        <f t="shared" si="73"/>
        <v>0.16195832891757389</v>
      </c>
      <c r="AW74">
        <v>0.5</v>
      </c>
      <c r="AX74">
        <f t="shared" si="74"/>
        <v>1685.9349007781125</v>
      </c>
      <c r="AY74">
        <f t="shared" si="75"/>
        <v>16.232224554849349</v>
      </c>
      <c r="AZ74">
        <f t="shared" si="76"/>
        <v>136.52559959691942</v>
      </c>
      <c r="BA74">
        <f t="shared" si="77"/>
        <v>1.0221168413380688E-2</v>
      </c>
      <c r="BB74">
        <f t="shared" si="78"/>
        <v>-0.99971112395004658</v>
      </c>
      <c r="BC74">
        <f t="shared" si="79"/>
        <v>-0.51053991961286749</v>
      </c>
      <c r="BD74" t="s">
        <v>397</v>
      </c>
      <c r="BE74">
        <v>0</v>
      </c>
      <c r="BF74">
        <f t="shared" si="80"/>
        <v>-0.51053991961286749</v>
      </c>
      <c r="BG74">
        <f t="shared" si="81"/>
        <v>1.0003781609110802</v>
      </c>
      <c r="BH74">
        <f t="shared" si="82"/>
        <v>0.16189710576055827</v>
      </c>
      <c r="BI74">
        <f t="shared" si="83"/>
        <v>-1498.734226662832</v>
      </c>
      <c r="BJ74">
        <f t="shared" si="84"/>
        <v>0.16215697393161488</v>
      </c>
      <c r="BK74">
        <f t="shared" si="85"/>
        <v>1067.9068776628151</v>
      </c>
      <c r="BL74">
        <f t="shared" si="86"/>
        <v>-7.3055027128395028E-5</v>
      </c>
      <c r="BM74">
        <f t="shared" si="87"/>
        <v>1.0000730550271284</v>
      </c>
      <c r="BN74" t="s">
        <v>397</v>
      </c>
      <c r="BO74" t="s">
        <v>397</v>
      </c>
      <c r="BP74" t="s">
        <v>397</v>
      </c>
      <c r="BQ74" t="s">
        <v>397</v>
      </c>
      <c r="BR74" t="s">
        <v>397</v>
      </c>
      <c r="BS74" t="s">
        <v>397</v>
      </c>
      <c r="BT74" t="s">
        <v>397</v>
      </c>
      <c r="BU74" t="s">
        <v>397</v>
      </c>
      <c r="BV74" t="s">
        <v>397</v>
      </c>
      <c r="BW74" t="s">
        <v>397</v>
      </c>
      <c r="BX74" t="s">
        <v>397</v>
      </c>
      <c r="BY74" t="s">
        <v>397</v>
      </c>
      <c r="BZ74" t="s">
        <v>397</v>
      </c>
      <c r="CA74" t="s">
        <v>397</v>
      </c>
      <c r="CB74" t="s">
        <v>397</v>
      </c>
      <c r="CC74" t="s">
        <v>397</v>
      </c>
      <c r="CD74" t="s">
        <v>397</v>
      </c>
      <c r="CE74" t="s">
        <v>397</v>
      </c>
      <c r="CF74">
        <f t="shared" si="88"/>
        <v>1999.94</v>
      </c>
      <c r="CG74">
        <f t="shared" si="89"/>
        <v>1685.9349007781125</v>
      </c>
      <c r="CH74">
        <f t="shared" si="90"/>
        <v>0.84299274017126136</v>
      </c>
      <c r="CI74">
        <f t="shared" si="91"/>
        <v>0.16537598853053442</v>
      </c>
      <c r="CJ74">
        <v>9</v>
      </c>
      <c r="CK74">
        <v>0.5</v>
      </c>
      <c r="CL74" t="s">
        <v>398</v>
      </c>
      <c r="CM74">
        <v>1530554037.0999999</v>
      </c>
      <c r="CN74">
        <v>377.65</v>
      </c>
      <c r="CO74">
        <v>400.04700000000003</v>
      </c>
      <c r="CP74">
        <v>34.588299999999997</v>
      </c>
      <c r="CQ74">
        <v>30.688700000000001</v>
      </c>
      <c r="CR74">
        <v>377.96199999999999</v>
      </c>
      <c r="CS74">
        <v>34.588299999999997</v>
      </c>
      <c r="CT74">
        <v>699.94799999999998</v>
      </c>
      <c r="CU74">
        <v>90.988799999999998</v>
      </c>
      <c r="CV74">
        <v>0.10011200000000001</v>
      </c>
      <c r="CW74">
        <v>29.917999999999999</v>
      </c>
      <c r="CX74">
        <v>29.930299999999999</v>
      </c>
      <c r="CY74">
        <v>999.9</v>
      </c>
      <c r="CZ74">
        <v>0</v>
      </c>
      <c r="DA74">
        <v>0</v>
      </c>
      <c r="DB74">
        <v>9978.75</v>
      </c>
      <c r="DC74">
        <v>0</v>
      </c>
      <c r="DD74">
        <v>0.23008400000000001</v>
      </c>
      <c r="DE74">
        <v>-22.396999999999998</v>
      </c>
      <c r="DF74">
        <v>391.18</v>
      </c>
      <c r="DG74">
        <v>412.71199999999999</v>
      </c>
      <c r="DH74">
        <v>3.8996400000000002</v>
      </c>
      <c r="DI74">
        <v>400.04700000000003</v>
      </c>
      <c r="DJ74">
        <v>30.688700000000001</v>
      </c>
      <c r="DK74">
        <v>3.1471499999999999</v>
      </c>
      <c r="DL74">
        <v>2.7923300000000002</v>
      </c>
      <c r="DM74">
        <v>24.8277</v>
      </c>
      <c r="DN74">
        <v>22.838799999999999</v>
      </c>
      <c r="DO74">
        <v>1999.94</v>
      </c>
      <c r="DP74">
        <v>0.89999200000000001</v>
      </c>
      <c r="DQ74">
        <v>0.100008</v>
      </c>
      <c r="DR74">
        <v>0</v>
      </c>
      <c r="DS74">
        <v>1067</v>
      </c>
      <c r="DT74">
        <v>4.9997400000000001</v>
      </c>
      <c r="DU74">
        <v>23069.9</v>
      </c>
      <c r="DV74">
        <v>15359.5</v>
      </c>
      <c r="DW74">
        <v>49.436999999999998</v>
      </c>
      <c r="DX74">
        <v>49.875</v>
      </c>
      <c r="DY74">
        <v>50.186999999999998</v>
      </c>
      <c r="DZ74">
        <v>49.75</v>
      </c>
      <c r="EA74">
        <v>51.061999999999998</v>
      </c>
      <c r="EB74">
        <v>1795.43</v>
      </c>
      <c r="EC74">
        <v>199.51</v>
      </c>
      <c r="ED74">
        <v>0</v>
      </c>
      <c r="EE74">
        <v>67.100000143051105</v>
      </c>
      <c r="EF74">
        <v>0</v>
      </c>
      <c r="EG74">
        <v>1131.4065384615401</v>
      </c>
      <c r="EH74">
        <v>-561.72478624231201</v>
      </c>
      <c r="EI74">
        <v>-11070.553846532601</v>
      </c>
      <c r="EJ74">
        <v>24321.442307692301</v>
      </c>
      <c r="EK74">
        <v>15</v>
      </c>
      <c r="EL74">
        <v>1530553854.5999999</v>
      </c>
      <c r="EM74" t="s">
        <v>565</v>
      </c>
      <c r="EN74">
        <v>1530553854.5999999</v>
      </c>
      <c r="EO74">
        <v>0</v>
      </c>
      <c r="EP74">
        <v>8</v>
      </c>
      <c r="EQ74">
        <v>4.2999999999999997E-2</v>
      </c>
      <c r="ER74">
        <v>0</v>
      </c>
      <c r="ES74">
        <v>-0.313</v>
      </c>
      <c r="ET74">
        <v>0</v>
      </c>
      <c r="EU74">
        <v>400</v>
      </c>
      <c r="EV74">
        <v>0</v>
      </c>
      <c r="EW74">
        <v>0.11</v>
      </c>
      <c r="EX74">
        <v>0</v>
      </c>
      <c r="EY74">
        <v>-21.3337</v>
      </c>
      <c r="EZ74">
        <v>-6.6162213883676797</v>
      </c>
      <c r="FA74">
        <v>0.63800278486853002</v>
      </c>
      <c r="FB74">
        <v>0</v>
      </c>
      <c r="FC74">
        <v>1.0002818351138301</v>
      </c>
      <c r="FD74">
        <v>8.8353370436751693E-5</v>
      </c>
      <c r="FE74">
        <v>0</v>
      </c>
      <c r="FF74">
        <v>0</v>
      </c>
      <c r="FG74">
        <v>3.5452672500000002</v>
      </c>
      <c r="FH74">
        <v>2.4006028142589102</v>
      </c>
      <c r="FI74">
        <v>0.23310318819127601</v>
      </c>
      <c r="FJ74">
        <v>0</v>
      </c>
      <c r="FK74">
        <v>0</v>
      </c>
      <c r="FL74">
        <v>3</v>
      </c>
      <c r="FM74" t="s">
        <v>400</v>
      </c>
      <c r="FN74">
        <v>3.4443100000000002</v>
      </c>
      <c r="FO74">
        <v>2.77948</v>
      </c>
      <c r="FP74">
        <v>7.9944799999999996E-2</v>
      </c>
      <c r="FQ74">
        <v>8.3464800000000006E-2</v>
      </c>
      <c r="FR74">
        <v>0.12823000000000001</v>
      </c>
      <c r="FS74">
        <v>0.11680599999999999</v>
      </c>
      <c r="FT74">
        <v>19491</v>
      </c>
      <c r="FU74">
        <v>23696.3</v>
      </c>
      <c r="FV74">
        <v>20653.099999999999</v>
      </c>
      <c r="FW74">
        <v>24963.599999999999</v>
      </c>
      <c r="FX74">
        <v>28575.200000000001</v>
      </c>
      <c r="FY74">
        <v>32480.6</v>
      </c>
      <c r="FZ74">
        <v>37316.199999999997</v>
      </c>
      <c r="GA74">
        <v>41456.1</v>
      </c>
      <c r="GB74">
        <v>2.2404799999999998</v>
      </c>
      <c r="GC74">
        <v>1.5063</v>
      </c>
      <c r="GD74">
        <v>7.4058799999999994E-2</v>
      </c>
      <c r="GE74">
        <v>0</v>
      </c>
      <c r="GF74">
        <v>28.723800000000001</v>
      </c>
      <c r="GG74">
        <v>999.9</v>
      </c>
      <c r="GH74">
        <v>57.594000000000001</v>
      </c>
      <c r="GI74">
        <v>35.188000000000002</v>
      </c>
      <c r="GJ74">
        <v>36.124600000000001</v>
      </c>
      <c r="GK74">
        <v>61.765099999999997</v>
      </c>
      <c r="GL74">
        <v>24.090499999999999</v>
      </c>
      <c r="GM74">
        <v>2</v>
      </c>
      <c r="GN74">
        <v>0.35433399999999998</v>
      </c>
      <c r="GO74">
        <v>1.8305899999999999</v>
      </c>
      <c r="GP74">
        <v>20.324999999999999</v>
      </c>
      <c r="GQ74">
        <v>5.2144399999999997</v>
      </c>
      <c r="GR74">
        <v>11.962</v>
      </c>
      <c r="GS74">
        <v>4.9845499999999996</v>
      </c>
      <c r="GT74">
        <v>3.3002500000000001</v>
      </c>
      <c r="GU74">
        <v>9999</v>
      </c>
      <c r="GV74">
        <v>999.9</v>
      </c>
      <c r="GW74">
        <v>9999</v>
      </c>
      <c r="GX74">
        <v>9999</v>
      </c>
      <c r="GY74">
        <v>1.8841000000000001</v>
      </c>
      <c r="GZ74">
        <v>1.8810899999999999</v>
      </c>
      <c r="HA74">
        <v>1.8829199999999999</v>
      </c>
      <c r="HB74">
        <v>1.88127</v>
      </c>
      <c r="HC74">
        <v>1.88269</v>
      </c>
      <c r="HD74">
        <v>1.88202</v>
      </c>
      <c r="HE74">
        <v>1.88398</v>
      </c>
      <c r="HF74">
        <v>1.8812</v>
      </c>
      <c r="HG74">
        <v>5</v>
      </c>
      <c r="HH74">
        <v>0</v>
      </c>
      <c r="HI74">
        <v>0</v>
      </c>
      <c r="HJ74">
        <v>0</v>
      </c>
      <c r="HK74" t="s">
        <v>401</v>
      </c>
      <c r="HL74" t="s">
        <v>402</v>
      </c>
      <c r="HM74" t="s">
        <v>403</v>
      </c>
      <c r="HN74" t="s">
        <v>403</v>
      </c>
      <c r="HO74" t="s">
        <v>403</v>
      </c>
      <c r="HP74" t="s">
        <v>403</v>
      </c>
      <c r="HQ74">
        <v>0</v>
      </c>
      <c r="HR74">
        <v>100</v>
      </c>
      <c r="HS74">
        <v>100</v>
      </c>
      <c r="HT74">
        <v>-0.312</v>
      </c>
      <c r="HU74">
        <v>0</v>
      </c>
      <c r="HV74">
        <v>-0.31260000000008897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-1</v>
      </c>
      <c r="IE74">
        <v>-1</v>
      </c>
      <c r="IF74">
        <v>-1</v>
      </c>
      <c r="IG74">
        <v>-1</v>
      </c>
      <c r="IH74">
        <v>3</v>
      </c>
      <c r="II74">
        <v>25509234</v>
      </c>
      <c r="IJ74">
        <v>1.09497</v>
      </c>
      <c r="IK74">
        <v>2.6135299999999999</v>
      </c>
      <c r="IL74">
        <v>2.1008300000000002</v>
      </c>
      <c r="IM74">
        <v>2.66113</v>
      </c>
      <c r="IN74">
        <v>2.2485400000000002</v>
      </c>
      <c r="IO74">
        <v>2.1740699999999999</v>
      </c>
      <c r="IP74">
        <v>38.895099999999999</v>
      </c>
      <c r="IQ74">
        <v>13.939399999999999</v>
      </c>
      <c r="IR74">
        <v>18</v>
      </c>
      <c r="IS74">
        <v>763.34699999999998</v>
      </c>
      <c r="IT74">
        <v>251.339</v>
      </c>
      <c r="IU74">
        <v>26.998999999999999</v>
      </c>
      <c r="IV74">
        <v>32.01</v>
      </c>
      <c r="IW74">
        <v>30</v>
      </c>
      <c r="IX74">
        <v>31.841999999999999</v>
      </c>
      <c r="IY74">
        <v>31.832799999999999</v>
      </c>
      <c r="IZ74">
        <v>21.872399999999999</v>
      </c>
      <c r="JA74">
        <v>100</v>
      </c>
      <c r="JB74">
        <v>0</v>
      </c>
      <c r="JC74">
        <v>27</v>
      </c>
      <c r="JD74">
        <v>400</v>
      </c>
      <c r="JE74">
        <v>7.75685</v>
      </c>
      <c r="JF74">
        <v>100.55500000000001</v>
      </c>
      <c r="JG74">
        <v>99.902699999999996</v>
      </c>
    </row>
    <row r="75" spans="1:267" x14ac:dyDescent="0.2">
      <c r="A75">
        <v>59</v>
      </c>
      <c r="B75">
        <v>1530554093.5999999</v>
      </c>
      <c r="C75">
        <v>4426.0999999046298</v>
      </c>
      <c r="D75" t="s">
        <v>578</v>
      </c>
      <c r="E75" t="s">
        <v>579</v>
      </c>
      <c r="F75" t="s">
        <v>394</v>
      </c>
      <c r="I75">
        <v>1530554093.5999999</v>
      </c>
      <c r="J75">
        <f t="shared" si="46"/>
        <v>3.779963153583879E-3</v>
      </c>
      <c r="K75">
        <f t="shared" si="47"/>
        <v>3.7799631535838789</v>
      </c>
      <c r="L75">
        <f t="shared" si="48"/>
        <v>28.038809200652786</v>
      </c>
      <c r="M75">
        <f t="shared" si="49"/>
        <v>362.24200000000002</v>
      </c>
      <c r="N75">
        <f t="shared" si="50"/>
        <v>214.65173301981847</v>
      </c>
      <c r="O75">
        <f t="shared" si="51"/>
        <v>19.552648255252031</v>
      </c>
      <c r="P75">
        <f t="shared" si="52"/>
        <v>32.996660728683999</v>
      </c>
      <c r="Q75">
        <f t="shared" si="53"/>
        <v>0.33383693383661389</v>
      </c>
      <c r="R75">
        <f t="shared" si="54"/>
        <v>2.7655798324081058</v>
      </c>
      <c r="S75">
        <f t="shared" si="55"/>
        <v>0.31295635774014002</v>
      </c>
      <c r="T75">
        <f t="shared" si="56"/>
        <v>0.19736482847976983</v>
      </c>
      <c r="U75">
        <f t="shared" si="57"/>
        <v>330.73132050165151</v>
      </c>
      <c r="V75">
        <f t="shared" si="58"/>
        <v>30.915388164762863</v>
      </c>
      <c r="W75">
        <f t="shared" si="59"/>
        <v>30.0184</v>
      </c>
      <c r="X75">
        <f t="shared" si="60"/>
        <v>4.2649546347291931</v>
      </c>
      <c r="Y75">
        <f t="shared" si="61"/>
        <v>75.788751037414542</v>
      </c>
      <c r="Z75">
        <f t="shared" si="62"/>
        <v>3.2098876683372</v>
      </c>
      <c r="AA75">
        <f t="shared" si="63"/>
        <v>4.2353088346218799</v>
      </c>
      <c r="AB75">
        <f t="shared" si="64"/>
        <v>1.0550669663919932</v>
      </c>
      <c r="AC75">
        <f t="shared" si="65"/>
        <v>-166.69637507304907</v>
      </c>
      <c r="AD75">
        <f t="shared" si="66"/>
        <v>-18.100489906869189</v>
      </c>
      <c r="AE75">
        <f t="shared" si="67"/>
        <v>-1.4546594762288874</v>
      </c>
      <c r="AF75">
        <f t="shared" si="68"/>
        <v>144.47979604550437</v>
      </c>
      <c r="AG75">
        <v>2</v>
      </c>
      <c r="AH75">
        <v>0</v>
      </c>
      <c r="AI75">
        <f t="shared" si="69"/>
        <v>1</v>
      </c>
      <c r="AJ75">
        <f t="shared" si="70"/>
        <v>0</v>
      </c>
      <c r="AK75">
        <f t="shared" si="71"/>
        <v>47624.046037523527</v>
      </c>
      <c r="AL75" t="s">
        <v>395</v>
      </c>
      <c r="AM75">
        <v>8118.25</v>
      </c>
      <c r="AN75">
        <v>1.65384615384615</v>
      </c>
      <c r="AO75">
        <v>0.39</v>
      </c>
      <c r="AP75">
        <f t="shared" si="72"/>
        <v>-3.2406311637080769</v>
      </c>
      <c r="AQ75">
        <v>-1</v>
      </c>
      <c r="AR75" t="s">
        <v>580</v>
      </c>
      <c r="AS75">
        <v>8277.61</v>
      </c>
      <c r="AT75">
        <v>1263.76269230769</v>
      </c>
      <c r="AU75">
        <v>1801.26</v>
      </c>
      <c r="AV75">
        <f t="shared" si="73"/>
        <v>0.29840073487020746</v>
      </c>
      <c r="AW75">
        <v>0.5</v>
      </c>
      <c r="AX75">
        <f t="shared" si="74"/>
        <v>1685.8839007780575</v>
      </c>
      <c r="AY75">
        <f t="shared" si="75"/>
        <v>28.038809200652786</v>
      </c>
      <c r="AZ75">
        <f t="shared" si="76"/>
        <v>251.53449744901215</v>
      </c>
      <c r="BA75">
        <f t="shared" si="77"/>
        <v>1.7224679105869032E-2</v>
      </c>
      <c r="BB75">
        <f t="shared" si="78"/>
        <v>-0.99978348489390756</v>
      </c>
      <c r="BC75">
        <f t="shared" si="79"/>
        <v>-0.51049156277539798</v>
      </c>
      <c r="BD75" t="s">
        <v>397</v>
      </c>
      <c r="BE75">
        <v>0</v>
      </c>
      <c r="BF75">
        <f t="shared" si="80"/>
        <v>-0.51049156277539798</v>
      </c>
      <c r="BG75">
        <f t="shared" si="81"/>
        <v>1.0002834080381373</v>
      </c>
      <c r="BH75">
        <f t="shared" si="82"/>
        <v>0.29831618966415019</v>
      </c>
      <c r="BI75">
        <f t="shared" si="83"/>
        <v>-1999.874373558318</v>
      </c>
      <c r="BJ75">
        <f t="shared" si="84"/>
        <v>0.29867496648839531</v>
      </c>
      <c r="BK75">
        <f t="shared" si="85"/>
        <v>1424.9123554473565</v>
      </c>
      <c r="BL75">
        <f t="shared" si="86"/>
        <v>-1.2050355560407404E-4</v>
      </c>
      <c r="BM75">
        <f t="shared" si="87"/>
        <v>1.000120503555604</v>
      </c>
      <c r="BN75" t="s">
        <v>397</v>
      </c>
      <c r="BO75" t="s">
        <v>397</v>
      </c>
      <c r="BP75" t="s">
        <v>397</v>
      </c>
      <c r="BQ75" t="s">
        <v>397</v>
      </c>
      <c r="BR75" t="s">
        <v>397</v>
      </c>
      <c r="BS75" t="s">
        <v>397</v>
      </c>
      <c r="BT75" t="s">
        <v>397</v>
      </c>
      <c r="BU75" t="s">
        <v>397</v>
      </c>
      <c r="BV75" t="s">
        <v>397</v>
      </c>
      <c r="BW75" t="s">
        <v>397</v>
      </c>
      <c r="BX75" t="s">
        <v>397</v>
      </c>
      <c r="BY75" t="s">
        <v>397</v>
      </c>
      <c r="BZ75" t="s">
        <v>397</v>
      </c>
      <c r="CA75" t="s">
        <v>397</v>
      </c>
      <c r="CB75" t="s">
        <v>397</v>
      </c>
      <c r="CC75" t="s">
        <v>397</v>
      </c>
      <c r="CD75" t="s">
        <v>397</v>
      </c>
      <c r="CE75" t="s">
        <v>397</v>
      </c>
      <c r="CF75">
        <f t="shared" si="88"/>
        <v>1999.88</v>
      </c>
      <c r="CG75">
        <f t="shared" si="89"/>
        <v>1685.8839007780575</v>
      </c>
      <c r="CH75">
        <f t="shared" si="90"/>
        <v>0.84299252994082519</v>
      </c>
      <c r="CI75">
        <f t="shared" si="91"/>
        <v>0.1653755827857929</v>
      </c>
      <c r="CJ75">
        <v>9</v>
      </c>
      <c r="CK75">
        <v>0.5</v>
      </c>
      <c r="CL75" t="s">
        <v>398</v>
      </c>
      <c r="CM75">
        <v>1530554093.5999999</v>
      </c>
      <c r="CN75">
        <v>362.24200000000002</v>
      </c>
      <c r="CO75">
        <v>400.05</v>
      </c>
      <c r="CP75">
        <v>35.238599999999998</v>
      </c>
      <c r="CQ75">
        <v>30.5502</v>
      </c>
      <c r="CR75">
        <v>362.55500000000001</v>
      </c>
      <c r="CS75">
        <v>35.238599999999998</v>
      </c>
      <c r="CT75">
        <v>700.04399999999998</v>
      </c>
      <c r="CU75">
        <v>90.989699999999999</v>
      </c>
      <c r="CV75">
        <v>0.10040200000000001</v>
      </c>
      <c r="CW75">
        <v>29.896999999999998</v>
      </c>
      <c r="CX75">
        <v>30.0184</v>
      </c>
      <c r="CY75">
        <v>999.9</v>
      </c>
      <c r="CZ75">
        <v>0</v>
      </c>
      <c r="DA75">
        <v>0</v>
      </c>
      <c r="DB75">
        <v>9993.75</v>
      </c>
      <c r="DC75">
        <v>0</v>
      </c>
      <c r="DD75">
        <v>0.21912699999999999</v>
      </c>
      <c r="DE75">
        <v>-37.8078</v>
      </c>
      <c r="DF75">
        <v>375.47300000000001</v>
      </c>
      <c r="DG75">
        <v>412.65699999999998</v>
      </c>
      <c r="DH75">
        <v>4.6883900000000001</v>
      </c>
      <c r="DI75">
        <v>400.05</v>
      </c>
      <c r="DJ75">
        <v>30.5502</v>
      </c>
      <c r="DK75">
        <v>3.20635</v>
      </c>
      <c r="DL75">
        <v>2.77976</v>
      </c>
      <c r="DM75">
        <v>25.1402</v>
      </c>
      <c r="DN75">
        <v>22.764399999999998</v>
      </c>
      <c r="DO75">
        <v>1999.88</v>
      </c>
      <c r="DP75">
        <v>0.89999700000000005</v>
      </c>
      <c r="DQ75">
        <v>0.10000299999999999</v>
      </c>
      <c r="DR75">
        <v>0</v>
      </c>
      <c r="DS75">
        <v>1189.74</v>
      </c>
      <c r="DT75">
        <v>4.9997400000000001</v>
      </c>
      <c r="DU75">
        <v>30759.200000000001</v>
      </c>
      <c r="DV75">
        <v>15359.1</v>
      </c>
      <c r="DW75">
        <v>49.5</v>
      </c>
      <c r="DX75">
        <v>50</v>
      </c>
      <c r="DY75">
        <v>50.25</v>
      </c>
      <c r="DZ75">
        <v>49.875</v>
      </c>
      <c r="EA75">
        <v>51.186999999999998</v>
      </c>
      <c r="EB75">
        <v>1795.39</v>
      </c>
      <c r="EC75">
        <v>199.49</v>
      </c>
      <c r="ED75">
        <v>0</v>
      </c>
      <c r="EE75">
        <v>56.299999952316298</v>
      </c>
      <c r="EF75">
        <v>0</v>
      </c>
      <c r="EG75">
        <v>1263.76269230769</v>
      </c>
      <c r="EH75">
        <v>-616.63282092869304</v>
      </c>
      <c r="EI75">
        <v>-12574.9606921575</v>
      </c>
      <c r="EJ75">
        <v>32194.976923076902</v>
      </c>
      <c r="EK75">
        <v>15</v>
      </c>
      <c r="EL75">
        <v>1530553854.5999999</v>
      </c>
      <c r="EM75" t="s">
        <v>565</v>
      </c>
      <c r="EN75">
        <v>1530553854.5999999</v>
      </c>
      <c r="EO75">
        <v>0</v>
      </c>
      <c r="EP75">
        <v>8</v>
      </c>
      <c r="EQ75">
        <v>4.2999999999999997E-2</v>
      </c>
      <c r="ER75">
        <v>0</v>
      </c>
      <c r="ES75">
        <v>-0.313</v>
      </c>
      <c r="ET75">
        <v>0</v>
      </c>
      <c r="EU75">
        <v>400</v>
      </c>
      <c r="EV75">
        <v>0</v>
      </c>
      <c r="EW75">
        <v>0.11</v>
      </c>
      <c r="EX75">
        <v>0</v>
      </c>
      <c r="EY75">
        <v>-36.624997499999999</v>
      </c>
      <c r="EZ75">
        <v>-10.148948217636001</v>
      </c>
      <c r="FA75">
        <v>1.0235798682778701</v>
      </c>
      <c r="FB75">
        <v>0</v>
      </c>
      <c r="FC75">
        <v>1.00037816091108</v>
      </c>
      <c r="FD75">
        <v>8.8353370436751693E-5</v>
      </c>
      <c r="FE75">
        <v>0</v>
      </c>
      <c r="FF75">
        <v>0</v>
      </c>
      <c r="FG75">
        <v>3.887635</v>
      </c>
      <c r="FH75">
        <v>5.9361489681050701</v>
      </c>
      <c r="FI75">
        <v>0.58166817092737699</v>
      </c>
      <c r="FJ75">
        <v>0</v>
      </c>
      <c r="FK75">
        <v>0</v>
      </c>
      <c r="FL75">
        <v>3</v>
      </c>
      <c r="FM75" t="s">
        <v>400</v>
      </c>
      <c r="FN75">
        <v>3.44448</v>
      </c>
      <c r="FO75">
        <v>2.7799</v>
      </c>
      <c r="FP75">
        <v>7.7392000000000002E-2</v>
      </c>
      <c r="FQ75">
        <v>8.3460300000000001E-2</v>
      </c>
      <c r="FR75">
        <v>0.12987099999999999</v>
      </c>
      <c r="FS75">
        <v>0.116438</v>
      </c>
      <c r="FT75">
        <v>19544.7</v>
      </c>
      <c r="FU75">
        <v>23696.2</v>
      </c>
      <c r="FV75">
        <v>20652.8</v>
      </c>
      <c r="FW75">
        <v>24963.5</v>
      </c>
      <c r="FX75">
        <v>28521.1</v>
      </c>
      <c r="FY75">
        <v>32494.3</v>
      </c>
      <c r="FZ75">
        <v>37315.9</v>
      </c>
      <c r="GA75">
        <v>41456.300000000003</v>
      </c>
      <c r="GB75">
        <v>2.2166000000000001</v>
      </c>
      <c r="GC75">
        <v>1.5032799999999999</v>
      </c>
      <c r="GD75">
        <v>7.8398700000000002E-2</v>
      </c>
      <c r="GE75">
        <v>0</v>
      </c>
      <c r="GF75">
        <v>28.741299999999999</v>
      </c>
      <c r="GG75">
        <v>999.9</v>
      </c>
      <c r="GH75">
        <v>57.374000000000002</v>
      </c>
      <c r="GI75">
        <v>35.218000000000004</v>
      </c>
      <c r="GJ75">
        <v>36.047199999999997</v>
      </c>
      <c r="GK75">
        <v>61.535200000000003</v>
      </c>
      <c r="GL75">
        <v>24.1266</v>
      </c>
      <c r="GM75">
        <v>2</v>
      </c>
      <c r="GN75">
        <v>0.35454799999999997</v>
      </c>
      <c r="GO75">
        <v>1.93242</v>
      </c>
      <c r="GP75">
        <v>20.325399999999998</v>
      </c>
      <c r="GQ75">
        <v>5.2190899999999996</v>
      </c>
      <c r="GR75">
        <v>11.962</v>
      </c>
      <c r="GS75">
        <v>4.9856999999999996</v>
      </c>
      <c r="GT75">
        <v>3.3010000000000002</v>
      </c>
      <c r="GU75">
        <v>9999</v>
      </c>
      <c r="GV75">
        <v>999.9</v>
      </c>
      <c r="GW75">
        <v>9999</v>
      </c>
      <c r="GX75">
        <v>9999</v>
      </c>
      <c r="GY75">
        <v>1.8841000000000001</v>
      </c>
      <c r="GZ75">
        <v>1.8811</v>
      </c>
      <c r="HA75">
        <v>1.88293</v>
      </c>
      <c r="HB75">
        <v>1.8812599999999999</v>
      </c>
      <c r="HC75">
        <v>1.8827199999999999</v>
      </c>
      <c r="HD75">
        <v>1.88202</v>
      </c>
      <c r="HE75">
        <v>1.8839999999999999</v>
      </c>
      <c r="HF75">
        <v>1.88121</v>
      </c>
      <c r="HG75">
        <v>5</v>
      </c>
      <c r="HH75">
        <v>0</v>
      </c>
      <c r="HI75">
        <v>0</v>
      </c>
      <c r="HJ75">
        <v>0</v>
      </c>
      <c r="HK75" t="s">
        <v>401</v>
      </c>
      <c r="HL75" t="s">
        <v>402</v>
      </c>
      <c r="HM75" t="s">
        <v>403</v>
      </c>
      <c r="HN75" t="s">
        <v>403</v>
      </c>
      <c r="HO75" t="s">
        <v>403</v>
      </c>
      <c r="HP75" t="s">
        <v>403</v>
      </c>
      <c r="HQ75">
        <v>0</v>
      </c>
      <c r="HR75">
        <v>100</v>
      </c>
      <c r="HS75">
        <v>100</v>
      </c>
      <c r="HT75">
        <v>-0.313</v>
      </c>
      <c r="HU75">
        <v>0</v>
      </c>
      <c r="HV75">
        <v>-0.31260000000008897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-1</v>
      </c>
      <c r="IE75">
        <v>-1</v>
      </c>
      <c r="IF75">
        <v>-1</v>
      </c>
      <c r="IG75">
        <v>-1</v>
      </c>
      <c r="IH75">
        <v>4</v>
      </c>
      <c r="II75">
        <v>25509234.899999999</v>
      </c>
      <c r="IJ75">
        <v>1.09497</v>
      </c>
      <c r="IK75">
        <v>2.6220699999999999</v>
      </c>
      <c r="IL75">
        <v>2.1008300000000002</v>
      </c>
      <c r="IM75">
        <v>2.66113</v>
      </c>
      <c r="IN75">
        <v>2.2485400000000002</v>
      </c>
      <c r="IO75">
        <v>2.2033700000000001</v>
      </c>
      <c r="IP75">
        <v>38.895099999999999</v>
      </c>
      <c r="IQ75">
        <v>13.9306</v>
      </c>
      <c r="IR75">
        <v>18</v>
      </c>
      <c r="IS75">
        <v>742.125</v>
      </c>
      <c r="IT75">
        <v>250.17599999999999</v>
      </c>
      <c r="IU75">
        <v>27.0045</v>
      </c>
      <c r="IV75">
        <v>32.028700000000001</v>
      </c>
      <c r="IW75">
        <v>30.0002</v>
      </c>
      <c r="IX75">
        <v>31.8645</v>
      </c>
      <c r="IY75">
        <v>31.8552</v>
      </c>
      <c r="IZ75">
        <v>21.8673</v>
      </c>
      <c r="JA75">
        <v>100</v>
      </c>
      <c r="JB75">
        <v>0</v>
      </c>
      <c r="JC75">
        <v>27</v>
      </c>
      <c r="JD75">
        <v>400</v>
      </c>
      <c r="JE75">
        <v>7.75685</v>
      </c>
      <c r="JF75">
        <v>100.554</v>
      </c>
      <c r="JG75">
        <v>99.902799999999999</v>
      </c>
    </row>
    <row r="76" spans="1:267" x14ac:dyDescent="0.2">
      <c r="A76">
        <v>60</v>
      </c>
      <c r="B76">
        <v>1530554136.5999999</v>
      </c>
      <c r="C76">
        <v>4469.0999999046298</v>
      </c>
      <c r="D76" t="s">
        <v>581</v>
      </c>
      <c r="E76" t="s">
        <v>582</v>
      </c>
      <c r="F76" t="s">
        <v>394</v>
      </c>
      <c r="I76">
        <v>1530554136.5999999</v>
      </c>
      <c r="J76">
        <f t="shared" si="46"/>
        <v>3.5741641378422826E-3</v>
      </c>
      <c r="K76">
        <f t="shared" si="47"/>
        <v>3.5741641378422826</v>
      </c>
      <c r="L76">
        <f t="shared" si="48"/>
        <v>27.29630162877249</v>
      </c>
      <c r="M76">
        <f t="shared" si="49"/>
        <v>363.32</v>
      </c>
      <c r="N76">
        <f t="shared" si="50"/>
        <v>223.26622394495504</v>
      </c>
      <c r="O76">
        <f t="shared" si="51"/>
        <v>20.337403617447485</v>
      </c>
      <c r="P76">
        <f t="shared" si="52"/>
        <v>33.094954318359996</v>
      </c>
      <c r="Q76">
        <f t="shared" si="53"/>
        <v>0.34281198978117433</v>
      </c>
      <c r="R76">
        <f t="shared" si="54"/>
        <v>2.7669681566834905</v>
      </c>
      <c r="S76">
        <f t="shared" si="55"/>
        <v>0.32084350734862904</v>
      </c>
      <c r="T76">
        <f t="shared" si="56"/>
        <v>0.20238354259238606</v>
      </c>
      <c r="U76">
        <f t="shared" si="57"/>
        <v>330.76816950171212</v>
      </c>
      <c r="V76">
        <f t="shared" si="58"/>
        <v>31.026319683572659</v>
      </c>
      <c r="W76">
        <f t="shared" si="59"/>
        <v>29.553599999999999</v>
      </c>
      <c r="X76">
        <f t="shared" si="60"/>
        <v>4.152421151510981</v>
      </c>
      <c r="Y76">
        <f t="shared" si="61"/>
        <v>74.811631265079001</v>
      </c>
      <c r="Z76">
        <f t="shared" si="62"/>
        <v>3.1785165844993002</v>
      </c>
      <c r="AA76">
        <f t="shared" si="63"/>
        <v>4.248693058485661</v>
      </c>
      <c r="AB76">
        <f t="shared" si="64"/>
        <v>0.97390456701168082</v>
      </c>
      <c r="AC76">
        <f t="shared" si="65"/>
        <v>-157.62063847884465</v>
      </c>
      <c r="AD76">
        <f t="shared" si="66"/>
        <v>59.415521166900682</v>
      </c>
      <c r="AE76">
        <f t="shared" si="67"/>
        <v>4.7628996948771647</v>
      </c>
      <c r="AF76">
        <f t="shared" si="68"/>
        <v>237.32595188464529</v>
      </c>
      <c r="AG76">
        <v>0</v>
      </c>
      <c r="AH76">
        <v>0</v>
      </c>
      <c r="AI76">
        <f t="shared" si="69"/>
        <v>1</v>
      </c>
      <c r="AJ76">
        <f t="shared" si="70"/>
        <v>0</v>
      </c>
      <c r="AK76">
        <f t="shared" si="71"/>
        <v>47652.870368425843</v>
      </c>
      <c r="AL76" t="s">
        <v>395</v>
      </c>
      <c r="AM76">
        <v>8118.25</v>
      </c>
      <c r="AN76">
        <v>1.65384615384615</v>
      </c>
      <c r="AO76">
        <v>0.39</v>
      </c>
      <c r="AP76">
        <f t="shared" si="72"/>
        <v>-3.2406311637080769</v>
      </c>
      <c r="AQ76">
        <v>-1</v>
      </c>
      <c r="AR76" t="s">
        <v>583</v>
      </c>
      <c r="AS76">
        <v>8304.9699999999993</v>
      </c>
      <c r="AT76">
        <v>1033.106</v>
      </c>
      <c r="AU76">
        <v>1538.62</v>
      </c>
      <c r="AV76">
        <f t="shared" si="73"/>
        <v>0.32855025932328963</v>
      </c>
      <c r="AW76">
        <v>0.5</v>
      </c>
      <c r="AX76">
        <f t="shared" si="74"/>
        <v>1686.0696007780891</v>
      </c>
      <c r="AY76">
        <f t="shared" si="75"/>
        <v>27.29630162877249</v>
      </c>
      <c r="AZ76">
        <f t="shared" si="76"/>
        <v>276.9793022863783</v>
      </c>
      <c r="BA76">
        <f t="shared" si="77"/>
        <v>1.6782404246962451E-2</v>
      </c>
      <c r="BB76">
        <f t="shared" si="78"/>
        <v>-0.99974652610781078</v>
      </c>
      <c r="BC76">
        <f t="shared" si="79"/>
        <v>-0.51051626017559926</v>
      </c>
      <c r="BD76" t="s">
        <v>397</v>
      </c>
      <c r="BE76">
        <v>0</v>
      </c>
      <c r="BF76">
        <f t="shared" si="80"/>
        <v>-0.51051626017559926</v>
      </c>
      <c r="BG76">
        <f t="shared" si="81"/>
        <v>1.0003318013935707</v>
      </c>
      <c r="BH76">
        <f t="shared" si="82"/>
        <v>0.32844128204819995</v>
      </c>
      <c r="BI76">
        <f t="shared" si="83"/>
        <v>-1708.1646029357064</v>
      </c>
      <c r="BJ76">
        <f t="shared" si="84"/>
        <v>0.32890379448824253</v>
      </c>
      <c r="BK76">
        <f t="shared" si="85"/>
        <v>1217.1022519780922</v>
      </c>
      <c r="BL76">
        <f t="shared" si="86"/>
        <v>-1.6230146277199651E-4</v>
      </c>
      <c r="BM76">
        <f t="shared" si="87"/>
        <v>1.0001623014627721</v>
      </c>
      <c r="BN76" t="s">
        <v>397</v>
      </c>
      <c r="BO76" t="s">
        <v>397</v>
      </c>
      <c r="BP76" t="s">
        <v>397</v>
      </c>
      <c r="BQ76" t="s">
        <v>397</v>
      </c>
      <c r="BR76" t="s">
        <v>397</v>
      </c>
      <c r="BS76" t="s">
        <v>397</v>
      </c>
      <c r="BT76" t="s">
        <v>397</v>
      </c>
      <c r="BU76" t="s">
        <v>397</v>
      </c>
      <c r="BV76" t="s">
        <v>397</v>
      </c>
      <c r="BW76" t="s">
        <v>397</v>
      </c>
      <c r="BX76" t="s">
        <v>397</v>
      </c>
      <c r="BY76" t="s">
        <v>397</v>
      </c>
      <c r="BZ76" t="s">
        <v>397</v>
      </c>
      <c r="CA76" t="s">
        <v>397</v>
      </c>
      <c r="CB76" t="s">
        <v>397</v>
      </c>
      <c r="CC76" t="s">
        <v>397</v>
      </c>
      <c r="CD76" t="s">
        <v>397</v>
      </c>
      <c r="CE76" t="s">
        <v>397</v>
      </c>
      <c r="CF76">
        <f t="shared" si="88"/>
        <v>2000.1</v>
      </c>
      <c r="CG76">
        <f t="shared" si="89"/>
        <v>1686.0696007780891</v>
      </c>
      <c r="CH76">
        <f t="shared" si="90"/>
        <v>0.84299265075650676</v>
      </c>
      <c r="CI76">
        <f t="shared" si="91"/>
        <v>0.16537581596005807</v>
      </c>
      <c r="CJ76">
        <v>9</v>
      </c>
      <c r="CK76">
        <v>0.5</v>
      </c>
      <c r="CL76" t="s">
        <v>398</v>
      </c>
      <c r="CM76">
        <v>1530554136.5999999</v>
      </c>
      <c r="CN76">
        <v>363.32</v>
      </c>
      <c r="CO76">
        <v>400.07900000000001</v>
      </c>
      <c r="CP76">
        <v>34.894100000000002</v>
      </c>
      <c r="CQ76">
        <v>30.459800000000001</v>
      </c>
      <c r="CR76">
        <v>363.63200000000001</v>
      </c>
      <c r="CS76">
        <v>34.894100000000002</v>
      </c>
      <c r="CT76">
        <v>700.11099999999999</v>
      </c>
      <c r="CU76">
        <v>90.990099999999998</v>
      </c>
      <c r="CV76">
        <v>0.100273</v>
      </c>
      <c r="CW76">
        <v>29.951899999999998</v>
      </c>
      <c r="CX76">
        <v>29.553599999999999</v>
      </c>
      <c r="CY76">
        <v>999.9</v>
      </c>
      <c r="CZ76">
        <v>0</v>
      </c>
      <c r="DA76">
        <v>0</v>
      </c>
      <c r="DB76">
        <v>10001.9</v>
      </c>
      <c r="DC76">
        <v>0</v>
      </c>
      <c r="DD76">
        <v>0.21912699999999999</v>
      </c>
      <c r="DE76">
        <v>-36.759700000000002</v>
      </c>
      <c r="DF76">
        <v>376.45600000000002</v>
      </c>
      <c r="DG76">
        <v>412.64800000000002</v>
      </c>
      <c r="DH76">
        <v>4.4342699999999997</v>
      </c>
      <c r="DI76">
        <v>400.07900000000001</v>
      </c>
      <c r="DJ76">
        <v>30.459800000000001</v>
      </c>
      <c r="DK76">
        <v>3.17502</v>
      </c>
      <c r="DL76">
        <v>2.77155</v>
      </c>
      <c r="DM76">
        <v>24.9754</v>
      </c>
      <c r="DN76">
        <v>22.715599999999998</v>
      </c>
      <c r="DO76">
        <v>2000.1</v>
      </c>
      <c r="DP76">
        <v>0.89999700000000005</v>
      </c>
      <c r="DQ76">
        <v>0.10000299999999999</v>
      </c>
      <c r="DR76">
        <v>0</v>
      </c>
      <c r="DS76">
        <v>1012.56</v>
      </c>
      <c r="DT76">
        <v>4.9997400000000001</v>
      </c>
      <c r="DU76">
        <v>23486.9</v>
      </c>
      <c r="DV76">
        <v>15360.7</v>
      </c>
      <c r="DW76">
        <v>49.561999999999998</v>
      </c>
      <c r="DX76">
        <v>50.125</v>
      </c>
      <c r="DY76">
        <v>50.375</v>
      </c>
      <c r="DZ76">
        <v>49.936999999999998</v>
      </c>
      <c r="EA76">
        <v>51.25</v>
      </c>
      <c r="EB76">
        <v>1795.58</v>
      </c>
      <c r="EC76">
        <v>199.52</v>
      </c>
      <c r="ED76">
        <v>0</v>
      </c>
      <c r="EE76">
        <v>42.699999809265101</v>
      </c>
      <c r="EF76">
        <v>0</v>
      </c>
      <c r="EG76">
        <v>1033.106</v>
      </c>
      <c r="EH76">
        <v>-175.69769252354499</v>
      </c>
      <c r="EI76">
        <v>-1097.83846116935</v>
      </c>
      <c r="EJ76">
        <v>23598.12</v>
      </c>
      <c r="EK76">
        <v>15</v>
      </c>
      <c r="EL76">
        <v>1530553854.5999999</v>
      </c>
      <c r="EM76" t="s">
        <v>565</v>
      </c>
      <c r="EN76">
        <v>1530553854.5999999</v>
      </c>
      <c r="EO76">
        <v>0</v>
      </c>
      <c r="EP76">
        <v>8</v>
      </c>
      <c r="EQ76">
        <v>4.2999999999999997E-2</v>
      </c>
      <c r="ER76">
        <v>0</v>
      </c>
      <c r="ES76">
        <v>-0.313</v>
      </c>
      <c r="ET76">
        <v>0</v>
      </c>
      <c r="EU76">
        <v>400</v>
      </c>
      <c r="EV76">
        <v>0</v>
      </c>
      <c r="EW76">
        <v>0.11</v>
      </c>
      <c r="EX76">
        <v>0</v>
      </c>
      <c r="EY76">
        <v>-34.228209999999997</v>
      </c>
      <c r="EZ76">
        <v>-25.785305065666002</v>
      </c>
      <c r="FA76">
        <v>2.7526415693656898</v>
      </c>
      <c r="FB76">
        <v>0</v>
      </c>
      <c r="FC76">
        <v>1.00028340803814</v>
      </c>
      <c r="FD76">
        <v>8.8353370436751693E-5</v>
      </c>
      <c r="FE76">
        <v>0</v>
      </c>
      <c r="FF76">
        <v>0</v>
      </c>
      <c r="FG76">
        <v>3.3744505</v>
      </c>
      <c r="FH76">
        <v>8.4244192120074999</v>
      </c>
      <c r="FI76">
        <v>0.83767723274824102</v>
      </c>
      <c r="FJ76">
        <v>0</v>
      </c>
      <c r="FK76">
        <v>0</v>
      </c>
      <c r="FL76">
        <v>3</v>
      </c>
      <c r="FM76" t="s">
        <v>400</v>
      </c>
      <c r="FN76">
        <v>3.4445999999999999</v>
      </c>
      <c r="FO76">
        <v>2.7798500000000002</v>
      </c>
      <c r="FP76">
        <v>7.7564400000000006E-2</v>
      </c>
      <c r="FQ76">
        <v>8.3457900000000002E-2</v>
      </c>
      <c r="FR76">
        <v>0.128993</v>
      </c>
      <c r="FS76">
        <v>0.116192</v>
      </c>
      <c r="FT76">
        <v>19540.7</v>
      </c>
      <c r="FU76">
        <v>23695.7</v>
      </c>
      <c r="FV76">
        <v>20652.5</v>
      </c>
      <c r="FW76">
        <v>24963</v>
      </c>
      <c r="FX76">
        <v>28549.599999999999</v>
      </c>
      <c r="FY76">
        <v>32502.7</v>
      </c>
      <c r="FZ76">
        <v>37315.5</v>
      </c>
      <c r="GA76">
        <v>41455.599999999999</v>
      </c>
      <c r="GB76">
        <v>2.2269700000000001</v>
      </c>
      <c r="GC76">
        <v>1.5001</v>
      </c>
      <c r="GD76">
        <v>4.4424100000000001E-2</v>
      </c>
      <c r="GE76">
        <v>0</v>
      </c>
      <c r="GF76">
        <v>28.829699999999999</v>
      </c>
      <c r="GG76">
        <v>999.9</v>
      </c>
      <c r="GH76">
        <v>57.252000000000002</v>
      </c>
      <c r="GI76">
        <v>35.238</v>
      </c>
      <c r="GJ76">
        <v>36.0105</v>
      </c>
      <c r="GK76">
        <v>61.5852</v>
      </c>
      <c r="GL76">
        <v>24.0946</v>
      </c>
      <c r="GM76">
        <v>2</v>
      </c>
      <c r="GN76">
        <v>0.356875</v>
      </c>
      <c r="GO76">
        <v>1.99932</v>
      </c>
      <c r="GP76">
        <v>20.3233</v>
      </c>
      <c r="GQ76">
        <v>5.22133</v>
      </c>
      <c r="GR76">
        <v>11.962</v>
      </c>
      <c r="GS76">
        <v>4.9857500000000003</v>
      </c>
      <c r="GT76">
        <v>3.3010000000000002</v>
      </c>
      <c r="GU76">
        <v>9999</v>
      </c>
      <c r="GV76">
        <v>999.9</v>
      </c>
      <c r="GW76">
        <v>9999</v>
      </c>
      <c r="GX76">
        <v>9999</v>
      </c>
      <c r="GY76">
        <v>1.88409</v>
      </c>
      <c r="GZ76">
        <v>1.8811</v>
      </c>
      <c r="HA76">
        <v>1.88293</v>
      </c>
      <c r="HB76">
        <v>1.8812899999999999</v>
      </c>
      <c r="HC76">
        <v>1.8827100000000001</v>
      </c>
      <c r="HD76">
        <v>1.88202</v>
      </c>
      <c r="HE76">
        <v>1.8839999999999999</v>
      </c>
      <c r="HF76">
        <v>1.8812199999999999</v>
      </c>
      <c r="HG76">
        <v>5</v>
      </c>
      <c r="HH76">
        <v>0</v>
      </c>
      <c r="HI76">
        <v>0</v>
      </c>
      <c r="HJ76">
        <v>0</v>
      </c>
      <c r="HK76" t="s">
        <v>401</v>
      </c>
      <c r="HL76" t="s">
        <v>402</v>
      </c>
      <c r="HM76" t="s">
        <v>403</v>
      </c>
      <c r="HN76" t="s">
        <v>403</v>
      </c>
      <c r="HO76" t="s">
        <v>403</v>
      </c>
      <c r="HP76" t="s">
        <v>403</v>
      </c>
      <c r="HQ76">
        <v>0</v>
      </c>
      <c r="HR76">
        <v>100</v>
      </c>
      <c r="HS76">
        <v>100</v>
      </c>
      <c r="HT76">
        <v>-0.312</v>
      </c>
      <c r="HU76">
        <v>0</v>
      </c>
      <c r="HV76">
        <v>-0.31260000000008897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-1</v>
      </c>
      <c r="IE76">
        <v>-1</v>
      </c>
      <c r="IF76">
        <v>-1</v>
      </c>
      <c r="IG76">
        <v>-1</v>
      </c>
      <c r="IH76">
        <v>4.7</v>
      </c>
      <c r="II76">
        <v>25509235.600000001</v>
      </c>
      <c r="IJ76">
        <v>1.09375</v>
      </c>
      <c r="IK76">
        <v>2.6171899999999999</v>
      </c>
      <c r="IL76">
        <v>2.1008300000000002</v>
      </c>
      <c r="IM76">
        <v>2.66479</v>
      </c>
      <c r="IN76">
        <v>2.2485400000000002</v>
      </c>
      <c r="IO76">
        <v>2.1459999999999999</v>
      </c>
      <c r="IP76">
        <v>38.944499999999998</v>
      </c>
      <c r="IQ76">
        <v>13.9306</v>
      </c>
      <c r="IR76">
        <v>18</v>
      </c>
      <c r="IS76">
        <v>751.76099999999997</v>
      </c>
      <c r="IT76">
        <v>248.99100000000001</v>
      </c>
      <c r="IU76">
        <v>27.001300000000001</v>
      </c>
      <c r="IV76">
        <v>32.064700000000002</v>
      </c>
      <c r="IW76">
        <v>30.000499999999999</v>
      </c>
      <c r="IX76">
        <v>31.892900000000001</v>
      </c>
      <c r="IY76">
        <v>31.886900000000001</v>
      </c>
      <c r="IZ76">
        <v>21.855699999999999</v>
      </c>
      <c r="JA76">
        <v>100</v>
      </c>
      <c r="JB76">
        <v>0</v>
      </c>
      <c r="JC76">
        <v>27</v>
      </c>
      <c r="JD76">
        <v>400</v>
      </c>
      <c r="JE76">
        <v>7.75685</v>
      </c>
      <c r="JF76">
        <v>100.553</v>
      </c>
      <c r="JG76">
        <v>99.900999999999996</v>
      </c>
    </row>
    <row r="77" spans="1:267" x14ac:dyDescent="0.2">
      <c r="A77">
        <v>61</v>
      </c>
      <c r="B77">
        <v>1530554194.5999999</v>
      </c>
      <c r="C77">
        <v>4527.0999999046298</v>
      </c>
      <c r="D77" t="s">
        <v>584</v>
      </c>
      <c r="E77" t="s">
        <v>585</v>
      </c>
      <c r="F77" t="s">
        <v>394</v>
      </c>
      <c r="I77">
        <v>1530554194.5999999</v>
      </c>
      <c r="J77">
        <f t="shared" si="46"/>
        <v>3.4085795014030585E-3</v>
      </c>
      <c r="K77">
        <f t="shared" si="47"/>
        <v>3.4085795014030587</v>
      </c>
      <c r="L77">
        <f t="shared" si="48"/>
        <v>21.075379373125298</v>
      </c>
      <c r="M77">
        <f t="shared" si="49"/>
        <v>371.32799999999997</v>
      </c>
      <c r="N77">
        <f t="shared" si="50"/>
        <v>245.94843007389318</v>
      </c>
      <c r="O77">
        <f t="shared" si="51"/>
        <v>22.40377870693484</v>
      </c>
      <c r="P77">
        <f t="shared" si="52"/>
        <v>33.824775125376</v>
      </c>
      <c r="Q77">
        <f t="shared" si="53"/>
        <v>0.29673953951581283</v>
      </c>
      <c r="R77">
        <f t="shared" si="54"/>
        <v>2.7635916774408065</v>
      </c>
      <c r="S77">
        <f t="shared" si="55"/>
        <v>0.280106574293008</v>
      </c>
      <c r="T77">
        <f t="shared" si="56"/>
        <v>0.1764832761772176</v>
      </c>
      <c r="U77">
        <f t="shared" si="57"/>
        <v>330.73726650177957</v>
      </c>
      <c r="V77">
        <f t="shared" si="58"/>
        <v>31.037235578019217</v>
      </c>
      <c r="W77">
        <f t="shared" si="59"/>
        <v>29.805800000000001</v>
      </c>
      <c r="X77">
        <f t="shared" si="60"/>
        <v>4.2131561498508949</v>
      </c>
      <c r="Y77">
        <f t="shared" si="61"/>
        <v>74.279469191773657</v>
      </c>
      <c r="Z77">
        <f t="shared" si="62"/>
        <v>3.1494749048883</v>
      </c>
      <c r="AA77">
        <f t="shared" si="63"/>
        <v>4.2400342102028645</v>
      </c>
      <c r="AB77">
        <f t="shared" si="64"/>
        <v>1.063681244962595</v>
      </c>
      <c r="AC77">
        <f t="shared" si="65"/>
        <v>-150.31835601187487</v>
      </c>
      <c r="AD77">
        <f t="shared" si="66"/>
        <v>16.478377449268987</v>
      </c>
      <c r="AE77">
        <f t="shared" si="67"/>
        <v>1.3239826036815454</v>
      </c>
      <c r="AF77">
        <f t="shared" si="68"/>
        <v>198.22127054285522</v>
      </c>
      <c r="AG77">
        <v>8</v>
      </c>
      <c r="AH77">
        <v>1</v>
      </c>
      <c r="AI77">
        <f t="shared" si="69"/>
        <v>1</v>
      </c>
      <c r="AJ77">
        <f t="shared" si="70"/>
        <v>0</v>
      </c>
      <c r="AK77">
        <f t="shared" si="71"/>
        <v>47567.408031564155</v>
      </c>
      <c r="AL77" t="s">
        <v>395</v>
      </c>
      <c r="AM77">
        <v>8118.25</v>
      </c>
      <c r="AN77">
        <v>1.65384615384615</v>
      </c>
      <c r="AO77">
        <v>0.39</v>
      </c>
      <c r="AP77">
        <f t="shared" si="72"/>
        <v>-3.2406311637080769</v>
      </c>
      <c r="AQ77">
        <v>-1</v>
      </c>
      <c r="AR77" t="s">
        <v>586</v>
      </c>
      <c r="AS77">
        <v>8306.9599999999991</v>
      </c>
      <c r="AT77">
        <v>1454.4753846153801</v>
      </c>
      <c r="AU77">
        <v>1797.99</v>
      </c>
      <c r="AV77">
        <f t="shared" si="73"/>
        <v>0.1910547975153476</v>
      </c>
      <c r="AW77">
        <v>0.5</v>
      </c>
      <c r="AX77">
        <f t="shared" si="74"/>
        <v>1685.909700778124</v>
      </c>
      <c r="AY77">
        <f t="shared" si="75"/>
        <v>21.075379373125298</v>
      </c>
      <c r="AZ77">
        <f t="shared" si="76"/>
        <v>161.05056825566237</v>
      </c>
      <c r="BA77">
        <f t="shared" si="77"/>
        <v>1.3094046118209359E-2</v>
      </c>
      <c r="BB77">
        <f t="shared" si="78"/>
        <v>-0.99978309111841546</v>
      </c>
      <c r="BC77">
        <f t="shared" si="79"/>
        <v>-0.51049182589998821</v>
      </c>
      <c r="BD77" t="s">
        <v>397</v>
      </c>
      <c r="BE77">
        <v>0</v>
      </c>
      <c r="BF77">
        <f t="shared" si="80"/>
        <v>-0.51049182589998821</v>
      </c>
      <c r="BG77">
        <f t="shared" si="81"/>
        <v>1.0002839236179846</v>
      </c>
      <c r="BH77">
        <f t="shared" si="82"/>
        <v>0.19100056794306014</v>
      </c>
      <c r="BI77">
        <f t="shared" si="83"/>
        <v>-1996.2424402946747</v>
      </c>
      <c r="BJ77">
        <f t="shared" si="84"/>
        <v>0.1912306973553459</v>
      </c>
      <c r="BK77">
        <f t="shared" si="85"/>
        <v>1422.3250152160724</v>
      </c>
      <c r="BL77">
        <f t="shared" si="86"/>
        <v>-6.7037386612748653E-5</v>
      </c>
      <c r="BM77">
        <f t="shared" si="87"/>
        <v>1.0000670373866127</v>
      </c>
      <c r="BN77" t="s">
        <v>397</v>
      </c>
      <c r="BO77" t="s">
        <v>397</v>
      </c>
      <c r="BP77" t="s">
        <v>397</v>
      </c>
      <c r="BQ77" t="s">
        <v>397</v>
      </c>
      <c r="BR77" t="s">
        <v>397</v>
      </c>
      <c r="BS77" t="s">
        <v>397</v>
      </c>
      <c r="BT77" t="s">
        <v>397</v>
      </c>
      <c r="BU77" t="s">
        <v>397</v>
      </c>
      <c r="BV77" t="s">
        <v>397</v>
      </c>
      <c r="BW77" t="s">
        <v>397</v>
      </c>
      <c r="BX77" t="s">
        <v>397</v>
      </c>
      <c r="BY77" t="s">
        <v>397</v>
      </c>
      <c r="BZ77" t="s">
        <v>397</v>
      </c>
      <c r="CA77" t="s">
        <v>397</v>
      </c>
      <c r="CB77" t="s">
        <v>397</v>
      </c>
      <c r="CC77" t="s">
        <v>397</v>
      </c>
      <c r="CD77" t="s">
        <v>397</v>
      </c>
      <c r="CE77" t="s">
        <v>397</v>
      </c>
      <c r="CF77">
        <f t="shared" si="88"/>
        <v>1999.91</v>
      </c>
      <c r="CG77">
        <f t="shared" si="89"/>
        <v>1685.909700778124</v>
      </c>
      <c r="CH77">
        <f t="shared" si="90"/>
        <v>0.8429927850643899</v>
      </c>
      <c r="CI77">
        <f t="shared" si="91"/>
        <v>0.16537607517427261</v>
      </c>
      <c r="CJ77">
        <v>9</v>
      </c>
      <c r="CK77">
        <v>0.5</v>
      </c>
      <c r="CL77" t="s">
        <v>398</v>
      </c>
      <c r="CM77">
        <v>1530554194.5999999</v>
      </c>
      <c r="CN77">
        <v>371.32799999999997</v>
      </c>
      <c r="CO77">
        <v>400.05200000000002</v>
      </c>
      <c r="CP77">
        <v>34.5749</v>
      </c>
      <c r="CQ77">
        <v>30.344000000000001</v>
      </c>
      <c r="CR77">
        <v>371.64100000000002</v>
      </c>
      <c r="CS77">
        <v>34.5749</v>
      </c>
      <c r="CT77">
        <v>700.00599999999997</v>
      </c>
      <c r="CU77">
        <v>90.991</v>
      </c>
      <c r="CV77">
        <v>0.100367</v>
      </c>
      <c r="CW77">
        <v>29.916399999999999</v>
      </c>
      <c r="CX77">
        <v>29.805800000000001</v>
      </c>
      <c r="CY77">
        <v>999.9</v>
      </c>
      <c r="CZ77">
        <v>0</v>
      </c>
      <c r="DA77">
        <v>0</v>
      </c>
      <c r="DB77">
        <v>9981.8799999999992</v>
      </c>
      <c r="DC77">
        <v>0</v>
      </c>
      <c r="DD77">
        <v>0.21912699999999999</v>
      </c>
      <c r="DE77">
        <v>-28.7239</v>
      </c>
      <c r="DF77">
        <v>384.62700000000001</v>
      </c>
      <c r="DG77">
        <v>412.57100000000003</v>
      </c>
      <c r="DH77">
        <v>4.2308899999999996</v>
      </c>
      <c r="DI77">
        <v>400.05200000000002</v>
      </c>
      <c r="DJ77">
        <v>30.344000000000001</v>
      </c>
      <c r="DK77">
        <v>3.14601</v>
      </c>
      <c r="DL77">
        <v>2.7610299999999999</v>
      </c>
      <c r="DM77">
        <v>24.8215</v>
      </c>
      <c r="DN77">
        <v>22.652899999999999</v>
      </c>
      <c r="DO77">
        <v>1999.91</v>
      </c>
      <c r="DP77">
        <v>0.89998800000000001</v>
      </c>
      <c r="DQ77">
        <v>0.100012</v>
      </c>
      <c r="DR77">
        <v>0</v>
      </c>
      <c r="DS77">
        <v>1338.69</v>
      </c>
      <c r="DT77">
        <v>4.9997400000000001</v>
      </c>
      <c r="DU77">
        <v>28544.7</v>
      </c>
      <c r="DV77">
        <v>15359.3</v>
      </c>
      <c r="DW77">
        <v>50</v>
      </c>
      <c r="DX77">
        <v>50.125</v>
      </c>
      <c r="DY77">
        <v>50.561999999999998</v>
      </c>
      <c r="DZ77">
        <v>49.5</v>
      </c>
      <c r="EA77">
        <v>51.375</v>
      </c>
      <c r="EB77">
        <v>1795.4</v>
      </c>
      <c r="EC77">
        <v>199.51</v>
      </c>
      <c r="ED77">
        <v>0</v>
      </c>
      <c r="EE77">
        <v>57.700000047683702</v>
      </c>
      <c r="EF77">
        <v>0</v>
      </c>
      <c r="EG77">
        <v>1454.4753846153801</v>
      </c>
      <c r="EH77">
        <v>-983.51179354520298</v>
      </c>
      <c r="EI77">
        <v>-19081.97604134</v>
      </c>
      <c r="EJ77">
        <v>30813.169230769199</v>
      </c>
      <c r="EK77">
        <v>15</v>
      </c>
      <c r="EL77">
        <v>1530553854.5999999</v>
      </c>
      <c r="EM77" t="s">
        <v>565</v>
      </c>
      <c r="EN77">
        <v>1530553854.5999999</v>
      </c>
      <c r="EO77">
        <v>0</v>
      </c>
      <c r="EP77">
        <v>8</v>
      </c>
      <c r="EQ77">
        <v>4.2999999999999997E-2</v>
      </c>
      <c r="ER77">
        <v>0</v>
      </c>
      <c r="ES77">
        <v>-0.313</v>
      </c>
      <c r="ET77">
        <v>0</v>
      </c>
      <c r="EU77">
        <v>400</v>
      </c>
      <c r="EV77">
        <v>0</v>
      </c>
      <c r="EW77">
        <v>0.11</v>
      </c>
      <c r="EX77">
        <v>0</v>
      </c>
      <c r="EY77">
        <v>-27.516245000000001</v>
      </c>
      <c r="EZ77">
        <v>-9.49730206378986</v>
      </c>
      <c r="FA77">
        <v>0.94360744087517701</v>
      </c>
      <c r="FB77">
        <v>0</v>
      </c>
      <c r="FC77">
        <v>1.00033180139357</v>
      </c>
      <c r="FD77">
        <v>8.8353370436751693E-5</v>
      </c>
      <c r="FE77">
        <v>0</v>
      </c>
      <c r="FF77">
        <v>0</v>
      </c>
      <c r="FG77">
        <v>3.41626275</v>
      </c>
      <c r="FH77">
        <v>6.0418195497185696</v>
      </c>
      <c r="FI77">
        <v>0.59164355947220204</v>
      </c>
      <c r="FJ77">
        <v>0</v>
      </c>
      <c r="FK77">
        <v>0</v>
      </c>
      <c r="FL77">
        <v>3</v>
      </c>
      <c r="FM77" t="s">
        <v>400</v>
      </c>
      <c r="FN77">
        <v>3.4443700000000002</v>
      </c>
      <c r="FO77">
        <v>2.7797700000000001</v>
      </c>
      <c r="FP77">
        <v>7.8883700000000001E-2</v>
      </c>
      <c r="FQ77">
        <v>8.3442100000000005E-2</v>
      </c>
      <c r="FR77">
        <v>0.12816900000000001</v>
      </c>
      <c r="FS77">
        <v>0.115874</v>
      </c>
      <c r="FT77">
        <v>19511.099999999999</v>
      </c>
      <c r="FU77">
        <v>23694</v>
      </c>
      <c r="FV77">
        <v>20650.900000000001</v>
      </c>
      <c r="FW77">
        <v>24960.9</v>
      </c>
      <c r="FX77">
        <v>28574.9</v>
      </c>
      <c r="FY77">
        <v>32511.7</v>
      </c>
      <c r="FZ77">
        <v>37313.199999999997</v>
      </c>
      <c r="GA77">
        <v>41452.300000000003</v>
      </c>
      <c r="GB77">
        <v>2.2082000000000002</v>
      </c>
      <c r="GC77">
        <v>1.49187</v>
      </c>
      <c r="GD77">
        <v>6.48759E-2</v>
      </c>
      <c r="GE77">
        <v>0</v>
      </c>
      <c r="GF77">
        <v>28.748799999999999</v>
      </c>
      <c r="GG77">
        <v>999.9</v>
      </c>
      <c r="GH77">
        <v>57.154000000000003</v>
      </c>
      <c r="GI77">
        <v>35.247999999999998</v>
      </c>
      <c r="GJ77">
        <v>35.969900000000003</v>
      </c>
      <c r="GK77">
        <v>61.6952</v>
      </c>
      <c r="GL77">
        <v>24.242799999999999</v>
      </c>
      <c r="GM77">
        <v>2</v>
      </c>
      <c r="GN77">
        <v>0.36080000000000001</v>
      </c>
      <c r="GO77">
        <v>1.9480599999999999</v>
      </c>
      <c r="GP77">
        <v>20.323599999999999</v>
      </c>
      <c r="GQ77">
        <v>5.2217799999999999</v>
      </c>
      <c r="GR77">
        <v>11.962</v>
      </c>
      <c r="GS77">
        <v>4.9856499999999997</v>
      </c>
      <c r="GT77">
        <v>3.3010000000000002</v>
      </c>
      <c r="GU77">
        <v>9999</v>
      </c>
      <c r="GV77">
        <v>999.9</v>
      </c>
      <c r="GW77">
        <v>9999</v>
      </c>
      <c r="GX77">
        <v>9999</v>
      </c>
      <c r="GY77">
        <v>1.88408</v>
      </c>
      <c r="GZ77">
        <v>1.8811</v>
      </c>
      <c r="HA77">
        <v>1.88293</v>
      </c>
      <c r="HB77">
        <v>1.8812800000000001</v>
      </c>
      <c r="HC77">
        <v>1.88266</v>
      </c>
      <c r="HD77">
        <v>1.88201</v>
      </c>
      <c r="HE77">
        <v>1.8839999999999999</v>
      </c>
      <c r="HF77">
        <v>1.88114</v>
      </c>
      <c r="HG77">
        <v>5</v>
      </c>
      <c r="HH77">
        <v>0</v>
      </c>
      <c r="HI77">
        <v>0</v>
      </c>
      <c r="HJ77">
        <v>0</v>
      </c>
      <c r="HK77" t="s">
        <v>401</v>
      </c>
      <c r="HL77" t="s">
        <v>402</v>
      </c>
      <c r="HM77" t="s">
        <v>403</v>
      </c>
      <c r="HN77" t="s">
        <v>403</v>
      </c>
      <c r="HO77" t="s">
        <v>403</v>
      </c>
      <c r="HP77" t="s">
        <v>403</v>
      </c>
      <c r="HQ77">
        <v>0</v>
      </c>
      <c r="HR77">
        <v>100</v>
      </c>
      <c r="HS77">
        <v>100</v>
      </c>
      <c r="HT77">
        <v>-0.313</v>
      </c>
      <c r="HU77">
        <v>0</v>
      </c>
      <c r="HV77">
        <v>-0.31260000000008897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-1</v>
      </c>
      <c r="IE77">
        <v>-1</v>
      </c>
      <c r="IF77">
        <v>-1</v>
      </c>
      <c r="IG77">
        <v>-1</v>
      </c>
      <c r="IH77">
        <v>5.7</v>
      </c>
      <c r="II77">
        <v>25509236.600000001</v>
      </c>
      <c r="IJ77">
        <v>1.09131</v>
      </c>
      <c r="IK77">
        <v>2.6122999999999998</v>
      </c>
      <c r="IL77">
        <v>2.1008300000000002</v>
      </c>
      <c r="IM77">
        <v>2.66113</v>
      </c>
      <c r="IN77">
        <v>2.2473100000000001</v>
      </c>
      <c r="IO77">
        <v>2.4414100000000002E-3</v>
      </c>
      <c r="IP77">
        <v>38.969299999999997</v>
      </c>
      <c r="IQ77">
        <v>13.921900000000001</v>
      </c>
      <c r="IR77">
        <v>18</v>
      </c>
      <c r="IS77">
        <v>735.63800000000003</v>
      </c>
      <c r="IT77">
        <v>245.83099999999999</v>
      </c>
      <c r="IU77">
        <v>26.999400000000001</v>
      </c>
      <c r="IV77">
        <v>32.111699999999999</v>
      </c>
      <c r="IW77">
        <v>30.000599999999999</v>
      </c>
      <c r="IX77">
        <v>31.944900000000001</v>
      </c>
      <c r="IY77">
        <v>31.940899999999999</v>
      </c>
      <c r="IZ77">
        <v>21.808900000000001</v>
      </c>
      <c r="JA77">
        <v>100</v>
      </c>
      <c r="JB77">
        <v>0</v>
      </c>
      <c r="JC77">
        <v>27</v>
      </c>
      <c r="JD77">
        <v>400</v>
      </c>
      <c r="JE77">
        <v>7.75685</v>
      </c>
      <c r="JF77">
        <v>100.54600000000001</v>
      </c>
      <c r="JG77">
        <v>99.893000000000001</v>
      </c>
    </row>
    <row r="78" spans="1:267" x14ac:dyDescent="0.2">
      <c r="A78">
        <v>62</v>
      </c>
      <c r="B78">
        <v>1530554253.5999999</v>
      </c>
      <c r="C78">
        <v>4586.0999999046298</v>
      </c>
      <c r="D78" t="s">
        <v>587</v>
      </c>
      <c r="E78" t="s">
        <v>588</v>
      </c>
      <c r="F78" t="s">
        <v>394</v>
      </c>
      <c r="I78">
        <v>1530554253.5999999</v>
      </c>
      <c r="J78">
        <f t="shared" si="46"/>
        <v>3.4076008356589155E-3</v>
      </c>
      <c r="K78">
        <f t="shared" si="47"/>
        <v>3.4076008356589154</v>
      </c>
      <c r="L78">
        <f t="shared" si="48"/>
        <v>24.963242522523075</v>
      </c>
      <c r="M78">
        <f t="shared" si="49"/>
        <v>366.66899999999998</v>
      </c>
      <c r="N78">
        <f t="shared" si="50"/>
        <v>225.43788446088524</v>
      </c>
      <c r="O78">
        <f t="shared" si="51"/>
        <v>20.535373154444951</v>
      </c>
      <c r="P78">
        <f t="shared" si="52"/>
        <v>33.400263479111999</v>
      </c>
      <c r="Q78">
        <f t="shared" si="53"/>
        <v>0.30987015482393576</v>
      </c>
      <c r="R78">
        <f t="shared" si="54"/>
        <v>2.7628431919903127</v>
      </c>
      <c r="S78">
        <f t="shared" si="55"/>
        <v>0.29177618397378036</v>
      </c>
      <c r="T78">
        <f t="shared" si="56"/>
        <v>0.18389767991653461</v>
      </c>
      <c r="U78">
        <f t="shared" si="57"/>
        <v>330.74568450158392</v>
      </c>
      <c r="V78">
        <f t="shared" si="58"/>
        <v>31.059119515936302</v>
      </c>
      <c r="W78">
        <f t="shared" si="59"/>
        <v>29.622</v>
      </c>
      <c r="X78">
        <f t="shared" si="60"/>
        <v>4.1688173837826783</v>
      </c>
      <c r="Y78">
        <f t="shared" si="61"/>
        <v>74.146925954124583</v>
      </c>
      <c r="Z78">
        <f t="shared" si="62"/>
        <v>3.1477058182687996</v>
      </c>
      <c r="AA78">
        <f t="shared" si="63"/>
        <v>4.2452276716317483</v>
      </c>
      <c r="AB78">
        <f t="shared" si="64"/>
        <v>1.0211115655138787</v>
      </c>
      <c r="AC78">
        <f t="shared" si="65"/>
        <v>-150.27519685255817</v>
      </c>
      <c r="AD78">
        <f t="shared" si="66"/>
        <v>47.023641963989803</v>
      </c>
      <c r="AE78">
        <f t="shared" si="67"/>
        <v>3.7761762772060377</v>
      </c>
      <c r="AF78">
        <f t="shared" si="68"/>
        <v>231.27030589022161</v>
      </c>
      <c r="AG78">
        <v>6</v>
      </c>
      <c r="AH78">
        <v>1</v>
      </c>
      <c r="AI78">
        <f t="shared" si="69"/>
        <v>1</v>
      </c>
      <c r="AJ78">
        <f t="shared" si="70"/>
        <v>0</v>
      </c>
      <c r="AK78">
        <f t="shared" si="71"/>
        <v>47543.878517432677</v>
      </c>
      <c r="AL78" t="s">
        <v>395</v>
      </c>
      <c r="AM78">
        <v>8118.25</v>
      </c>
      <c r="AN78">
        <v>1.65384615384615</v>
      </c>
      <c r="AO78">
        <v>0.39</v>
      </c>
      <c r="AP78">
        <f t="shared" si="72"/>
        <v>-3.2406311637080769</v>
      </c>
      <c r="AQ78">
        <v>-1</v>
      </c>
      <c r="AR78" t="s">
        <v>589</v>
      </c>
      <c r="AS78">
        <v>8312.1200000000008</v>
      </c>
      <c r="AT78">
        <v>1275.33230769231</v>
      </c>
      <c r="AU78">
        <v>1773.72</v>
      </c>
      <c r="AV78">
        <f t="shared" si="73"/>
        <v>0.28098442387056022</v>
      </c>
      <c r="AW78">
        <v>0.5</v>
      </c>
      <c r="AX78">
        <f t="shared" si="74"/>
        <v>1685.9595007780229</v>
      </c>
      <c r="AY78">
        <f t="shared" si="75"/>
        <v>24.963242522523075</v>
      </c>
      <c r="AZ78">
        <f t="shared" si="76"/>
        <v>236.86417949760505</v>
      </c>
      <c r="BA78">
        <f t="shared" si="77"/>
        <v>1.5399683391292477E-2</v>
      </c>
      <c r="BB78">
        <f t="shared" si="78"/>
        <v>-0.99978012313104658</v>
      </c>
      <c r="BC78">
        <f t="shared" si="79"/>
        <v>-0.51049380914656561</v>
      </c>
      <c r="BD78" t="s">
        <v>397</v>
      </c>
      <c r="BE78">
        <v>0</v>
      </c>
      <c r="BF78">
        <f t="shared" si="80"/>
        <v>-0.51049380914656561</v>
      </c>
      <c r="BG78">
        <f t="shared" si="81"/>
        <v>1.0002878096932699</v>
      </c>
      <c r="BH78">
        <f t="shared" si="82"/>
        <v>0.28090357709819719</v>
      </c>
      <c r="BI78">
        <f t="shared" si="83"/>
        <v>-1969.2861649772544</v>
      </c>
      <c r="BJ78">
        <f t="shared" si="84"/>
        <v>0.281246662956669</v>
      </c>
      <c r="BK78">
        <f t="shared" si="85"/>
        <v>1403.1217285453481</v>
      </c>
      <c r="BL78">
        <f t="shared" si="86"/>
        <v>-1.1244091928889768E-4</v>
      </c>
      <c r="BM78">
        <f t="shared" si="87"/>
        <v>1.000112440919289</v>
      </c>
      <c r="BN78" t="s">
        <v>397</v>
      </c>
      <c r="BO78" t="s">
        <v>397</v>
      </c>
      <c r="BP78" t="s">
        <v>397</v>
      </c>
      <c r="BQ78" t="s">
        <v>397</v>
      </c>
      <c r="BR78" t="s">
        <v>397</v>
      </c>
      <c r="BS78" t="s">
        <v>397</v>
      </c>
      <c r="BT78" t="s">
        <v>397</v>
      </c>
      <c r="BU78" t="s">
        <v>397</v>
      </c>
      <c r="BV78" t="s">
        <v>397</v>
      </c>
      <c r="BW78" t="s">
        <v>397</v>
      </c>
      <c r="BX78" t="s">
        <v>397</v>
      </c>
      <c r="BY78" t="s">
        <v>397</v>
      </c>
      <c r="BZ78" t="s">
        <v>397</v>
      </c>
      <c r="CA78" t="s">
        <v>397</v>
      </c>
      <c r="CB78" t="s">
        <v>397</v>
      </c>
      <c r="CC78" t="s">
        <v>397</v>
      </c>
      <c r="CD78" t="s">
        <v>397</v>
      </c>
      <c r="CE78" t="s">
        <v>397</v>
      </c>
      <c r="CF78">
        <f t="shared" si="88"/>
        <v>1999.97</v>
      </c>
      <c r="CG78">
        <f t="shared" si="89"/>
        <v>1685.9595007780229</v>
      </c>
      <c r="CH78">
        <f t="shared" si="90"/>
        <v>0.84299239527494052</v>
      </c>
      <c r="CI78">
        <f t="shared" si="91"/>
        <v>0.16537532288063517</v>
      </c>
      <c r="CJ78">
        <v>9</v>
      </c>
      <c r="CK78">
        <v>0.5</v>
      </c>
      <c r="CL78" t="s">
        <v>398</v>
      </c>
      <c r="CM78">
        <v>1530554253.5999999</v>
      </c>
      <c r="CN78">
        <v>366.66899999999998</v>
      </c>
      <c r="CO78">
        <v>400.37099999999998</v>
      </c>
      <c r="CP78">
        <v>34.555599999999998</v>
      </c>
      <c r="CQ78">
        <v>30.325800000000001</v>
      </c>
      <c r="CR78">
        <v>366.98200000000003</v>
      </c>
      <c r="CS78">
        <v>34.555599999999998</v>
      </c>
      <c r="CT78">
        <v>700.00099999999998</v>
      </c>
      <c r="CU78">
        <v>90.990700000000004</v>
      </c>
      <c r="CV78">
        <v>0.10034800000000001</v>
      </c>
      <c r="CW78">
        <v>29.9377</v>
      </c>
      <c r="CX78">
        <v>29.622</v>
      </c>
      <c r="CY78">
        <v>999.9</v>
      </c>
      <c r="CZ78">
        <v>0</v>
      </c>
      <c r="DA78">
        <v>0</v>
      </c>
      <c r="DB78">
        <v>9977.5</v>
      </c>
      <c r="DC78">
        <v>0</v>
      </c>
      <c r="DD78">
        <v>0.21912699999999999</v>
      </c>
      <c r="DE78">
        <v>-33.701999999999998</v>
      </c>
      <c r="DF78">
        <v>379.79300000000001</v>
      </c>
      <c r="DG78">
        <v>412.89299999999997</v>
      </c>
      <c r="DH78">
        <v>4.22973</v>
      </c>
      <c r="DI78">
        <v>400.37099999999998</v>
      </c>
      <c r="DJ78">
        <v>30.325800000000001</v>
      </c>
      <c r="DK78">
        <v>3.1442399999999999</v>
      </c>
      <c r="DL78">
        <v>2.7593700000000001</v>
      </c>
      <c r="DM78">
        <v>24.812100000000001</v>
      </c>
      <c r="DN78">
        <v>22.643000000000001</v>
      </c>
      <c r="DO78">
        <v>1999.97</v>
      </c>
      <c r="DP78">
        <v>0.90000500000000005</v>
      </c>
      <c r="DQ78">
        <v>9.9995500000000001E-2</v>
      </c>
      <c r="DR78">
        <v>0</v>
      </c>
      <c r="DS78">
        <v>1197.45</v>
      </c>
      <c r="DT78">
        <v>4.9997400000000001</v>
      </c>
      <c r="DU78">
        <v>28365.200000000001</v>
      </c>
      <c r="DV78">
        <v>15359.8</v>
      </c>
      <c r="DW78">
        <v>49.625</v>
      </c>
      <c r="DX78">
        <v>50.186999999999998</v>
      </c>
      <c r="DY78">
        <v>50.561999999999998</v>
      </c>
      <c r="DZ78">
        <v>50</v>
      </c>
      <c r="EA78">
        <v>51.25</v>
      </c>
      <c r="EB78">
        <v>1795.48</v>
      </c>
      <c r="EC78">
        <v>199.49</v>
      </c>
      <c r="ED78">
        <v>0</v>
      </c>
      <c r="EE78">
        <v>58.299999952316298</v>
      </c>
      <c r="EF78">
        <v>0</v>
      </c>
      <c r="EG78">
        <v>1275.33230769231</v>
      </c>
      <c r="EH78">
        <v>-642.48478634210198</v>
      </c>
      <c r="EI78">
        <v>-12282.605128618399</v>
      </c>
      <c r="EJ78">
        <v>29840.2846153846</v>
      </c>
      <c r="EK78">
        <v>15</v>
      </c>
      <c r="EL78">
        <v>1530553854.5999999</v>
      </c>
      <c r="EM78" t="s">
        <v>565</v>
      </c>
      <c r="EN78">
        <v>1530553854.5999999</v>
      </c>
      <c r="EO78">
        <v>0</v>
      </c>
      <c r="EP78">
        <v>8</v>
      </c>
      <c r="EQ78">
        <v>4.2999999999999997E-2</v>
      </c>
      <c r="ER78">
        <v>0</v>
      </c>
      <c r="ES78">
        <v>-0.313</v>
      </c>
      <c r="ET78">
        <v>0</v>
      </c>
      <c r="EU78">
        <v>400</v>
      </c>
      <c r="EV78">
        <v>0</v>
      </c>
      <c r="EW78">
        <v>0.11</v>
      </c>
      <c r="EX78">
        <v>0</v>
      </c>
      <c r="EY78">
        <v>-32.550609999999999</v>
      </c>
      <c r="EZ78">
        <v>-10.300527579737301</v>
      </c>
      <c r="FA78">
        <v>1.03695716999305</v>
      </c>
      <c r="FB78">
        <v>0</v>
      </c>
      <c r="FC78">
        <v>1.0002839236179799</v>
      </c>
      <c r="FD78">
        <v>8.8353370436751693E-5</v>
      </c>
      <c r="FE78">
        <v>0</v>
      </c>
      <c r="FF78">
        <v>0</v>
      </c>
      <c r="FG78">
        <v>3.3403100000000001</v>
      </c>
      <c r="FH78">
        <v>6.64590731707316</v>
      </c>
      <c r="FI78">
        <v>0.65149231479734304</v>
      </c>
      <c r="FJ78">
        <v>0</v>
      </c>
      <c r="FK78">
        <v>0</v>
      </c>
      <c r="FL78">
        <v>3</v>
      </c>
      <c r="FM78" t="s">
        <v>400</v>
      </c>
      <c r="FN78">
        <v>3.4443299999999999</v>
      </c>
      <c r="FO78">
        <v>2.7797100000000001</v>
      </c>
      <c r="FP78">
        <v>7.8095200000000004E-2</v>
      </c>
      <c r="FQ78">
        <v>8.3476499999999995E-2</v>
      </c>
      <c r="FR78">
        <v>0.12809799999999999</v>
      </c>
      <c r="FS78">
        <v>0.11580500000000001</v>
      </c>
      <c r="FT78">
        <v>19523.900000000001</v>
      </c>
      <c r="FU78">
        <v>23688.3</v>
      </c>
      <c r="FV78">
        <v>20647</v>
      </c>
      <c r="FW78">
        <v>24956.2</v>
      </c>
      <c r="FX78">
        <v>28572.3</v>
      </c>
      <c r="FY78">
        <v>32508.6</v>
      </c>
      <c r="FZ78">
        <v>37306.800000000003</v>
      </c>
      <c r="GA78">
        <v>41445.4</v>
      </c>
      <c r="GB78">
        <v>2.2093500000000001</v>
      </c>
      <c r="GC78">
        <v>1.47662</v>
      </c>
      <c r="GD78">
        <v>5.3048100000000001E-2</v>
      </c>
      <c r="GE78">
        <v>0</v>
      </c>
      <c r="GF78">
        <v>28.7575</v>
      </c>
      <c r="GG78">
        <v>999.9</v>
      </c>
      <c r="GH78">
        <v>57.081000000000003</v>
      </c>
      <c r="GI78">
        <v>35.247999999999998</v>
      </c>
      <c r="GJ78">
        <v>35.926699999999997</v>
      </c>
      <c r="GK78">
        <v>61.525100000000002</v>
      </c>
      <c r="GL78">
        <v>24.467099999999999</v>
      </c>
      <c r="GM78">
        <v>2</v>
      </c>
      <c r="GN78">
        <v>0.36830499999999999</v>
      </c>
      <c r="GO78">
        <v>1.9715400000000001</v>
      </c>
      <c r="GP78">
        <v>20.323699999999999</v>
      </c>
      <c r="GQ78">
        <v>5.2216300000000002</v>
      </c>
      <c r="GR78">
        <v>11.962</v>
      </c>
      <c r="GS78">
        <v>4.9856999999999996</v>
      </c>
      <c r="GT78">
        <v>3.3010000000000002</v>
      </c>
      <c r="GU78">
        <v>9999</v>
      </c>
      <c r="GV78">
        <v>999.9</v>
      </c>
      <c r="GW78">
        <v>9999</v>
      </c>
      <c r="GX78">
        <v>9999</v>
      </c>
      <c r="GY78">
        <v>1.8840600000000001</v>
      </c>
      <c r="GZ78">
        <v>1.8810899999999999</v>
      </c>
      <c r="HA78">
        <v>1.8829199999999999</v>
      </c>
      <c r="HB78">
        <v>1.88127</v>
      </c>
      <c r="HC78">
        <v>1.8826700000000001</v>
      </c>
      <c r="HD78">
        <v>1.88202</v>
      </c>
      <c r="HE78">
        <v>1.8839999999999999</v>
      </c>
      <c r="HF78">
        <v>1.88113</v>
      </c>
      <c r="HG78">
        <v>5</v>
      </c>
      <c r="HH78">
        <v>0</v>
      </c>
      <c r="HI78">
        <v>0</v>
      </c>
      <c r="HJ78">
        <v>0</v>
      </c>
      <c r="HK78" t="s">
        <v>401</v>
      </c>
      <c r="HL78" t="s">
        <v>402</v>
      </c>
      <c r="HM78" t="s">
        <v>403</v>
      </c>
      <c r="HN78" t="s">
        <v>403</v>
      </c>
      <c r="HO78" t="s">
        <v>403</v>
      </c>
      <c r="HP78" t="s">
        <v>403</v>
      </c>
      <c r="HQ78">
        <v>0</v>
      </c>
      <c r="HR78">
        <v>100</v>
      </c>
      <c r="HS78">
        <v>100</v>
      </c>
      <c r="HT78">
        <v>-0.313</v>
      </c>
      <c r="HU78">
        <v>0</v>
      </c>
      <c r="HV78">
        <v>-0.31260000000008897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-1</v>
      </c>
      <c r="IE78">
        <v>-1</v>
      </c>
      <c r="IF78">
        <v>-1</v>
      </c>
      <c r="IG78">
        <v>-1</v>
      </c>
      <c r="IH78">
        <v>6.7</v>
      </c>
      <c r="II78">
        <v>25509237.600000001</v>
      </c>
      <c r="IJ78">
        <v>1.08643</v>
      </c>
      <c r="IK78">
        <v>2.6208499999999999</v>
      </c>
      <c r="IL78">
        <v>2.1008300000000002</v>
      </c>
      <c r="IM78">
        <v>2.66113</v>
      </c>
      <c r="IN78">
        <v>2.2338900000000002</v>
      </c>
      <c r="IO78">
        <v>2.4414100000000002E-3</v>
      </c>
      <c r="IP78">
        <v>38.994</v>
      </c>
      <c r="IQ78">
        <v>13.921900000000001</v>
      </c>
      <c r="IR78">
        <v>18</v>
      </c>
      <c r="IS78">
        <v>737.572</v>
      </c>
      <c r="IT78">
        <v>239.96199999999999</v>
      </c>
      <c r="IU78">
        <v>27.001200000000001</v>
      </c>
      <c r="IV78">
        <v>32.195099999999996</v>
      </c>
      <c r="IW78">
        <v>30.000699999999998</v>
      </c>
      <c r="IX78">
        <v>32.0214</v>
      </c>
      <c r="IY78">
        <v>32.018500000000003</v>
      </c>
      <c r="IZ78">
        <v>21.7178</v>
      </c>
      <c r="JA78">
        <v>100</v>
      </c>
      <c r="JB78">
        <v>0</v>
      </c>
      <c r="JC78">
        <v>27</v>
      </c>
      <c r="JD78">
        <v>400</v>
      </c>
      <c r="JE78">
        <v>7.75685</v>
      </c>
      <c r="JF78">
        <v>100.52800000000001</v>
      </c>
      <c r="JG78">
        <v>99.875500000000002</v>
      </c>
    </row>
    <row r="79" spans="1:267" x14ac:dyDescent="0.2">
      <c r="A79">
        <v>63</v>
      </c>
      <c r="B79">
        <v>1530554315.0999999</v>
      </c>
      <c r="C79">
        <v>4647.5999999046298</v>
      </c>
      <c r="D79" t="s">
        <v>590</v>
      </c>
      <c r="E79" t="s">
        <v>591</v>
      </c>
      <c r="F79" t="s">
        <v>394</v>
      </c>
      <c r="I79">
        <v>1530554315.0999999</v>
      </c>
      <c r="J79">
        <f t="shared" si="46"/>
        <v>3.5196162092692241E-3</v>
      </c>
      <c r="K79">
        <f t="shared" si="47"/>
        <v>3.5196162092692242</v>
      </c>
      <c r="L79">
        <f t="shared" si="48"/>
        <v>21.962804623689841</v>
      </c>
      <c r="M79">
        <f t="shared" si="49"/>
        <v>370.24900000000002</v>
      </c>
      <c r="N79">
        <f t="shared" si="50"/>
        <v>247.30636938618707</v>
      </c>
      <c r="O79">
        <f t="shared" si="51"/>
        <v>22.527246744109419</v>
      </c>
      <c r="P79">
        <f t="shared" si="52"/>
        <v>33.726145430307007</v>
      </c>
      <c r="Q79">
        <f t="shared" si="53"/>
        <v>0.31620404425747162</v>
      </c>
      <c r="R79">
        <f t="shared" si="54"/>
        <v>2.7681330055581803</v>
      </c>
      <c r="S79">
        <f t="shared" si="55"/>
        <v>0.29742058555810047</v>
      </c>
      <c r="T79">
        <f t="shared" si="56"/>
        <v>0.1874824334953395</v>
      </c>
      <c r="U79">
        <f t="shared" si="57"/>
        <v>330.7478595016517</v>
      </c>
      <c r="V79">
        <f t="shared" si="58"/>
        <v>31.154405220906725</v>
      </c>
      <c r="W79">
        <f t="shared" si="59"/>
        <v>29.727900000000002</v>
      </c>
      <c r="X79">
        <f t="shared" si="60"/>
        <v>4.1943141065560114</v>
      </c>
      <c r="Y79">
        <f t="shared" si="61"/>
        <v>73.888505316704155</v>
      </c>
      <c r="Z79">
        <f t="shared" si="62"/>
        <v>3.1598819224485006</v>
      </c>
      <c r="AA79">
        <f t="shared" si="63"/>
        <v>4.2765541255767401</v>
      </c>
      <c r="AB79">
        <f t="shared" si="64"/>
        <v>1.0344321841075108</v>
      </c>
      <c r="AC79">
        <f t="shared" si="65"/>
        <v>-155.21507482877277</v>
      </c>
      <c r="AD79">
        <f t="shared" si="66"/>
        <v>50.411781152011137</v>
      </c>
      <c r="AE79">
        <f t="shared" si="67"/>
        <v>4.0452045494948177</v>
      </c>
      <c r="AF79">
        <f t="shared" si="68"/>
        <v>229.9897703743849</v>
      </c>
      <c r="AG79">
        <v>0</v>
      </c>
      <c r="AH79">
        <v>0</v>
      </c>
      <c r="AI79">
        <f t="shared" si="69"/>
        <v>1</v>
      </c>
      <c r="AJ79">
        <f t="shared" si="70"/>
        <v>0</v>
      </c>
      <c r="AK79">
        <f t="shared" si="71"/>
        <v>47666.386185339245</v>
      </c>
      <c r="AL79" t="s">
        <v>395</v>
      </c>
      <c r="AM79">
        <v>8118.25</v>
      </c>
      <c r="AN79">
        <v>1.65384615384615</v>
      </c>
      <c r="AO79">
        <v>0.39</v>
      </c>
      <c r="AP79">
        <f t="shared" si="72"/>
        <v>-3.2406311637080769</v>
      </c>
      <c r="AQ79">
        <v>-1</v>
      </c>
      <c r="AR79" t="s">
        <v>592</v>
      </c>
      <c r="AS79">
        <v>8310.17</v>
      </c>
      <c r="AT79">
        <v>1507.5419230769201</v>
      </c>
      <c r="AU79">
        <v>1840.22</v>
      </c>
      <c r="AV79">
        <f t="shared" si="73"/>
        <v>0.18078168747382373</v>
      </c>
      <c r="AW79">
        <v>0.5</v>
      </c>
      <c r="AX79">
        <f t="shared" si="74"/>
        <v>1685.9682007780577</v>
      </c>
      <c r="AY79">
        <f t="shared" si="75"/>
        <v>21.962804623689841</v>
      </c>
      <c r="AZ79">
        <f t="shared" si="76"/>
        <v>152.39608818193187</v>
      </c>
      <c r="BA79">
        <f t="shared" si="77"/>
        <v>1.3619951202574717E-2</v>
      </c>
      <c r="BB79">
        <f t="shared" si="78"/>
        <v>-0.99978806881785864</v>
      </c>
      <c r="BC79">
        <f t="shared" si="79"/>
        <v>-0.51048849977305988</v>
      </c>
      <c r="BD79" t="s">
        <v>397</v>
      </c>
      <c r="BE79">
        <v>0</v>
      </c>
      <c r="BF79">
        <f t="shared" si="80"/>
        <v>-0.51048849977305988</v>
      </c>
      <c r="BG79">
        <f t="shared" si="81"/>
        <v>1.0002774062339139</v>
      </c>
      <c r="BH79">
        <f t="shared" si="82"/>
        <v>0.18073155141479635</v>
      </c>
      <c r="BI79">
        <f t="shared" si="83"/>
        <v>-2043.1465815095605</v>
      </c>
      <c r="BJ79">
        <f t="shared" si="84"/>
        <v>0.18094430609806469</v>
      </c>
      <c r="BK79">
        <f t="shared" si="85"/>
        <v>1455.7388922702416</v>
      </c>
      <c r="BL79">
        <f t="shared" si="86"/>
        <v>-6.119987585823809E-5</v>
      </c>
      <c r="BM79">
        <f t="shared" si="87"/>
        <v>1.0000611998758582</v>
      </c>
      <c r="BN79" t="s">
        <v>397</v>
      </c>
      <c r="BO79" t="s">
        <v>397</v>
      </c>
      <c r="BP79" t="s">
        <v>397</v>
      </c>
      <c r="BQ79" t="s">
        <v>397</v>
      </c>
      <c r="BR79" t="s">
        <v>397</v>
      </c>
      <c r="BS79" t="s">
        <v>397</v>
      </c>
      <c r="BT79" t="s">
        <v>397</v>
      </c>
      <c r="BU79" t="s">
        <v>397</v>
      </c>
      <c r="BV79" t="s">
        <v>397</v>
      </c>
      <c r="BW79" t="s">
        <v>397</v>
      </c>
      <c r="BX79" t="s">
        <v>397</v>
      </c>
      <c r="BY79" t="s">
        <v>397</v>
      </c>
      <c r="BZ79" t="s">
        <v>397</v>
      </c>
      <c r="CA79" t="s">
        <v>397</v>
      </c>
      <c r="CB79" t="s">
        <v>397</v>
      </c>
      <c r="CC79" t="s">
        <v>397</v>
      </c>
      <c r="CD79" t="s">
        <v>397</v>
      </c>
      <c r="CE79" t="s">
        <v>397</v>
      </c>
      <c r="CF79">
        <f t="shared" si="88"/>
        <v>1999.98</v>
      </c>
      <c r="CG79">
        <f t="shared" si="89"/>
        <v>1685.9682007780577</v>
      </c>
      <c r="CH79">
        <f t="shared" si="90"/>
        <v>0.84299253031433197</v>
      </c>
      <c r="CI79">
        <f t="shared" si="91"/>
        <v>0.16537558350666093</v>
      </c>
      <c r="CJ79">
        <v>9</v>
      </c>
      <c r="CK79">
        <v>0.5</v>
      </c>
      <c r="CL79" t="s">
        <v>398</v>
      </c>
      <c r="CM79">
        <v>1530554315.0999999</v>
      </c>
      <c r="CN79">
        <v>370.24900000000002</v>
      </c>
      <c r="CO79">
        <v>400.16</v>
      </c>
      <c r="CP79">
        <v>34.689500000000002</v>
      </c>
      <c r="CQ79">
        <v>30.3216</v>
      </c>
      <c r="CR79">
        <v>370.56099999999998</v>
      </c>
      <c r="CS79">
        <v>34.689500000000002</v>
      </c>
      <c r="CT79">
        <v>700.05499999999995</v>
      </c>
      <c r="CU79">
        <v>90.989900000000006</v>
      </c>
      <c r="CV79">
        <v>0.10054299999999999</v>
      </c>
      <c r="CW79">
        <v>30.0657</v>
      </c>
      <c r="CX79">
        <v>29.727900000000002</v>
      </c>
      <c r="CY79">
        <v>999.9</v>
      </c>
      <c r="CZ79">
        <v>0</v>
      </c>
      <c r="DA79">
        <v>0</v>
      </c>
      <c r="DB79">
        <v>10008.799999999999</v>
      </c>
      <c r="DC79">
        <v>0</v>
      </c>
      <c r="DD79">
        <v>0.22186600000000001</v>
      </c>
      <c r="DE79">
        <v>-29.9117</v>
      </c>
      <c r="DF79">
        <v>383.55399999999997</v>
      </c>
      <c r="DG79">
        <v>412.673</v>
      </c>
      <c r="DH79">
        <v>4.3678999999999997</v>
      </c>
      <c r="DI79">
        <v>400.16</v>
      </c>
      <c r="DJ79">
        <v>30.3216</v>
      </c>
      <c r="DK79">
        <v>3.15639</v>
      </c>
      <c r="DL79">
        <v>2.7589600000000001</v>
      </c>
      <c r="DM79">
        <v>24.876799999999999</v>
      </c>
      <c r="DN79">
        <v>22.640499999999999</v>
      </c>
      <c r="DO79">
        <v>1999.98</v>
      </c>
      <c r="DP79">
        <v>0.9</v>
      </c>
      <c r="DQ79">
        <v>9.9999699999999997E-2</v>
      </c>
      <c r="DR79">
        <v>0</v>
      </c>
      <c r="DS79">
        <v>1393.37</v>
      </c>
      <c r="DT79">
        <v>4.9997400000000001</v>
      </c>
      <c r="DU79">
        <v>33464.300000000003</v>
      </c>
      <c r="DV79">
        <v>15359.8</v>
      </c>
      <c r="DW79">
        <v>49.75</v>
      </c>
      <c r="DX79">
        <v>50.311999999999998</v>
      </c>
      <c r="DY79">
        <v>50.686999999999998</v>
      </c>
      <c r="DZ79">
        <v>50.25</v>
      </c>
      <c r="EA79">
        <v>51.375</v>
      </c>
      <c r="EB79">
        <v>1795.48</v>
      </c>
      <c r="EC79">
        <v>199.5</v>
      </c>
      <c r="ED79">
        <v>0</v>
      </c>
      <c r="EE79">
        <v>60.899999856948902</v>
      </c>
      <c r="EF79">
        <v>0</v>
      </c>
      <c r="EG79">
        <v>1507.5419230769201</v>
      </c>
      <c r="EH79">
        <v>-1099.6085479021799</v>
      </c>
      <c r="EI79">
        <v>-34598.748765708297</v>
      </c>
      <c r="EJ79">
        <v>36456.3461538462</v>
      </c>
      <c r="EK79">
        <v>15</v>
      </c>
      <c r="EL79">
        <v>1530553854.5999999</v>
      </c>
      <c r="EM79" t="s">
        <v>565</v>
      </c>
      <c r="EN79">
        <v>1530553854.5999999</v>
      </c>
      <c r="EO79">
        <v>0</v>
      </c>
      <c r="EP79">
        <v>8</v>
      </c>
      <c r="EQ79">
        <v>4.2999999999999997E-2</v>
      </c>
      <c r="ER79">
        <v>0</v>
      </c>
      <c r="ES79">
        <v>-0.313</v>
      </c>
      <c r="ET79">
        <v>0</v>
      </c>
      <c r="EU79">
        <v>400</v>
      </c>
      <c r="EV79">
        <v>0</v>
      </c>
      <c r="EW79">
        <v>0.11</v>
      </c>
      <c r="EX79">
        <v>0</v>
      </c>
      <c r="EY79">
        <v>-25.737964999999999</v>
      </c>
      <c r="EZ79">
        <v>-34.676924577861101</v>
      </c>
      <c r="FA79">
        <v>3.5207820190655101</v>
      </c>
      <c r="FB79">
        <v>0</v>
      </c>
      <c r="FC79">
        <v>1.0002878096932699</v>
      </c>
      <c r="FD79">
        <v>8.8353370436751693E-5</v>
      </c>
      <c r="FE79">
        <v>0</v>
      </c>
      <c r="FF79">
        <v>0</v>
      </c>
      <c r="FG79">
        <v>2.4595330574999998</v>
      </c>
      <c r="FH79">
        <v>14.3576138825516</v>
      </c>
      <c r="FI79">
        <v>1.42031557227757</v>
      </c>
      <c r="FJ79">
        <v>0</v>
      </c>
      <c r="FK79">
        <v>0</v>
      </c>
      <c r="FL79">
        <v>3</v>
      </c>
      <c r="FM79" t="s">
        <v>400</v>
      </c>
      <c r="FN79">
        <v>3.4443899999999998</v>
      </c>
      <c r="FO79">
        <v>2.78017</v>
      </c>
      <c r="FP79">
        <v>7.8673599999999996E-2</v>
      </c>
      <c r="FQ79">
        <v>8.3426100000000003E-2</v>
      </c>
      <c r="FR79">
        <v>0.128414</v>
      </c>
      <c r="FS79">
        <v>0.115773</v>
      </c>
      <c r="FT79">
        <v>19508.900000000001</v>
      </c>
      <c r="FU79">
        <v>23686.2</v>
      </c>
      <c r="FV79">
        <v>20644.3</v>
      </c>
      <c r="FW79">
        <v>24953</v>
      </c>
      <c r="FX79">
        <v>28558.5</v>
      </c>
      <c r="FY79">
        <v>32505.4</v>
      </c>
      <c r="FZ79">
        <v>37302.400000000001</v>
      </c>
      <c r="GA79">
        <v>41440</v>
      </c>
      <c r="GB79">
        <v>2.2222</v>
      </c>
      <c r="GC79">
        <v>1.47268</v>
      </c>
      <c r="GD79">
        <v>3.9115499999999997E-2</v>
      </c>
      <c r="GE79">
        <v>0</v>
      </c>
      <c r="GF79">
        <v>29.090800000000002</v>
      </c>
      <c r="GG79">
        <v>999.9</v>
      </c>
      <c r="GH79">
        <v>57.037999999999997</v>
      </c>
      <c r="GI79">
        <v>35.268000000000001</v>
      </c>
      <c r="GJ79">
        <v>35.936700000000002</v>
      </c>
      <c r="GK79">
        <v>61.685200000000002</v>
      </c>
      <c r="GL79">
        <v>24.495200000000001</v>
      </c>
      <c r="GM79">
        <v>2</v>
      </c>
      <c r="GN79">
        <v>0.37458599999999997</v>
      </c>
      <c r="GO79">
        <v>2.0768</v>
      </c>
      <c r="GP79">
        <v>20.3216</v>
      </c>
      <c r="GQ79">
        <v>5.2175900000000004</v>
      </c>
      <c r="GR79">
        <v>11.962</v>
      </c>
      <c r="GS79">
        <v>4.9855999999999998</v>
      </c>
      <c r="GT79">
        <v>3.3009300000000001</v>
      </c>
      <c r="GU79">
        <v>9999</v>
      </c>
      <c r="GV79">
        <v>999.9</v>
      </c>
      <c r="GW79">
        <v>9999</v>
      </c>
      <c r="GX79">
        <v>9999</v>
      </c>
      <c r="GY79">
        <v>1.8840600000000001</v>
      </c>
      <c r="GZ79">
        <v>1.8810899999999999</v>
      </c>
      <c r="HA79">
        <v>1.88289</v>
      </c>
      <c r="HB79">
        <v>1.88127</v>
      </c>
      <c r="HC79">
        <v>1.8827</v>
      </c>
      <c r="HD79">
        <v>1.8819999999999999</v>
      </c>
      <c r="HE79">
        <v>1.88398</v>
      </c>
      <c r="HF79">
        <v>1.8811199999999999</v>
      </c>
      <c r="HG79">
        <v>5</v>
      </c>
      <c r="HH79">
        <v>0</v>
      </c>
      <c r="HI79">
        <v>0</v>
      </c>
      <c r="HJ79">
        <v>0</v>
      </c>
      <c r="HK79" t="s">
        <v>401</v>
      </c>
      <c r="HL79" t="s">
        <v>402</v>
      </c>
      <c r="HM79" t="s">
        <v>403</v>
      </c>
      <c r="HN79" t="s">
        <v>403</v>
      </c>
      <c r="HO79" t="s">
        <v>403</v>
      </c>
      <c r="HP79" t="s">
        <v>403</v>
      </c>
      <c r="HQ79">
        <v>0</v>
      </c>
      <c r="HR79">
        <v>100</v>
      </c>
      <c r="HS79">
        <v>100</v>
      </c>
      <c r="HT79">
        <v>-0.312</v>
      </c>
      <c r="HU79">
        <v>0</v>
      </c>
      <c r="HV79">
        <v>-0.31260000000008897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-1</v>
      </c>
      <c r="IE79">
        <v>-1</v>
      </c>
      <c r="IF79">
        <v>-1</v>
      </c>
      <c r="IG79">
        <v>-1</v>
      </c>
      <c r="IH79">
        <v>7.7</v>
      </c>
      <c r="II79">
        <v>25509238.600000001</v>
      </c>
      <c r="IJ79">
        <v>1.08521</v>
      </c>
      <c r="IK79">
        <v>2.6135299999999999</v>
      </c>
      <c r="IL79">
        <v>2.1008300000000002</v>
      </c>
      <c r="IM79">
        <v>2.66113</v>
      </c>
      <c r="IN79">
        <v>2.2351100000000002</v>
      </c>
      <c r="IO79">
        <v>2.4414100000000002E-3</v>
      </c>
      <c r="IP79">
        <v>39.043599999999998</v>
      </c>
      <c r="IQ79">
        <v>13.904400000000001</v>
      </c>
      <c r="IR79">
        <v>18</v>
      </c>
      <c r="IS79">
        <v>749.99699999999996</v>
      </c>
      <c r="IT79">
        <v>238.65899999999999</v>
      </c>
      <c r="IU79">
        <v>27.0032</v>
      </c>
      <c r="IV79">
        <v>32.276600000000002</v>
      </c>
      <c r="IW79">
        <v>30.000599999999999</v>
      </c>
      <c r="IX79">
        <v>32.099899999999998</v>
      </c>
      <c r="IY79">
        <v>32.094000000000001</v>
      </c>
      <c r="IZ79">
        <v>21.692499999999999</v>
      </c>
      <c r="JA79">
        <v>100</v>
      </c>
      <c r="JB79">
        <v>0</v>
      </c>
      <c r="JC79">
        <v>27</v>
      </c>
      <c r="JD79">
        <v>400</v>
      </c>
      <c r="JE79">
        <v>7.75685</v>
      </c>
      <c r="JF79">
        <v>100.51600000000001</v>
      </c>
      <c r="JG79">
        <v>99.862499999999997</v>
      </c>
    </row>
    <row r="80" spans="1:267" x14ac:dyDescent="0.2">
      <c r="A80">
        <v>64</v>
      </c>
      <c r="B80">
        <v>1530554350.5999999</v>
      </c>
      <c r="C80">
        <v>4683.0999999046298</v>
      </c>
      <c r="D80" t="s">
        <v>593</v>
      </c>
      <c r="E80" t="s">
        <v>594</v>
      </c>
      <c r="F80" t="s">
        <v>394</v>
      </c>
      <c r="I80">
        <v>1530554350.5999999</v>
      </c>
      <c r="J80">
        <f t="shared" si="46"/>
        <v>4.1614725807639823E-3</v>
      </c>
      <c r="K80">
        <f t="shared" si="47"/>
        <v>4.1614725807639825</v>
      </c>
      <c r="L80">
        <f t="shared" si="48"/>
        <v>25.382436511225404</v>
      </c>
      <c r="M80">
        <f t="shared" si="49"/>
        <v>365.36</v>
      </c>
      <c r="N80">
        <f t="shared" si="50"/>
        <v>251.57837122474541</v>
      </c>
      <c r="O80">
        <f t="shared" si="51"/>
        <v>22.91639534721536</v>
      </c>
      <c r="P80">
        <f t="shared" si="52"/>
        <v>33.280818868879997</v>
      </c>
      <c r="Q80">
        <f t="shared" si="53"/>
        <v>0.40066851522620361</v>
      </c>
      <c r="R80">
        <f t="shared" si="54"/>
        <v>2.767594841859299</v>
      </c>
      <c r="S80">
        <f t="shared" si="55"/>
        <v>0.37100917817521634</v>
      </c>
      <c r="T80">
        <f t="shared" si="56"/>
        <v>0.23436228551301319</v>
      </c>
      <c r="U80">
        <f t="shared" si="57"/>
        <v>330.74568450158392</v>
      </c>
      <c r="V80">
        <f t="shared" si="58"/>
        <v>31.113504312102741</v>
      </c>
      <c r="W80">
        <f t="shared" si="59"/>
        <v>29.8018</v>
      </c>
      <c r="X80">
        <f t="shared" si="60"/>
        <v>4.2121868571064276</v>
      </c>
      <c r="Y80">
        <f t="shared" si="61"/>
        <v>74.998246494632596</v>
      </c>
      <c r="Z80">
        <f t="shared" si="62"/>
        <v>3.2322091535305</v>
      </c>
      <c r="AA80">
        <f t="shared" si="63"/>
        <v>4.3097129661049074</v>
      </c>
      <c r="AB80">
        <f t="shared" si="64"/>
        <v>0.97997770357592762</v>
      </c>
      <c r="AC80">
        <f t="shared" si="65"/>
        <v>-183.52094081169162</v>
      </c>
      <c r="AD80">
        <f t="shared" si="66"/>
        <v>59.458819386055723</v>
      </c>
      <c r="AE80">
        <f t="shared" si="67"/>
        <v>4.7770255612795491</v>
      </c>
      <c r="AF80">
        <f t="shared" si="68"/>
        <v>211.4605886372276</v>
      </c>
      <c r="AG80">
        <v>0</v>
      </c>
      <c r="AH80">
        <v>0</v>
      </c>
      <c r="AI80">
        <f t="shared" si="69"/>
        <v>1</v>
      </c>
      <c r="AJ80">
        <f t="shared" si="70"/>
        <v>0</v>
      </c>
      <c r="AK80">
        <f t="shared" si="71"/>
        <v>47630.722388615512</v>
      </c>
      <c r="AL80" t="s">
        <v>395</v>
      </c>
      <c r="AM80">
        <v>8118.25</v>
      </c>
      <c r="AN80">
        <v>1.65384615384615</v>
      </c>
      <c r="AO80">
        <v>0.39</v>
      </c>
      <c r="AP80">
        <f t="shared" si="72"/>
        <v>-3.2406311637080769</v>
      </c>
      <c r="AQ80">
        <v>-1</v>
      </c>
      <c r="AR80" t="s">
        <v>595</v>
      </c>
      <c r="AS80">
        <v>8306.34</v>
      </c>
      <c r="AT80">
        <v>1161.3003846153799</v>
      </c>
      <c r="AU80">
        <v>1662.9</v>
      </c>
      <c r="AV80">
        <f t="shared" si="73"/>
        <v>0.30164147897325166</v>
      </c>
      <c r="AW80">
        <v>0.5</v>
      </c>
      <c r="AX80">
        <f t="shared" si="74"/>
        <v>1685.9595007780229</v>
      </c>
      <c r="AY80">
        <f t="shared" si="75"/>
        <v>25.382436511225404</v>
      </c>
      <c r="AZ80">
        <f t="shared" si="76"/>
        <v>254.27765865184392</v>
      </c>
      <c r="BA80">
        <f t="shared" si="77"/>
        <v>1.56483216228211E-2</v>
      </c>
      <c r="BB80">
        <f t="shared" si="78"/>
        <v>-0.99976546996211435</v>
      </c>
      <c r="BC80">
        <f t="shared" si="79"/>
        <v>-0.51050360080462642</v>
      </c>
      <c r="BD80" t="s">
        <v>397</v>
      </c>
      <c r="BE80">
        <v>0</v>
      </c>
      <c r="BF80">
        <f t="shared" si="80"/>
        <v>-0.51050360080462642</v>
      </c>
      <c r="BG80">
        <f t="shared" si="81"/>
        <v>1.0003069959713782</v>
      </c>
      <c r="BH80">
        <f t="shared" si="82"/>
        <v>0.30154890467434314</v>
      </c>
      <c r="BI80">
        <f t="shared" si="83"/>
        <v>-1846.2002800594005</v>
      </c>
      <c r="BJ80">
        <f t="shared" si="84"/>
        <v>0.30194177679406847</v>
      </c>
      <c r="BK80">
        <f t="shared" si="85"/>
        <v>1315.4370054777885</v>
      </c>
      <c r="BL80">
        <f t="shared" si="86"/>
        <v>-1.3255984730077257E-4</v>
      </c>
      <c r="BM80">
        <f t="shared" si="87"/>
        <v>1.0001325598473008</v>
      </c>
      <c r="BN80" t="s">
        <v>397</v>
      </c>
      <c r="BO80" t="s">
        <v>397</v>
      </c>
      <c r="BP80" t="s">
        <v>397</v>
      </c>
      <c r="BQ80" t="s">
        <v>397</v>
      </c>
      <c r="BR80" t="s">
        <v>397</v>
      </c>
      <c r="BS80" t="s">
        <v>397</v>
      </c>
      <c r="BT80" t="s">
        <v>397</v>
      </c>
      <c r="BU80" t="s">
        <v>397</v>
      </c>
      <c r="BV80" t="s">
        <v>397</v>
      </c>
      <c r="BW80" t="s">
        <v>397</v>
      </c>
      <c r="BX80" t="s">
        <v>397</v>
      </c>
      <c r="BY80" t="s">
        <v>397</v>
      </c>
      <c r="BZ80" t="s">
        <v>397</v>
      </c>
      <c r="CA80" t="s">
        <v>397</v>
      </c>
      <c r="CB80" t="s">
        <v>397</v>
      </c>
      <c r="CC80" t="s">
        <v>397</v>
      </c>
      <c r="CD80" t="s">
        <v>397</v>
      </c>
      <c r="CE80" t="s">
        <v>397</v>
      </c>
      <c r="CF80">
        <f t="shared" si="88"/>
        <v>1999.97</v>
      </c>
      <c r="CG80">
        <f t="shared" si="89"/>
        <v>1685.9595007780229</v>
      </c>
      <c r="CH80">
        <f t="shared" si="90"/>
        <v>0.84299239527494052</v>
      </c>
      <c r="CI80">
        <f t="shared" si="91"/>
        <v>0.16537532288063517</v>
      </c>
      <c r="CJ80">
        <v>9</v>
      </c>
      <c r="CK80">
        <v>0.5</v>
      </c>
      <c r="CL80" t="s">
        <v>398</v>
      </c>
      <c r="CM80">
        <v>1530554350.5999999</v>
      </c>
      <c r="CN80">
        <v>365.36</v>
      </c>
      <c r="CO80">
        <v>399.95</v>
      </c>
      <c r="CP80">
        <v>35.483499999999999</v>
      </c>
      <c r="CQ80">
        <v>30.322800000000001</v>
      </c>
      <c r="CR80">
        <v>365.673</v>
      </c>
      <c r="CS80">
        <v>35.483499999999999</v>
      </c>
      <c r="CT80">
        <v>699.98800000000006</v>
      </c>
      <c r="CU80">
        <v>90.990099999999998</v>
      </c>
      <c r="CV80">
        <v>0.100383</v>
      </c>
      <c r="CW80">
        <v>30.200299999999999</v>
      </c>
      <c r="CX80">
        <v>29.8018</v>
      </c>
      <c r="CY80">
        <v>999.9</v>
      </c>
      <c r="CZ80">
        <v>0</v>
      </c>
      <c r="DA80">
        <v>0</v>
      </c>
      <c r="DB80">
        <v>10005.6</v>
      </c>
      <c r="DC80">
        <v>0</v>
      </c>
      <c r="DD80">
        <v>0.21912699999999999</v>
      </c>
      <c r="DE80">
        <v>-34.5899</v>
      </c>
      <c r="DF80">
        <v>378.80099999999999</v>
      </c>
      <c r="DG80">
        <v>412.45699999999999</v>
      </c>
      <c r="DH80">
        <v>5.16073</v>
      </c>
      <c r="DI80">
        <v>399.95</v>
      </c>
      <c r="DJ80">
        <v>30.322800000000001</v>
      </c>
      <c r="DK80">
        <v>3.22865</v>
      </c>
      <c r="DL80">
        <v>2.7590699999999999</v>
      </c>
      <c r="DM80">
        <v>25.256599999999999</v>
      </c>
      <c r="DN80">
        <v>22.641200000000001</v>
      </c>
      <c r="DO80">
        <v>1999.97</v>
      </c>
      <c r="DP80">
        <v>0.90000100000000005</v>
      </c>
      <c r="DQ80">
        <v>9.9998900000000002E-2</v>
      </c>
      <c r="DR80">
        <v>0</v>
      </c>
      <c r="DS80">
        <v>1128.3800000000001</v>
      </c>
      <c r="DT80">
        <v>4.9997400000000001</v>
      </c>
      <c r="DU80">
        <v>25927.8</v>
      </c>
      <c r="DV80">
        <v>15359.8</v>
      </c>
      <c r="DW80">
        <v>49.936999999999998</v>
      </c>
      <c r="DX80">
        <v>50.5</v>
      </c>
      <c r="DY80">
        <v>50.75</v>
      </c>
      <c r="DZ80">
        <v>50.311999999999998</v>
      </c>
      <c r="EA80">
        <v>51.5</v>
      </c>
      <c r="EB80">
        <v>1795.48</v>
      </c>
      <c r="EC80">
        <v>199.49</v>
      </c>
      <c r="ED80">
        <v>0</v>
      </c>
      <c r="EE80">
        <v>35.099999904632597</v>
      </c>
      <c r="EF80">
        <v>0</v>
      </c>
      <c r="EG80">
        <v>1161.3003846153799</v>
      </c>
      <c r="EH80">
        <v>-323.936751736161</v>
      </c>
      <c r="EI80">
        <v>-7458.6803319373603</v>
      </c>
      <c r="EJ80">
        <v>26509.0769230769</v>
      </c>
      <c r="EK80">
        <v>15</v>
      </c>
      <c r="EL80">
        <v>1530553854.5999999</v>
      </c>
      <c r="EM80" t="s">
        <v>565</v>
      </c>
      <c r="EN80">
        <v>1530553854.5999999</v>
      </c>
      <c r="EO80">
        <v>0</v>
      </c>
      <c r="EP80">
        <v>8</v>
      </c>
      <c r="EQ80">
        <v>4.2999999999999997E-2</v>
      </c>
      <c r="ER80">
        <v>0</v>
      </c>
      <c r="ES80">
        <v>-0.313</v>
      </c>
      <c r="ET80">
        <v>0</v>
      </c>
      <c r="EU80">
        <v>400</v>
      </c>
      <c r="EV80">
        <v>0</v>
      </c>
      <c r="EW80">
        <v>0.11</v>
      </c>
      <c r="EX80">
        <v>0</v>
      </c>
      <c r="EY80">
        <v>-32.613587500000001</v>
      </c>
      <c r="EZ80">
        <v>-17.7255500938086</v>
      </c>
      <c r="FA80">
        <v>1.98189397675399</v>
      </c>
      <c r="FB80">
        <v>0</v>
      </c>
      <c r="FC80">
        <v>1.0002774062339099</v>
      </c>
      <c r="FD80">
        <v>8.8353370436751693E-5</v>
      </c>
      <c r="FE80">
        <v>0</v>
      </c>
      <c r="FF80">
        <v>0</v>
      </c>
      <c r="FG80">
        <v>4.3086145</v>
      </c>
      <c r="FH80">
        <v>4.0589675797373497</v>
      </c>
      <c r="FI80">
        <v>0.65170155506163296</v>
      </c>
      <c r="FJ80">
        <v>0</v>
      </c>
      <c r="FK80">
        <v>0</v>
      </c>
      <c r="FL80">
        <v>3</v>
      </c>
      <c r="FM80" t="s">
        <v>400</v>
      </c>
      <c r="FN80">
        <v>3.4442400000000002</v>
      </c>
      <c r="FO80">
        <v>2.7799900000000002</v>
      </c>
      <c r="FP80">
        <v>7.7858399999999994E-2</v>
      </c>
      <c r="FQ80">
        <v>8.3382800000000007E-2</v>
      </c>
      <c r="FR80">
        <v>0.13040599999999999</v>
      </c>
      <c r="FS80">
        <v>0.11576400000000001</v>
      </c>
      <c r="FT80">
        <v>19524.3</v>
      </c>
      <c r="FU80">
        <v>23685.599999999999</v>
      </c>
      <c r="FV80">
        <v>20642.599999999999</v>
      </c>
      <c r="FW80">
        <v>24951.3</v>
      </c>
      <c r="FX80">
        <v>28491</v>
      </c>
      <c r="FY80">
        <v>32504</v>
      </c>
      <c r="FZ80">
        <v>37299.599999999999</v>
      </c>
      <c r="GA80">
        <v>41438</v>
      </c>
      <c r="GB80">
        <v>2.2298</v>
      </c>
      <c r="GC80">
        <v>1.46973</v>
      </c>
      <c r="GD80">
        <v>3.09199E-2</v>
      </c>
      <c r="GE80">
        <v>0</v>
      </c>
      <c r="GF80">
        <v>29.298300000000001</v>
      </c>
      <c r="GG80">
        <v>999.9</v>
      </c>
      <c r="GH80">
        <v>57.014000000000003</v>
      </c>
      <c r="GI80">
        <v>35.277999999999999</v>
      </c>
      <c r="GJ80">
        <v>35.941400000000002</v>
      </c>
      <c r="GK80">
        <v>61.755200000000002</v>
      </c>
      <c r="GL80">
        <v>24.370999999999999</v>
      </c>
      <c r="GM80">
        <v>2</v>
      </c>
      <c r="GN80">
        <v>0.378585</v>
      </c>
      <c r="GO80">
        <v>2.17319</v>
      </c>
      <c r="GP80">
        <v>20.3201</v>
      </c>
      <c r="GQ80">
        <v>5.2183400000000004</v>
      </c>
      <c r="GR80">
        <v>11.962</v>
      </c>
      <c r="GS80">
        <v>4.9857500000000003</v>
      </c>
      <c r="GT80">
        <v>3.3010000000000002</v>
      </c>
      <c r="GU80">
        <v>9999</v>
      </c>
      <c r="GV80">
        <v>999.9</v>
      </c>
      <c r="GW80">
        <v>9999</v>
      </c>
      <c r="GX80">
        <v>9999</v>
      </c>
      <c r="GY80">
        <v>1.88405</v>
      </c>
      <c r="GZ80">
        <v>1.8810899999999999</v>
      </c>
      <c r="HA80">
        <v>1.88293</v>
      </c>
      <c r="HB80">
        <v>1.8812599999999999</v>
      </c>
      <c r="HC80">
        <v>1.8827</v>
      </c>
      <c r="HD80">
        <v>1.88202</v>
      </c>
      <c r="HE80">
        <v>1.8839999999999999</v>
      </c>
      <c r="HF80">
        <v>1.8811199999999999</v>
      </c>
      <c r="HG80">
        <v>5</v>
      </c>
      <c r="HH80">
        <v>0</v>
      </c>
      <c r="HI80">
        <v>0</v>
      </c>
      <c r="HJ80">
        <v>0</v>
      </c>
      <c r="HK80" t="s">
        <v>401</v>
      </c>
      <c r="HL80" t="s">
        <v>402</v>
      </c>
      <c r="HM80" t="s">
        <v>403</v>
      </c>
      <c r="HN80" t="s">
        <v>403</v>
      </c>
      <c r="HO80" t="s">
        <v>403</v>
      </c>
      <c r="HP80" t="s">
        <v>403</v>
      </c>
      <c r="HQ80">
        <v>0</v>
      </c>
      <c r="HR80">
        <v>100</v>
      </c>
      <c r="HS80">
        <v>100</v>
      </c>
      <c r="HT80">
        <v>-0.313</v>
      </c>
      <c r="HU80">
        <v>0</v>
      </c>
      <c r="HV80">
        <v>-0.31260000000008897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-1</v>
      </c>
      <c r="IE80">
        <v>-1</v>
      </c>
      <c r="IF80">
        <v>-1</v>
      </c>
      <c r="IG80">
        <v>-1</v>
      </c>
      <c r="IH80">
        <v>8.3000000000000007</v>
      </c>
      <c r="II80">
        <v>25509239.199999999</v>
      </c>
      <c r="IJ80">
        <v>1.08521</v>
      </c>
      <c r="IK80">
        <v>2.6208499999999999</v>
      </c>
      <c r="IL80">
        <v>2.1008300000000002</v>
      </c>
      <c r="IM80">
        <v>2.66235</v>
      </c>
      <c r="IN80">
        <v>2.2314500000000002</v>
      </c>
      <c r="IO80">
        <v>2.4414100000000002E-3</v>
      </c>
      <c r="IP80">
        <v>39.068300000000001</v>
      </c>
      <c r="IQ80">
        <v>13.8606</v>
      </c>
      <c r="IR80">
        <v>18</v>
      </c>
      <c r="IS80">
        <v>757.41600000000005</v>
      </c>
      <c r="IT80">
        <v>237.65600000000001</v>
      </c>
      <c r="IU80">
        <v>27.0029</v>
      </c>
      <c r="IV80">
        <v>32.332999999999998</v>
      </c>
      <c r="IW80">
        <v>30.000699999999998</v>
      </c>
      <c r="IX80">
        <v>32.145600000000002</v>
      </c>
      <c r="IY80">
        <v>32.141399999999997</v>
      </c>
      <c r="IZ80">
        <v>21.6861</v>
      </c>
      <c r="JA80">
        <v>100</v>
      </c>
      <c r="JB80">
        <v>0</v>
      </c>
      <c r="JC80">
        <v>27</v>
      </c>
      <c r="JD80">
        <v>400</v>
      </c>
      <c r="JE80">
        <v>7.75685</v>
      </c>
      <c r="JF80">
        <v>100.508</v>
      </c>
      <c r="JG80">
        <v>99.856999999999999</v>
      </c>
    </row>
    <row r="81" spans="1:267" x14ac:dyDescent="0.2">
      <c r="A81">
        <v>65</v>
      </c>
      <c r="B81">
        <v>1530554401.0999999</v>
      </c>
      <c r="C81">
        <v>4733.5999999046298</v>
      </c>
      <c r="D81" t="s">
        <v>596</v>
      </c>
      <c r="E81" t="s">
        <v>597</v>
      </c>
      <c r="F81" t="s">
        <v>394</v>
      </c>
      <c r="I81">
        <v>1530554401.0999999</v>
      </c>
      <c r="J81">
        <f t="shared" ref="J81:J112" si="92">(K81)/1000</f>
        <v>4.0794701613296146E-3</v>
      </c>
      <c r="K81">
        <f t="shared" si="47"/>
        <v>4.0794701613296143</v>
      </c>
      <c r="L81">
        <f t="shared" si="48"/>
        <v>18.862245108530534</v>
      </c>
      <c r="M81">
        <f t="shared" ref="M81:M112" si="93">CN81 - IF(AI81&gt;1, L81*CJ81*100/(AK81*DB81), 0)</f>
        <v>373.82799999999997</v>
      </c>
      <c r="N81">
        <f t="shared" ref="N81:N112" si="94">((T81-J81/2)*M81-L81)/(T81+J81/2)</f>
        <v>280.3267555459143</v>
      </c>
      <c r="O81">
        <f t="shared" ref="O81:O112" si="95">N81*(CU81+CV81)/1000</f>
        <v>25.536350378483505</v>
      </c>
      <c r="P81">
        <f t="shared" si="52"/>
        <v>34.053841099460001</v>
      </c>
      <c r="Q81">
        <f t="shared" ref="Q81:Q112" si="96">2/((1/S81-1/R81)+SIGN(S81)*SQRT((1/S81-1/R81)*(1/S81-1/R81) + 4*CK81/((CK81+1)*(CK81+1))*(2*1/S81*1/R81-1/R81*1/R81)))</f>
        <v>0.36733647071135317</v>
      </c>
      <c r="R81">
        <f t="shared" si="54"/>
        <v>2.7655624053310661</v>
      </c>
      <c r="S81">
        <f t="shared" si="55"/>
        <v>0.34222392180019012</v>
      </c>
      <c r="T81">
        <f t="shared" si="56"/>
        <v>0.21600298081079411</v>
      </c>
      <c r="U81">
        <f t="shared" si="57"/>
        <v>330.76759050163685</v>
      </c>
      <c r="V81">
        <f t="shared" ref="V81:V112" si="97">(CW81+(U81+2*0.95*0.0000000567*(((CW81+$B$9)+273)^4-(CW81+273)^4)-44100*J81)/(1.84*29.3*R81+8*0.95*0.0000000567*(CW81+273)^3))</f>
        <v>31.184674660461713</v>
      </c>
      <c r="W81">
        <f t="shared" ref="W81:W112" si="98">($C$9*CX81+$D$9*CY81+$E$9*V81)</f>
        <v>29.996600000000001</v>
      </c>
      <c r="X81">
        <f t="shared" ref="X81:X112" si="99">0.61365*EXP(17.502*W81/(240.97+W81))</f>
        <v>4.2596178062974124</v>
      </c>
      <c r="Y81">
        <f t="shared" ref="Y81:Y112" si="100">(Z81/AA81*100)</f>
        <v>74.470088719124377</v>
      </c>
      <c r="Z81">
        <f t="shared" si="62"/>
        <v>3.2182933119049997</v>
      </c>
      <c r="AA81">
        <f t="shared" si="63"/>
        <v>4.3215918864328167</v>
      </c>
      <c r="AB81">
        <f t="shared" si="64"/>
        <v>1.0413244943924127</v>
      </c>
      <c r="AC81">
        <f t="shared" si="65"/>
        <v>-179.904634114636</v>
      </c>
      <c r="AD81">
        <f t="shared" si="66"/>
        <v>37.527714999725603</v>
      </c>
      <c r="AE81">
        <f t="shared" si="67"/>
        <v>3.0208853916667007</v>
      </c>
      <c r="AF81">
        <f t="shared" ref="AF81:AF112" si="101">U81+AE81+AC81+AD81</f>
        <v>191.41155677839316</v>
      </c>
      <c r="AG81">
        <v>17</v>
      </c>
      <c r="AH81">
        <v>2</v>
      </c>
      <c r="AI81">
        <f t="shared" si="69"/>
        <v>1</v>
      </c>
      <c r="AJ81">
        <f t="shared" ref="AJ81:AJ112" si="102">(AI81-1)*100</f>
        <v>0</v>
      </c>
      <c r="AK81">
        <f t="shared" si="71"/>
        <v>47568.508280321817</v>
      </c>
      <c r="AL81" t="s">
        <v>395</v>
      </c>
      <c r="AM81">
        <v>8118.25</v>
      </c>
      <c r="AN81">
        <v>1.65384615384615</v>
      </c>
      <c r="AO81">
        <v>0.39</v>
      </c>
      <c r="AP81">
        <f t="shared" ref="AP81:AP112" si="103">1-AN81/AO81</f>
        <v>-3.2406311637080769</v>
      </c>
      <c r="AQ81">
        <v>-1</v>
      </c>
      <c r="AR81" t="s">
        <v>598</v>
      </c>
      <c r="AS81">
        <v>8327.66</v>
      </c>
      <c r="AT81">
        <v>931.01792307692301</v>
      </c>
      <c r="AU81">
        <v>1201.9000000000001</v>
      </c>
      <c r="AV81">
        <f t="shared" ref="AV81:AV112" si="104">1-AT81/AU81</f>
        <v>0.22537821526173318</v>
      </c>
      <c r="AW81">
        <v>0.5</v>
      </c>
      <c r="AX81">
        <f t="shared" si="74"/>
        <v>1686.0693007780501</v>
      </c>
      <c r="AY81">
        <f t="shared" si="75"/>
        <v>18.862245108530534</v>
      </c>
      <c r="AZ81">
        <f t="shared" si="76"/>
        <v>190.00164490847766</v>
      </c>
      <c r="BA81">
        <f t="shared" si="77"/>
        <v>1.1780206839282907E-2</v>
      </c>
      <c r="BB81">
        <f t="shared" si="78"/>
        <v>-0.9996755137698643</v>
      </c>
      <c r="BC81">
        <f t="shared" si="79"/>
        <v>-0.51056372028496966</v>
      </c>
      <c r="BD81" t="s">
        <v>397</v>
      </c>
      <c r="BE81">
        <v>0</v>
      </c>
      <c r="BF81">
        <f t="shared" ref="BF81:BF112" si="105">IF(BE81&lt;&gt;0, BE81, BC81)</f>
        <v>-0.51056372028496966</v>
      </c>
      <c r="BG81">
        <f t="shared" ref="BG81:BG112" si="106">1-BF81/AU81</f>
        <v>1.0004247971713829</v>
      </c>
      <c r="BH81">
        <f t="shared" si="82"/>
        <v>0.22528251588622267</v>
      </c>
      <c r="BI81">
        <f t="shared" si="83"/>
        <v>-1334.175442488179</v>
      </c>
      <c r="BJ81">
        <f t="shared" si="84"/>
        <v>0.22568876897046772</v>
      </c>
      <c r="BK81">
        <f t="shared" si="85"/>
        <v>950.6774193548415</v>
      </c>
      <c r="BL81">
        <f t="shared" si="86"/>
        <v>-1.2354335676577978E-4</v>
      </c>
      <c r="BM81">
        <f t="shared" ref="BM81:BM112" si="107">(1-BL81)</f>
        <v>1.0001235433567657</v>
      </c>
      <c r="BN81" t="s">
        <v>397</v>
      </c>
      <c r="BO81" t="s">
        <v>397</v>
      </c>
      <c r="BP81" t="s">
        <v>397</v>
      </c>
      <c r="BQ81" t="s">
        <v>397</v>
      </c>
      <c r="BR81" t="s">
        <v>397</v>
      </c>
      <c r="BS81" t="s">
        <v>397</v>
      </c>
      <c r="BT81" t="s">
        <v>397</v>
      </c>
      <c r="BU81" t="s">
        <v>397</v>
      </c>
      <c r="BV81" t="s">
        <v>397</v>
      </c>
      <c r="BW81" t="s">
        <v>397</v>
      </c>
      <c r="BX81" t="s">
        <v>397</v>
      </c>
      <c r="BY81" t="s">
        <v>397</v>
      </c>
      <c r="BZ81" t="s">
        <v>397</v>
      </c>
      <c r="CA81" t="s">
        <v>397</v>
      </c>
      <c r="CB81" t="s">
        <v>397</v>
      </c>
      <c r="CC81" t="s">
        <v>397</v>
      </c>
      <c r="CD81" t="s">
        <v>397</v>
      </c>
      <c r="CE81" t="s">
        <v>397</v>
      </c>
      <c r="CF81">
        <f t="shared" si="88"/>
        <v>2000.1</v>
      </c>
      <c r="CG81">
        <f t="shared" ref="CG81:CG112" si="108">CF81*CH81</f>
        <v>1686.0693007780501</v>
      </c>
      <c r="CH81">
        <f t="shared" si="90"/>
        <v>0.84299250076398691</v>
      </c>
      <c r="CI81">
        <f t="shared" si="91"/>
        <v>0.16537552647449472</v>
      </c>
      <c r="CJ81">
        <v>9</v>
      </c>
      <c r="CK81">
        <v>0.5</v>
      </c>
      <c r="CL81" t="s">
        <v>398</v>
      </c>
      <c r="CM81">
        <v>1530554401.0999999</v>
      </c>
      <c r="CN81">
        <v>373.82799999999997</v>
      </c>
      <c r="CO81">
        <v>400.03899999999999</v>
      </c>
      <c r="CP81">
        <v>35.329000000000001</v>
      </c>
      <c r="CQ81">
        <v>30.269500000000001</v>
      </c>
      <c r="CR81">
        <v>374.14</v>
      </c>
      <c r="CS81">
        <v>35.329000000000001</v>
      </c>
      <c r="CT81">
        <v>700.03200000000004</v>
      </c>
      <c r="CU81">
        <v>90.994500000000002</v>
      </c>
      <c r="CV81">
        <v>0.10044500000000001</v>
      </c>
      <c r="CW81">
        <v>30.2483</v>
      </c>
      <c r="CX81">
        <v>29.996600000000001</v>
      </c>
      <c r="CY81">
        <v>999.9</v>
      </c>
      <c r="CZ81">
        <v>0</v>
      </c>
      <c r="DA81">
        <v>0</v>
      </c>
      <c r="DB81">
        <v>9993.1200000000008</v>
      </c>
      <c r="DC81">
        <v>0</v>
      </c>
      <c r="DD81">
        <v>0.22186600000000001</v>
      </c>
      <c r="DE81">
        <v>-26.210899999999999</v>
      </c>
      <c r="DF81">
        <v>387.51799999999997</v>
      </c>
      <c r="DG81">
        <v>412.52600000000001</v>
      </c>
      <c r="DH81">
        <v>5.0594799999999998</v>
      </c>
      <c r="DI81">
        <v>400.03899999999999</v>
      </c>
      <c r="DJ81">
        <v>30.269500000000001</v>
      </c>
      <c r="DK81">
        <v>3.21475</v>
      </c>
      <c r="DL81">
        <v>2.7543600000000001</v>
      </c>
      <c r="DM81">
        <v>25.184100000000001</v>
      </c>
      <c r="DN81">
        <v>22.613099999999999</v>
      </c>
      <c r="DO81">
        <v>2000.1</v>
      </c>
      <c r="DP81">
        <v>0.90000199999999997</v>
      </c>
      <c r="DQ81">
        <v>9.9997900000000001E-2</v>
      </c>
      <c r="DR81">
        <v>0</v>
      </c>
      <c r="DS81">
        <v>895.88099999999997</v>
      </c>
      <c r="DT81">
        <v>4.9997400000000001</v>
      </c>
      <c r="DU81">
        <v>21359.8</v>
      </c>
      <c r="DV81">
        <v>15360.7</v>
      </c>
      <c r="DW81">
        <v>50.061999999999998</v>
      </c>
      <c r="DX81">
        <v>50.811999999999998</v>
      </c>
      <c r="DY81">
        <v>50.936999999999998</v>
      </c>
      <c r="DZ81">
        <v>50.5</v>
      </c>
      <c r="EA81">
        <v>51.686999999999998</v>
      </c>
      <c r="EB81">
        <v>1795.59</v>
      </c>
      <c r="EC81">
        <v>199.51</v>
      </c>
      <c r="ED81">
        <v>0</v>
      </c>
      <c r="EE81">
        <v>49.900000095367403</v>
      </c>
      <c r="EF81">
        <v>0</v>
      </c>
      <c r="EG81">
        <v>931.01792307692301</v>
      </c>
      <c r="EH81">
        <v>-305.50981214246201</v>
      </c>
      <c r="EI81">
        <v>-5082.0034227655797</v>
      </c>
      <c r="EJ81">
        <v>22023.730769230799</v>
      </c>
      <c r="EK81">
        <v>15</v>
      </c>
      <c r="EL81">
        <v>1530553854.5999999</v>
      </c>
      <c r="EM81" t="s">
        <v>565</v>
      </c>
      <c r="EN81">
        <v>1530553854.5999999</v>
      </c>
      <c r="EO81">
        <v>0</v>
      </c>
      <c r="EP81">
        <v>8</v>
      </c>
      <c r="EQ81">
        <v>4.2999999999999997E-2</v>
      </c>
      <c r="ER81">
        <v>0</v>
      </c>
      <c r="ES81">
        <v>-0.313</v>
      </c>
      <c r="ET81">
        <v>0</v>
      </c>
      <c r="EU81">
        <v>400</v>
      </c>
      <c r="EV81">
        <v>0</v>
      </c>
      <c r="EW81">
        <v>0.11</v>
      </c>
      <c r="EX81">
        <v>0</v>
      </c>
      <c r="EY81">
        <v>-24.890055</v>
      </c>
      <c r="EZ81">
        <v>-10.0376217636022</v>
      </c>
      <c r="FA81">
        <v>0.99658982835216603</v>
      </c>
      <c r="FB81">
        <v>0</v>
      </c>
      <c r="FC81">
        <v>1.00030699597138</v>
      </c>
      <c r="FD81">
        <v>8.8353370436751693E-5</v>
      </c>
      <c r="FE81">
        <v>0</v>
      </c>
      <c r="FF81">
        <v>0</v>
      </c>
      <c r="FG81">
        <v>4.2397805000000002</v>
      </c>
      <c r="FH81">
        <v>5.8151583489681</v>
      </c>
      <c r="FI81">
        <v>0.56839349329029998</v>
      </c>
      <c r="FJ81">
        <v>0</v>
      </c>
      <c r="FK81">
        <v>0</v>
      </c>
      <c r="FL81">
        <v>3</v>
      </c>
      <c r="FM81" t="s">
        <v>400</v>
      </c>
      <c r="FN81">
        <v>3.4442900000000001</v>
      </c>
      <c r="FO81">
        <v>2.7799399999999999</v>
      </c>
      <c r="FP81">
        <v>7.9251500000000002E-2</v>
      </c>
      <c r="FQ81">
        <v>8.33874E-2</v>
      </c>
      <c r="FR81">
        <v>0.13000500000000001</v>
      </c>
      <c r="FS81">
        <v>0.11561299999999999</v>
      </c>
      <c r="FT81">
        <v>19491.599999999999</v>
      </c>
      <c r="FU81">
        <v>23682.1</v>
      </c>
      <c r="FV81">
        <v>20639.3</v>
      </c>
      <c r="FW81">
        <v>24948</v>
      </c>
      <c r="FX81">
        <v>28500</v>
      </c>
      <c r="FY81">
        <v>32505.9</v>
      </c>
      <c r="FZ81">
        <v>37294.199999999997</v>
      </c>
      <c r="GA81">
        <v>41433.5</v>
      </c>
      <c r="GB81">
        <v>2.1927500000000002</v>
      </c>
      <c r="GC81">
        <v>1.4685999999999999</v>
      </c>
      <c r="GD81">
        <v>3.1851200000000003E-2</v>
      </c>
      <c r="GE81">
        <v>0</v>
      </c>
      <c r="GF81">
        <v>29.478000000000002</v>
      </c>
      <c r="GG81">
        <v>999.9</v>
      </c>
      <c r="GH81">
        <v>56.965000000000003</v>
      </c>
      <c r="GI81">
        <v>35.277999999999999</v>
      </c>
      <c r="GJ81">
        <v>35.9054</v>
      </c>
      <c r="GK81">
        <v>61.785200000000003</v>
      </c>
      <c r="GL81">
        <v>24.527200000000001</v>
      </c>
      <c r="GM81">
        <v>2</v>
      </c>
      <c r="GN81">
        <v>0.38391999999999998</v>
      </c>
      <c r="GO81">
        <v>2.2466900000000001</v>
      </c>
      <c r="GP81">
        <v>20.319299999999998</v>
      </c>
      <c r="GQ81">
        <v>5.2207299999999996</v>
      </c>
      <c r="GR81">
        <v>11.962</v>
      </c>
      <c r="GS81">
        <v>4.9854000000000003</v>
      </c>
      <c r="GT81">
        <v>3.3009300000000001</v>
      </c>
      <c r="GU81">
        <v>9999</v>
      </c>
      <c r="GV81">
        <v>999.9</v>
      </c>
      <c r="GW81">
        <v>9999</v>
      </c>
      <c r="GX81">
        <v>9999</v>
      </c>
      <c r="GY81">
        <v>1.88408</v>
      </c>
      <c r="GZ81">
        <v>1.8810899999999999</v>
      </c>
      <c r="HA81">
        <v>1.8829199999999999</v>
      </c>
      <c r="HB81">
        <v>1.88127</v>
      </c>
      <c r="HC81">
        <v>1.8826700000000001</v>
      </c>
      <c r="HD81">
        <v>1.88202</v>
      </c>
      <c r="HE81">
        <v>1.8839999999999999</v>
      </c>
      <c r="HF81">
        <v>1.88113</v>
      </c>
      <c r="HG81">
        <v>5</v>
      </c>
      <c r="HH81">
        <v>0</v>
      </c>
      <c r="HI81">
        <v>0</v>
      </c>
      <c r="HJ81">
        <v>0</v>
      </c>
      <c r="HK81" t="s">
        <v>401</v>
      </c>
      <c r="HL81" t="s">
        <v>402</v>
      </c>
      <c r="HM81" t="s">
        <v>403</v>
      </c>
      <c r="HN81" t="s">
        <v>403</v>
      </c>
      <c r="HO81" t="s">
        <v>403</v>
      </c>
      <c r="HP81" t="s">
        <v>403</v>
      </c>
      <c r="HQ81">
        <v>0</v>
      </c>
      <c r="HR81">
        <v>100</v>
      </c>
      <c r="HS81">
        <v>100</v>
      </c>
      <c r="HT81">
        <v>-0.312</v>
      </c>
      <c r="HU81">
        <v>0</v>
      </c>
      <c r="HV81">
        <v>-0.31260000000008897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-1</v>
      </c>
      <c r="IE81">
        <v>-1</v>
      </c>
      <c r="IF81">
        <v>-1</v>
      </c>
      <c r="IG81">
        <v>-1</v>
      </c>
      <c r="IH81">
        <v>9.1</v>
      </c>
      <c r="II81">
        <v>25509240</v>
      </c>
      <c r="IJ81">
        <v>1.08521</v>
      </c>
      <c r="IK81">
        <v>2.6208499999999999</v>
      </c>
      <c r="IL81">
        <v>2.1008300000000002</v>
      </c>
      <c r="IM81">
        <v>2.65991</v>
      </c>
      <c r="IN81">
        <v>2.2314500000000002</v>
      </c>
      <c r="IO81">
        <v>2.4414100000000002E-3</v>
      </c>
      <c r="IP81">
        <v>39.0931</v>
      </c>
      <c r="IQ81">
        <v>13.869400000000001</v>
      </c>
      <c r="IR81">
        <v>18</v>
      </c>
      <c r="IS81">
        <v>725.173</v>
      </c>
      <c r="IT81">
        <v>237.435</v>
      </c>
      <c r="IU81">
        <v>27.0017</v>
      </c>
      <c r="IV81">
        <v>32.404600000000002</v>
      </c>
      <c r="IW81">
        <v>30.000599999999999</v>
      </c>
      <c r="IX81">
        <v>32.209299999999999</v>
      </c>
      <c r="IY81">
        <v>32.203899999999997</v>
      </c>
      <c r="IZ81">
        <v>21.683800000000002</v>
      </c>
      <c r="JA81">
        <v>100</v>
      </c>
      <c r="JB81">
        <v>0</v>
      </c>
      <c r="JC81">
        <v>27</v>
      </c>
      <c r="JD81">
        <v>400</v>
      </c>
      <c r="JE81">
        <v>7.75685</v>
      </c>
      <c r="JF81">
        <v>100.49299999999999</v>
      </c>
      <c r="JG81">
        <v>99.845299999999995</v>
      </c>
    </row>
    <row r="82" spans="1:267" x14ac:dyDescent="0.2">
      <c r="A82">
        <v>66</v>
      </c>
      <c r="B82">
        <v>1530554458.5999999</v>
      </c>
      <c r="C82">
        <v>4791.0999999046298</v>
      </c>
      <c r="D82" t="s">
        <v>599</v>
      </c>
      <c r="E82" t="s">
        <v>600</v>
      </c>
      <c r="F82" t="s">
        <v>394</v>
      </c>
      <c r="I82">
        <v>1530554458.5999999</v>
      </c>
      <c r="J82">
        <f t="shared" si="92"/>
        <v>4.577846310962053E-3</v>
      </c>
      <c r="K82">
        <f t="shared" si="47"/>
        <v>4.5778463109620526</v>
      </c>
      <c r="L82">
        <f t="shared" si="48"/>
        <v>18.727346868463783</v>
      </c>
      <c r="M82">
        <f t="shared" si="93"/>
        <v>373.71</v>
      </c>
      <c r="N82">
        <f t="shared" si="94"/>
        <v>296.23553699829233</v>
      </c>
      <c r="O82">
        <f t="shared" si="95"/>
        <v>26.986615733358768</v>
      </c>
      <c r="P82">
        <f t="shared" si="52"/>
        <v>34.04442379839</v>
      </c>
      <c r="Q82">
        <f t="shared" si="96"/>
        <v>0.45064438407776758</v>
      </c>
      <c r="R82">
        <f t="shared" si="54"/>
        <v>2.7677475464837973</v>
      </c>
      <c r="S82">
        <f t="shared" si="55"/>
        <v>0.41349397763265466</v>
      </c>
      <c r="T82">
        <f t="shared" si="56"/>
        <v>0.26151585872319966</v>
      </c>
      <c r="U82">
        <f t="shared" si="57"/>
        <v>330.74408850159148</v>
      </c>
      <c r="V82">
        <f t="shared" si="97"/>
        <v>31.087505587494743</v>
      </c>
      <c r="W82">
        <f t="shared" si="98"/>
        <v>29.910299999999999</v>
      </c>
      <c r="X82">
        <f t="shared" si="99"/>
        <v>4.2385479012314944</v>
      </c>
      <c r="Y82">
        <f t="shared" si="100"/>
        <v>75.529200945917921</v>
      </c>
      <c r="Z82">
        <f t="shared" si="62"/>
        <v>3.2715569847607004</v>
      </c>
      <c r="AA82">
        <f t="shared" si="63"/>
        <v>4.3315127709391135</v>
      </c>
      <c r="AB82">
        <f t="shared" si="64"/>
        <v>0.96699091647079394</v>
      </c>
      <c r="AC82">
        <f t="shared" si="65"/>
        <v>-201.88302231342652</v>
      </c>
      <c r="AD82">
        <f t="shared" si="66"/>
        <v>56.403196564441053</v>
      </c>
      <c r="AE82">
        <f t="shared" si="67"/>
        <v>4.5356905822920206</v>
      </c>
      <c r="AF82">
        <f t="shared" si="101"/>
        <v>189.79995333489805</v>
      </c>
      <c r="AG82">
        <v>0</v>
      </c>
      <c r="AH82">
        <v>0</v>
      </c>
      <c r="AI82">
        <f t="shared" si="69"/>
        <v>1</v>
      </c>
      <c r="AJ82">
        <f t="shared" si="102"/>
        <v>0</v>
      </c>
      <c r="AK82">
        <f t="shared" si="71"/>
        <v>47621.193413881112</v>
      </c>
      <c r="AL82" t="s">
        <v>395</v>
      </c>
      <c r="AM82">
        <v>8118.25</v>
      </c>
      <c r="AN82">
        <v>1.65384615384615</v>
      </c>
      <c r="AO82">
        <v>0.39</v>
      </c>
      <c r="AP82">
        <f t="shared" si="103"/>
        <v>-3.2406311637080769</v>
      </c>
      <c r="AQ82">
        <v>-1</v>
      </c>
      <c r="AR82" t="s">
        <v>601</v>
      </c>
      <c r="AS82">
        <v>8326.0300000000007</v>
      </c>
      <c r="AT82">
        <v>1313.0680769230801</v>
      </c>
      <c r="AU82">
        <v>1581.06</v>
      </c>
      <c r="AV82">
        <f t="shared" si="104"/>
        <v>0.16950142504200971</v>
      </c>
      <c r="AW82">
        <v>0.5</v>
      </c>
      <c r="AX82">
        <f t="shared" si="74"/>
        <v>1685.9511007780266</v>
      </c>
      <c r="AY82">
        <f t="shared" si="75"/>
        <v>18.727346868463783</v>
      </c>
      <c r="AZ82">
        <f t="shared" si="76"/>
        <v>142.88555706651022</v>
      </c>
      <c r="BA82">
        <f t="shared" si="77"/>
        <v>1.1701019596214907E-2</v>
      </c>
      <c r="BB82">
        <f t="shared" si="78"/>
        <v>-0.99975333004440048</v>
      </c>
      <c r="BC82">
        <f t="shared" si="79"/>
        <v>-0.51051171332231637</v>
      </c>
      <c r="BD82" t="s">
        <v>397</v>
      </c>
      <c r="BE82">
        <v>0</v>
      </c>
      <c r="BF82">
        <f t="shared" si="105"/>
        <v>-0.51051171332231637</v>
      </c>
      <c r="BG82">
        <f t="shared" si="106"/>
        <v>1.0003228920555338</v>
      </c>
      <c r="BH82">
        <f t="shared" si="82"/>
        <v>0.16944671204485409</v>
      </c>
      <c r="BI82">
        <f t="shared" si="83"/>
        <v>-1755.3019873204439</v>
      </c>
      <c r="BJ82">
        <f t="shared" si="84"/>
        <v>0.16967891534695409</v>
      </c>
      <c r="BK82">
        <f t="shared" si="85"/>
        <v>1250.6822884966562</v>
      </c>
      <c r="BL82">
        <f t="shared" si="86"/>
        <v>-6.5879700225108051E-5</v>
      </c>
      <c r="BM82">
        <f t="shared" si="107"/>
        <v>1.0000658797002251</v>
      </c>
      <c r="BN82" t="s">
        <v>397</v>
      </c>
      <c r="BO82" t="s">
        <v>397</v>
      </c>
      <c r="BP82" t="s">
        <v>397</v>
      </c>
      <c r="BQ82" t="s">
        <v>397</v>
      </c>
      <c r="BR82" t="s">
        <v>397</v>
      </c>
      <c r="BS82" t="s">
        <v>397</v>
      </c>
      <c r="BT82" t="s">
        <v>397</v>
      </c>
      <c r="BU82" t="s">
        <v>397</v>
      </c>
      <c r="BV82" t="s">
        <v>397</v>
      </c>
      <c r="BW82" t="s">
        <v>397</v>
      </c>
      <c r="BX82" t="s">
        <v>397</v>
      </c>
      <c r="BY82" t="s">
        <v>397</v>
      </c>
      <c r="BZ82" t="s">
        <v>397</v>
      </c>
      <c r="CA82" t="s">
        <v>397</v>
      </c>
      <c r="CB82" t="s">
        <v>397</v>
      </c>
      <c r="CC82" t="s">
        <v>397</v>
      </c>
      <c r="CD82" t="s">
        <v>397</v>
      </c>
      <c r="CE82" t="s">
        <v>397</v>
      </c>
      <c r="CF82">
        <f t="shared" si="88"/>
        <v>1999.96</v>
      </c>
      <c r="CG82">
        <f t="shared" si="108"/>
        <v>1685.9511007780266</v>
      </c>
      <c r="CH82">
        <f t="shared" si="90"/>
        <v>0.84299241023721805</v>
      </c>
      <c r="CI82">
        <f t="shared" si="91"/>
        <v>0.16537535175783089</v>
      </c>
      <c r="CJ82">
        <v>9</v>
      </c>
      <c r="CK82">
        <v>0.5</v>
      </c>
      <c r="CL82" t="s">
        <v>398</v>
      </c>
      <c r="CM82">
        <v>1530554458.5999999</v>
      </c>
      <c r="CN82">
        <v>373.71</v>
      </c>
      <c r="CO82">
        <v>399.98700000000002</v>
      </c>
      <c r="CP82">
        <v>35.912300000000002</v>
      </c>
      <c r="CQ82">
        <v>30.238</v>
      </c>
      <c r="CR82">
        <v>374.02800000000002</v>
      </c>
      <c r="CS82">
        <v>35.912300000000002</v>
      </c>
      <c r="CT82">
        <v>700.01599999999996</v>
      </c>
      <c r="CU82">
        <v>90.9983</v>
      </c>
      <c r="CV82">
        <v>0.10020900000000001</v>
      </c>
      <c r="CW82">
        <v>30.2883</v>
      </c>
      <c r="CX82">
        <v>29.910299999999999</v>
      </c>
      <c r="CY82">
        <v>999.9</v>
      </c>
      <c r="CZ82">
        <v>0</v>
      </c>
      <c r="DA82">
        <v>0</v>
      </c>
      <c r="DB82">
        <v>10005.6</v>
      </c>
      <c r="DC82">
        <v>0</v>
      </c>
      <c r="DD82">
        <v>0.21912699999999999</v>
      </c>
      <c r="DE82">
        <v>-26.271599999999999</v>
      </c>
      <c r="DF82">
        <v>387.63600000000002</v>
      </c>
      <c r="DG82">
        <v>412.459</v>
      </c>
      <c r="DH82">
        <v>5.6742600000000003</v>
      </c>
      <c r="DI82">
        <v>399.98700000000002</v>
      </c>
      <c r="DJ82">
        <v>30.238</v>
      </c>
      <c r="DK82">
        <v>3.26796</v>
      </c>
      <c r="DL82">
        <v>2.7516099999999999</v>
      </c>
      <c r="DM82">
        <v>25.460100000000001</v>
      </c>
      <c r="DN82">
        <v>22.596599999999999</v>
      </c>
      <c r="DO82">
        <v>1999.96</v>
      </c>
      <c r="DP82">
        <v>0.90000199999999997</v>
      </c>
      <c r="DQ82">
        <v>9.9997900000000001E-2</v>
      </c>
      <c r="DR82">
        <v>0</v>
      </c>
      <c r="DS82">
        <v>1219.93</v>
      </c>
      <c r="DT82">
        <v>4.9997400000000001</v>
      </c>
      <c r="DU82">
        <v>28452.3</v>
      </c>
      <c r="DV82">
        <v>15359.7</v>
      </c>
      <c r="DW82">
        <v>50.25</v>
      </c>
      <c r="DX82">
        <v>51.061999999999998</v>
      </c>
      <c r="DY82">
        <v>51.125</v>
      </c>
      <c r="DZ82">
        <v>50.75</v>
      </c>
      <c r="EA82">
        <v>51.811999999999998</v>
      </c>
      <c r="EB82">
        <v>1795.47</v>
      </c>
      <c r="EC82">
        <v>199.49</v>
      </c>
      <c r="ED82">
        <v>0</v>
      </c>
      <c r="EE82">
        <v>57.299999952316298</v>
      </c>
      <c r="EF82">
        <v>0</v>
      </c>
      <c r="EG82">
        <v>1313.0680769230801</v>
      </c>
      <c r="EH82">
        <v>-816.70256457219</v>
      </c>
      <c r="EI82">
        <v>-15788.2632571748</v>
      </c>
      <c r="EJ82">
        <v>30201.073076923101</v>
      </c>
      <c r="EK82">
        <v>15</v>
      </c>
      <c r="EL82">
        <v>1530554494.5999999</v>
      </c>
      <c r="EM82" t="s">
        <v>602</v>
      </c>
      <c r="EN82">
        <v>1530554494.5999999</v>
      </c>
      <c r="EO82">
        <v>0</v>
      </c>
      <c r="EP82">
        <v>9</v>
      </c>
      <c r="EQ82">
        <v>-6.0000000000000001E-3</v>
      </c>
      <c r="ER82">
        <v>0</v>
      </c>
      <c r="ES82">
        <v>-0.318</v>
      </c>
      <c r="ET82">
        <v>0</v>
      </c>
      <c r="EU82">
        <v>400</v>
      </c>
      <c r="EV82">
        <v>0</v>
      </c>
      <c r="EW82">
        <v>0.13</v>
      </c>
      <c r="EX82">
        <v>0</v>
      </c>
      <c r="EY82">
        <v>-25.735894999999999</v>
      </c>
      <c r="EZ82">
        <v>-4.4322934333958797</v>
      </c>
      <c r="FA82">
        <v>0.44272262363132098</v>
      </c>
      <c r="FB82">
        <v>0</v>
      </c>
      <c r="FC82">
        <v>1.00042479717138</v>
      </c>
      <c r="FD82">
        <v>8.8353370436751693E-5</v>
      </c>
      <c r="FE82">
        <v>0</v>
      </c>
      <c r="FF82">
        <v>0</v>
      </c>
      <c r="FG82">
        <v>5.1142120000000002</v>
      </c>
      <c r="FH82">
        <v>4.0349257035647099</v>
      </c>
      <c r="FI82">
        <v>0.39364158191939003</v>
      </c>
      <c r="FJ82">
        <v>0</v>
      </c>
      <c r="FK82">
        <v>0</v>
      </c>
      <c r="FL82">
        <v>3</v>
      </c>
      <c r="FM82" t="s">
        <v>400</v>
      </c>
      <c r="FN82">
        <v>3.4442200000000001</v>
      </c>
      <c r="FO82">
        <v>2.7798099999999999</v>
      </c>
      <c r="FP82">
        <v>7.9228099999999996E-2</v>
      </c>
      <c r="FQ82">
        <v>8.3369899999999997E-2</v>
      </c>
      <c r="FR82">
        <v>0.13145599999999999</v>
      </c>
      <c r="FS82">
        <v>0.115519</v>
      </c>
      <c r="FT82">
        <v>19490.400000000001</v>
      </c>
      <c r="FU82">
        <v>23680.3</v>
      </c>
      <c r="FV82">
        <v>20637.8</v>
      </c>
      <c r="FW82">
        <v>24945.9</v>
      </c>
      <c r="FX82">
        <v>28450.400000000001</v>
      </c>
      <c r="FY82">
        <v>32506.7</v>
      </c>
      <c r="FZ82">
        <v>37291.599999999999</v>
      </c>
      <c r="GA82">
        <v>41430.300000000003</v>
      </c>
      <c r="GB82">
        <v>2.2278500000000001</v>
      </c>
      <c r="GC82">
        <v>1.4673499999999999</v>
      </c>
      <c r="GD82">
        <v>1.9576400000000001E-2</v>
      </c>
      <c r="GE82">
        <v>0</v>
      </c>
      <c r="GF82">
        <v>29.5916</v>
      </c>
      <c r="GG82">
        <v>999.9</v>
      </c>
      <c r="GH82">
        <v>56.843000000000004</v>
      </c>
      <c r="GI82">
        <v>35.268000000000001</v>
      </c>
      <c r="GJ82">
        <v>35.809800000000003</v>
      </c>
      <c r="GK82">
        <v>61.395200000000003</v>
      </c>
      <c r="GL82">
        <v>24.146599999999999</v>
      </c>
      <c r="GM82">
        <v>2</v>
      </c>
      <c r="GN82">
        <v>0.38852900000000001</v>
      </c>
      <c r="GO82">
        <v>2.2892299999999999</v>
      </c>
      <c r="GP82">
        <v>20.319299999999998</v>
      </c>
      <c r="GQ82">
        <v>5.2214799999999997</v>
      </c>
      <c r="GR82">
        <v>11.962</v>
      </c>
      <c r="GS82">
        <v>4.9856499999999997</v>
      </c>
      <c r="GT82">
        <v>3.3010000000000002</v>
      </c>
      <c r="GU82">
        <v>9999</v>
      </c>
      <c r="GV82">
        <v>999.9</v>
      </c>
      <c r="GW82">
        <v>9999</v>
      </c>
      <c r="GX82">
        <v>9999</v>
      </c>
      <c r="GY82">
        <v>1.88408</v>
      </c>
      <c r="GZ82">
        <v>1.88107</v>
      </c>
      <c r="HA82">
        <v>1.8828800000000001</v>
      </c>
      <c r="HB82">
        <v>1.8812599999999999</v>
      </c>
      <c r="HC82">
        <v>1.8826499999999999</v>
      </c>
      <c r="HD82">
        <v>1.8819999999999999</v>
      </c>
      <c r="HE82">
        <v>1.8839900000000001</v>
      </c>
      <c r="HF82">
        <v>1.8811</v>
      </c>
      <c r="HG82">
        <v>5</v>
      </c>
      <c r="HH82">
        <v>0</v>
      </c>
      <c r="HI82">
        <v>0</v>
      </c>
      <c r="HJ82">
        <v>0</v>
      </c>
      <c r="HK82" t="s">
        <v>401</v>
      </c>
      <c r="HL82" t="s">
        <v>402</v>
      </c>
      <c r="HM82" t="s">
        <v>403</v>
      </c>
      <c r="HN82" t="s">
        <v>403</v>
      </c>
      <c r="HO82" t="s">
        <v>403</v>
      </c>
      <c r="HP82" t="s">
        <v>403</v>
      </c>
      <c r="HQ82">
        <v>0</v>
      </c>
      <c r="HR82">
        <v>100</v>
      </c>
      <c r="HS82">
        <v>100</v>
      </c>
      <c r="HT82">
        <v>-0.318</v>
      </c>
      <c r="HU82">
        <v>0</v>
      </c>
      <c r="HV82">
        <v>-0.31260000000008897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-1</v>
      </c>
      <c r="IE82">
        <v>-1</v>
      </c>
      <c r="IF82">
        <v>-1</v>
      </c>
      <c r="IG82">
        <v>-1</v>
      </c>
      <c r="IH82">
        <v>10.1</v>
      </c>
      <c r="II82">
        <v>25509241</v>
      </c>
      <c r="IJ82">
        <v>1.08643</v>
      </c>
      <c r="IK82">
        <v>2.6232899999999999</v>
      </c>
      <c r="IL82">
        <v>2.1008300000000002</v>
      </c>
      <c r="IM82">
        <v>2.65991</v>
      </c>
      <c r="IN82">
        <v>2.2265600000000001</v>
      </c>
      <c r="IO82">
        <v>2.4414100000000002E-3</v>
      </c>
      <c r="IP82">
        <v>39.0931</v>
      </c>
      <c r="IQ82">
        <v>13.851800000000001</v>
      </c>
      <c r="IR82">
        <v>18</v>
      </c>
      <c r="IS82">
        <v>757.17200000000003</v>
      </c>
      <c r="IT82">
        <v>237.149</v>
      </c>
      <c r="IU82">
        <v>27.000599999999999</v>
      </c>
      <c r="IV82">
        <v>32.473500000000001</v>
      </c>
      <c r="IW82">
        <v>30.000499999999999</v>
      </c>
      <c r="IX82">
        <v>32.269500000000001</v>
      </c>
      <c r="IY82">
        <v>32.262599999999999</v>
      </c>
      <c r="IZ82">
        <v>21.700900000000001</v>
      </c>
      <c r="JA82">
        <v>100</v>
      </c>
      <c r="JB82">
        <v>0</v>
      </c>
      <c r="JC82">
        <v>27</v>
      </c>
      <c r="JD82">
        <v>400</v>
      </c>
      <c r="JE82">
        <v>7.75685</v>
      </c>
      <c r="JF82">
        <v>100.486</v>
      </c>
      <c r="JG82">
        <v>99.837299999999999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2021-08-26T10:20:13Z</dcterms:created>
  <dcterms:modified xsi:type="dcterms:W3CDTF">2021-09-30T19:57:14Z</dcterms:modified>
</cp:coreProperties>
</file>