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P:\Studia\PW\PORR\Projekt\PORR_ACO\Results\"/>
    </mc:Choice>
  </mc:AlternateContent>
  <xr:revisionPtr revIDLastSave="0" documentId="13_ncr:1_{D53C1153-25BE-4FA5-9917-66547EFAE4D4}" xr6:coauthVersionLast="47" xr6:coauthVersionMax="47" xr10:uidLastSave="{00000000-0000-0000-0000-000000000000}"/>
  <bookViews>
    <workbookView xWindow="-7065" yWindow="4050" windowWidth="15840" windowHeight="17520" xr2:uid="{00000000-000D-0000-FFFF-FFFF00000000}"/>
  </bookViews>
  <sheets>
    <sheet name="16_ants" sheetId="1" r:id="rId1"/>
    <sheet name="32_ants" sheetId="2" r:id="rId2"/>
    <sheet name="64_ants" sheetId="3" r:id="rId3"/>
  </sheets>
  <externalReferences>
    <externalReference r:id="rId4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4" i="1" l="1"/>
  <c r="H24" i="1"/>
  <c r="I24" i="1"/>
  <c r="J24" i="1"/>
  <c r="H23" i="1"/>
  <c r="I23" i="1"/>
  <c r="J23" i="1"/>
  <c r="G23" i="1"/>
  <c r="H25" i="1" s="1"/>
  <c r="H14" i="1"/>
  <c r="I14" i="1"/>
  <c r="J14" i="1"/>
  <c r="G14" i="1"/>
  <c r="H13" i="1"/>
  <c r="I13" i="1"/>
  <c r="J13" i="1"/>
  <c r="G13" i="1"/>
  <c r="I15" i="1" s="1"/>
  <c r="I17" i="1" s="1"/>
  <c r="H4" i="1"/>
  <c r="I4" i="1"/>
  <c r="J4" i="1"/>
  <c r="G4" i="1"/>
  <c r="H3" i="1"/>
  <c r="I3" i="1"/>
  <c r="J3" i="1"/>
  <c r="G3" i="1"/>
  <c r="H5" i="1" s="1"/>
  <c r="G15" i="1" l="1"/>
  <c r="G25" i="1"/>
  <c r="G27" i="1" s="1"/>
  <c r="J25" i="1"/>
  <c r="J27" i="1" s="1"/>
  <c r="I25" i="1"/>
  <c r="I27" i="1" s="1"/>
  <c r="H27" i="1"/>
  <c r="I5" i="1"/>
  <c r="I7" i="1" s="1"/>
  <c r="G17" i="1"/>
  <c r="J5" i="1"/>
  <c r="J7" i="1" s="1"/>
  <c r="H7" i="1"/>
  <c r="G5" i="1"/>
  <c r="G7" i="1" s="1"/>
  <c r="H15" i="1"/>
  <c r="H17" i="1" s="1"/>
  <c r="J15" i="1"/>
  <c r="J17" i="1" s="1"/>
</calcChain>
</file>

<file path=xl/sharedStrings.xml><?xml version="1.0" encoding="utf-8"?>
<sst xmlns="http://schemas.openxmlformats.org/spreadsheetml/2006/main" count="33" uniqueCount="13">
  <si>
    <t>Basic</t>
  </si>
  <si>
    <t>4 threads</t>
  </si>
  <si>
    <t>8 threads</t>
  </si>
  <si>
    <t>16 threads</t>
  </si>
  <si>
    <t>16 mrówek</t>
  </si>
  <si>
    <t>Liczba wątków</t>
  </si>
  <si>
    <t>średni czas:</t>
  </si>
  <si>
    <t>Odchylenie standardowe:</t>
  </si>
  <si>
    <t>Współczynnik przyspieszenia:</t>
  </si>
  <si>
    <t>Idelane przyspieszenie:</t>
  </si>
  <si>
    <t>Wydajność:</t>
  </si>
  <si>
    <t>32 mrówki</t>
  </si>
  <si>
    <t>64 mrówki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</si>
</sst>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1" fontId="0" fillId="0" borderId="8" xfId="0" applyNumberFormat="1" applyBorder="1"/>
    <xf numFmtId="2" fontId="0" fillId="0" borderId="8" xfId="0" applyNumberFormat="1" applyBorder="1"/>
    <xf numFmtId="0" fontId="0" fillId="0" borderId="9" xfId="0" applyBorder="1"/>
    <xf numFmtId="9" fontId="0" fillId="0" borderId="10" xfId="1" applyFont="1" applyBorder="1"/>
    <xf numFmtId="9" fontId="0" fillId="0" borderId="11" xfId="1" applyFont="1" applyBorder="1"/>
    <xf numFmtId="1" fontId="0" fillId="0" borderId="0" xfId="0" applyNumberFormat="1" applyBorder="1"/>
    <xf numFmtId="2" fontId="0" fillId="0" borderId="0" xfId="0" applyNumberFormat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2">
    <cellStyle name="Normalny" xfId="0" builtinId="0"/>
    <cellStyle name="Procentowy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Średni czas wykonywania programu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16 mrówek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'[1]16_ants'!$G$2:$J$2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cat>
          <c:val>
            <c:numRef>
              <c:f>'16_ants'!$G$3:$J$3</c:f>
              <c:numCache>
                <c:formatCode>0</c:formatCode>
                <c:ptCount val="4"/>
                <c:pt idx="0">
                  <c:v>35924.6</c:v>
                </c:pt>
                <c:pt idx="1">
                  <c:v>13343.3</c:v>
                </c:pt>
                <c:pt idx="2">
                  <c:v>10687.1</c:v>
                </c:pt>
                <c:pt idx="3">
                  <c:v>12370.8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DF-4BD8-B9B8-2696E6326809}"/>
            </c:ext>
          </c:extLst>
        </c:ser>
        <c:ser>
          <c:idx val="1"/>
          <c:order val="1"/>
          <c:tx>
            <c:v>32 mrówki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'[1]16_ants'!$G$2:$J$2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cat>
          <c:val>
            <c:numRef>
              <c:f>'16_ants'!$G$13:$J$13</c:f>
              <c:numCache>
                <c:formatCode>0</c:formatCode>
                <c:ptCount val="4"/>
                <c:pt idx="0">
                  <c:v>60456.4</c:v>
                </c:pt>
                <c:pt idx="1">
                  <c:v>20532.2</c:v>
                </c:pt>
                <c:pt idx="2">
                  <c:v>16032.5</c:v>
                </c:pt>
                <c:pt idx="3">
                  <c:v>17657.3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DF-4BD8-B9B8-2696E6326809}"/>
            </c:ext>
          </c:extLst>
        </c:ser>
        <c:ser>
          <c:idx val="2"/>
          <c:order val="2"/>
          <c:tx>
            <c:v>64 mrówki</c:v>
          </c:tx>
          <c:spPr>
            <a:solidFill>
              <a:schemeClr val="accent3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'[1]16_ants'!$G$2:$J$2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cat>
          <c:val>
            <c:numRef>
              <c:f>'16_ants'!$G$23:$J$23</c:f>
              <c:numCache>
                <c:formatCode>0</c:formatCode>
                <c:ptCount val="4"/>
                <c:pt idx="0">
                  <c:v>106877.8</c:v>
                </c:pt>
                <c:pt idx="1">
                  <c:v>26997.7</c:v>
                </c:pt>
                <c:pt idx="2">
                  <c:v>21266.3</c:v>
                </c:pt>
                <c:pt idx="3">
                  <c:v>22897.1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2DF-4BD8-B9B8-2696E632680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68618896"/>
        <c:axId val="268620144"/>
      </c:barChart>
      <c:catAx>
        <c:axId val="268618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wątków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68620144"/>
        <c:crosses val="autoZero"/>
        <c:auto val="1"/>
        <c:lblAlgn val="ctr"/>
        <c:lblOffset val="100"/>
        <c:noMultiLvlLbl val="0"/>
      </c:catAx>
      <c:valAx>
        <c:axId val="26862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68618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16 mrówek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'[1]16_ants'!$G$12:$J$12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cat>
          <c:val>
            <c:numRef>
              <c:f>'16_ants'!$G$5:$J$5</c:f>
              <c:numCache>
                <c:formatCode>0.00</c:formatCode>
                <c:ptCount val="4"/>
                <c:pt idx="0">
                  <c:v>1</c:v>
                </c:pt>
                <c:pt idx="1">
                  <c:v>2.6923324814701011</c:v>
                </c:pt>
                <c:pt idx="2">
                  <c:v>3.361491892094207</c:v>
                </c:pt>
                <c:pt idx="3">
                  <c:v>2.9039835742231705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34-4E6B-A706-F6CDA205C33F}"/>
            </c:ext>
          </c:extLst>
        </c:ser>
        <c:ser>
          <c:idx val="1"/>
          <c:order val="1"/>
          <c:tx>
            <c:v>Idealne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'[1]16_ants'!$G$12:$J$12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cat>
          <c:val>
            <c:numRef>
              <c:f>'16_ants'!$G$6:$J$6</c:f>
              <c:numCache>
                <c:formatCode>0.00</c:formatCode>
                <c:ptCount val="4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34-4E6B-A706-F6CDA205C33F}"/>
            </c:ext>
          </c:extLst>
        </c:ser>
        <c:ser>
          <c:idx val="2"/>
          <c:order val="2"/>
          <c:tx>
            <c:v>32 mrówki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'[1]16_ants'!$G$12:$J$12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cat>
          <c:val>
            <c:numRef>
              <c:f>'16_ants'!$G$15:$J$15</c:f>
              <c:numCache>
                <c:formatCode>0.00</c:formatCode>
                <c:ptCount val="4"/>
                <c:pt idx="0">
                  <c:v>1</c:v>
                </c:pt>
                <c:pt idx="1">
                  <c:v>2.9444677141270783</c:v>
                </c:pt>
                <c:pt idx="2">
                  <c:v>3.770865429596133</c:v>
                </c:pt>
                <c:pt idx="3">
                  <c:v>3.4238756774818349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34-4E6B-A706-F6CDA205C33F}"/>
            </c:ext>
          </c:extLst>
        </c:ser>
        <c:ser>
          <c:idx val="3"/>
          <c:order val="3"/>
          <c:tx>
            <c:v>64 mrówki</c:v>
          </c:tx>
          <c:spPr>
            <a:ln w="28575" cap="rnd">
              <a:solidFill>
                <a:schemeClr val="bg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'[1]16_ants'!$G$12:$J$12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cat>
          <c:val>
            <c:numRef>
              <c:f>'16_ants'!$G$25:$J$25</c:f>
              <c:numCache>
                <c:formatCode>0.00</c:formatCode>
                <c:ptCount val="4"/>
                <c:pt idx="0">
                  <c:v>1</c:v>
                </c:pt>
                <c:pt idx="1">
                  <c:v>3.9587742659559888</c:v>
                </c:pt>
                <c:pt idx="2">
                  <c:v>5.0256885306799965</c:v>
                </c:pt>
                <c:pt idx="3">
                  <c:v>4.6677439501072193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234-4E6B-A706-F6CDA205C3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896864"/>
        <c:axId val="112901440"/>
      </c:lineChart>
      <c:catAx>
        <c:axId val="112896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wątków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2901440"/>
        <c:crosses val="autoZero"/>
        <c:auto val="1"/>
        <c:lblAlgn val="ctr"/>
        <c:lblOffset val="100"/>
        <c:noMultiLvlLbl val="0"/>
      </c:catAx>
      <c:valAx>
        <c:axId val="112901440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Współczynnik przyspieszenia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289686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16 mrówek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'[1]16_ants'!$G$12:$J$12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cat>
          <c:val>
            <c:numRef>
              <c:f>'16_ants'!$G$7:$J$7</c:f>
              <c:numCache>
                <c:formatCode>0%</c:formatCode>
                <c:ptCount val="4"/>
                <c:pt idx="0">
                  <c:v>1</c:v>
                </c:pt>
                <c:pt idx="1">
                  <c:v>0.67308312036752527</c:v>
                </c:pt>
                <c:pt idx="2">
                  <c:v>0.42018648651177587</c:v>
                </c:pt>
                <c:pt idx="3">
                  <c:v>0.18149897338894816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07-424B-9CAD-376856C36852}"/>
            </c:ext>
          </c:extLst>
        </c:ser>
        <c:ser>
          <c:idx val="1"/>
          <c:order val="1"/>
          <c:tx>
            <c:v>32 mrówki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'16_ants'!$G$17:$J$17</c:f>
              <c:numCache>
                <c:formatCode>0%</c:formatCode>
                <c:ptCount val="4"/>
                <c:pt idx="0">
                  <c:v>1</c:v>
                </c:pt>
                <c:pt idx="1">
                  <c:v>0.73611692853176958</c:v>
                </c:pt>
                <c:pt idx="2">
                  <c:v>0.47135817869951663</c:v>
                </c:pt>
                <c:pt idx="3">
                  <c:v>0.21399222984261468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07-424B-9CAD-376856C36852}"/>
            </c:ext>
          </c:extLst>
        </c:ser>
        <c:ser>
          <c:idx val="2"/>
          <c:order val="2"/>
          <c:tx>
            <c:v>64 mrówki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'16_ants'!$G$27:$J$27</c:f>
              <c:numCache>
                <c:formatCode>0%</c:formatCode>
                <c:ptCount val="4"/>
                <c:pt idx="0">
                  <c:v>1</c:v>
                </c:pt>
                <c:pt idx="1">
                  <c:v>0.9896935664889972</c:v>
                </c:pt>
                <c:pt idx="2">
                  <c:v>0.62821106633499957</c:v>
                </c:pt>
                <c:pt idx="3">
                  <c:v>0.29173399688170121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07-424B-9CAD-376856C36852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1717568"/>
        <c:axId val="861715488"/>
      </c:lineChart>
      <c:catAx>
        <c:axId val="861717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wątków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61715488"/>
        <c:crosses val="autoZero"/>
        <c:auto val="1"/>
        <c:lblAlgn val="ctr"/>
        <c:lblOffset val="100"/>
        <c:noMultiLvlLbl val="0"/>
      </c:catAx>
      <c:valAx>
        <c:axId val="861715488"/>
        <c:scaling>
          <c:orientation val="minMax"/>
          <c:min val="0.15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Wydajność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617175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23</xdr:col>
      <xdr:colOff>204788</xdr:colOff>
      <xdr:row>19</xdr:row>
      <xdr:rowOff>152400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1987E873-4495-4E15-8992-BEC59D3C6D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323850</xdr:colOff>
      <xdr:row>22</xdr:row>
      <xdr:rowOff>133350</xdr:rowOff>
    </xdr:from>
    <xdr:to>
      <xdr:col>25</xdr:col>
      <xdr:colOff>466724</xdr:colOff>
      <xdr:row>47</xdr:row>
      <xdr:rowOff>28575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2E07E39A-3231-47DF-9197-C19CBD6768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291353</xdr:colOff>
      <xdr:row>16</xdr:row>
      <xdr:rowOff>134470</xdr:rowOff>
    </xdr:from>
    <xdr:to>
      <xdr:col>39</xdr:col>
      <xdr:colOff>513151</xdr:colOff>
      <xdr:row>42</xdr:row>
      <xdr:rowOff>9686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0507AC72-EA9D-4167-A8A4-8C9F0770A5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6_ants"/>
      <sheetName val="32_ants"/>
      <sheetName val="64_ants"/>
    </sheetNames>
    <sheetDataSet>
      <sheetData sheetId="0">
        <row r="2">
          <cell r="G2">
            <v>1</v>
          </cell>
          <cell r="H2">
            <v>4</v>
          </cell>
          <cell r="I2">
            <v>8</v>
          </cell>
          <cell r="J2">
            <v>16</v>
          </cell>
        </row>
        <row r="12">
          <cell r="G12">
            <v>1</v>
          </cell>
          <cell r="H12">
            <v>4</v>
          </cell>
          <cell r="I12">
            <v>8</v>
          </cell>
          <cell r="J12">
            <v>16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7"/>
  <sheetViews>
    <sheetView tabSelected="1" topLeftCell="M1" zoomScale="85" zoomScaleNormal="85" workbookViewId="0">
      <selection activeCell="AC7" sqref="AC7"/>
    </sheetView>
  </sheetViews>
  <sheetFormatPr defaultRowHeight="15" x14ac:dyDescent="0.25"/>
  <sheetData>
    <row r="1" spans="1:10" ht="15.75" thickBot="1" x14ac:dyDescent="0.3">
      <c r="A1" t="s">
        <v>0</v>
      </c>
      <c r="B1" t="s">
        <v>1</v>
      </c>
      <c r="C1" t="s">
        <v>2</v>
      </c>
      <c r="D1" t="s">
        <v>3</v>
      </c>
      <c r="F1" s="12" t="s">
        <v>4</v>
      </c>
      <c r="G1" s="13"/>
      <c r="H1" s="13"/>
      <c r="I1" s="13"/>
      <c r="J1" s="14"/>
    </row>
    <row r="2" spans="1:10" x14ac:dyDescent="0.25">
      <c r="A2">
        <v>35712</v>
      </c>
      <c r="B2">
        <v>13301</v>
      </c>
      <c r="C2">
        <v>10622</v>
      </c>
      <c r="D2">
        <v>12273</v>
      </c>
      <c r="F2" s="1" t="s">
        <v>5</v>
      </c>
      <c r="G2" s="2">
        <v>1</v>
      </c>
      <c r="H2" s="2">
        <v>4</v>
      </c>
      <c r="I2" s="2">
        <v>8</v>
      </c>
      <c r="J2" s="3">
        <v>16</v>
      </c>
    </row>
    <row r="3" spans="1:10" x14ac:dyDescent="0.25">
      <c r="A3">
        <v>35911</v>
      </c>
      <c r="B3">
        <v>13517</v>
      </c>
      <c r="C3">
        <v>10812</v>
      </c>
      <c r="D3">
        <v>12338</v>
      </c>
      <c r="F3" s="4" t="s">
        <v>6</v>
      </c>
      <c r="G3" s="10">
        <f>AVERAGE(A2:A11)</f>
        <v>35924.6</v>
      </c>
      <c r="H3" s="10">
        <f>AVERAGE(B2:B11)</f>
        <v>13343.3</v>
      </c>
      <c r="I3" s="10">
        <f>AVERAGE(C2:C11)</f>
        <v>10687.1</v>
      </c>
      <c r="J3" s="5">
        <f>AVERAGE(D2:D11)</f>
        <v>12370.8</v>
      </c>
    </row>
    <row r="4" spans="1:10" x14ac:dyDescent="0.25">
      <c r="A4">
        <v>35785</v>
      </c>
      <c r="B4">
        <v>13268</v>
      </c>
      <c r="C4">
        <v>10599</v>
      </c>
      <c r="D4">
        <v>12252</v>
      </c>
      <c r="F4" s="4" t="s">
        <v>7</v>
      </c>
      <c r="G4" s="10">
        <f>_xlfn.STDEV.S(A2:A11)</f>
        <v>241.33158378739682</v>
      </c>
      <c r="H4" s="10">
        <f>_xlfn.STDEV.S(B2:B11)</f>
        <v>110.97251912072646</v>
      </c>
      <c r="I4" s="10">
        <f>_xlfn.STDEV.S(C2:C11)</f>
        <v>80.099174638555283</v>
      </c>
      <c r="J4" s="5">
        <f>_xlfn.STDEV.S(D2:D11)</f>
        <v>78.925844239316746</v>
      </c>
    </row>
    <row r="5" spans="1:10" x14ac:dyDescent="0.25">
      <c r="A5">
        <v>36048</v>
      </c>
      <c r="B5">
        <v>13351</v>
      </c>
      <c r="C5">
        <v>10748</v>
      </c>
      <c r="D5">
        <v>12339</v>
      </c>
      <c r="F5" s="4" t="s">
        <v>8</v>
      </c>
      <c r="G5" s="11">
        <f>G3/G3</f>
        <v>1</v>
      </c>
      <c r="H5" s="11">
        <f>G3/H3</f>
        <v>2.6923324814701011</v>
      </c>
      <c r="I5" s="11">
        <f>G3/I3</f>
        <v>3.361491892094207</v>
      </c>
      <c r="J5" s="6">
        <f>G3/J3</f>
        <v>2.9039835742231705</v>
      </c>
    </row>
    <row r="6" spans="1:10" x14ac:dyDescent="0.25">
      <c r="A6">
        <v>35948</v>
      </c>
      <c r="B6">
        <v>13499</v>
      </c>
      <c r="C6">
        <v>10567</v>
      </c>
      <c r="D6">
        <v>12492</v>
      </c>
      <c r="F6" s="4" t="s">
        <v>9</v>
      </c>
      <c r="G6" s="11">
        <v>1</v>
      </c>
      <c r="H6" s="11">
        <v>4</v>
      </c>
      <c r="I6" s="11">
        <v>8</v>
      </c>
      <c r="J6" s="6">
        <v>16</v>
      </c>
    </row>
    <row r="7" spans="1:10" ht="15.75" thickBot="1" x14ac:dyDescent="0.3">
      <c r="A7">
        <v>35803</v>
      </c>
      <c r="B7">
        <v>13198</v>
      </c>
      <c r="C7">
        <v>10668</v>
      </c>
      <c r="D7">
        <v>12410</v>
      </c>
      <c r="F7" s="7" t="s">
        <v>10</v>
      </c>
      <c r="G7" s="8">
        <f>G5/G6</f>
        <v>1</v>
      </c>
      <c r="H7" s="8">
        <f t="shared" ref="H7:J7" si="0">H5/H6</f>
        <v>0.67308312036752527</v>
      </c>
      <c r="I7" s="8">
        <f t="shared" si="0"/>
        <v>0.42018648651177587</v>
      </c>
      <c r="J7" s="9">
        <f t="shared" si="0"/>
        <v>0.18149897338894816</v>
      </c>
    </row>
    <row r="8" spans="1:10" x14ac:dyDescent="0.25">
      <c r="A8">
        <v>36555</v>
      </c>
      <c r="B8">
        <v>13218</v>
      </c>
      <c r="C8">
        <v>10699</v>
      </c>
      <c r="D8">
        <v>12349</v>
      </c>
    </row>
    <row r="9" spans="1:10" x14ac:dyDescent="0.25">
      <c r="A9">
        <v>35796</v>
      </c>
      <c r="B9">
        <v>13297</v>
      </c>
      <c r="C9">
        <v>10794</v>
      </c>
      <c r="D9">
        <v>12455</v>
      </c>
    </row>
    <row r="10" spans="1:10" ht="15.75" thickBot="1" x14ac:dyDescent="0.3">
      <c r="A10">
        <v>35874</v>
      </c>
      <c r="B10">
        <v>13443</v>
      </c>
      <c r="C10">
        <v>10682</v>
      </c>
      <c r="D10">
        <v>12351</v>
      </c>
    </row>
    <row r="11" spans="1:10" ht="15.75" thickBot="1" x14ac:dyDescent="0.3">
      <c r="A11">
        <v>35814</v>
      </c>
      <c r="B11">
        <v>13341</v>
      </c>
      <c r="C11">
        <v>10680</v>
      </c>
      <c r="D11">
        <v>12449</v>
      </c>
      <c r="F11" s="12" t="s">
        <v>11</v>
      </c>
      <c r="G11" s="13"/>
      <c r="H11" s="13"/>
      <c r="I11" s="13"/>
      <c r="J11" s="14"/>
    </row>
    <row r="12" spans="1:10" x14ac:dyDescent="0.25">
      <c r="F12" s="1" t="s">
        <v>5</v>
      </c>
      <c r="G12" s="2">
        <v>1</v>
      </c>
      <c r="H12" s="2">
        <v>4</v>
      </c>
      <c r="I12" s="2">
        <v>8</v>
      </c>
      <c r="J12" s="3">
        <v>16</v>
      </c>
    </row>
    <row r="13" spans="1:10" x14ac:dyDescent="0.25">
      <c r="F13" s="4" t="s">
        <v>6</v>
      </c>
      <c r="G13" s="10">
        <f>AVERAGE('32_ants'!A2:A11)</f>
        <v>60456.4</v>
      </c>
      <c r="H13" s="10">
        <f>AVERAGE('32_ants'!B2:B11)</f>
        <v>20532.2</v>
      </c>
      <c r="I13" s="10">
        <f>AVERAGE('32_ants'!C2:C11)</f>
        <v>16032.5</v>
      </c>
      <c r="J13" s="5">
        <f>AVERAGE('32_ants'!D2:D11)</f>
        <v>17657.3</v>
      </c>
    </row>
    <row r="14" spans="1:10" x14ac:dyDescent="0.25">
      <c r="F14" s="4" t="s">
        <v>7</v>
      </c>
      <c r="G14" s="10">
        <f>_xlfn.STDEV.S('32_ants'!A2:A11)</f>
        <v>344.98315578847871</v>
      </c>
      <c r="H14" s="10">
        <f>_xlfn.STDEV.S('32_ants'!B2:B11)</f>
        <v>203.25944012517596</v>
      </c>
      <c r="I14" s="10">
        <f>_xlfn.STDEV.S('32_ants'!C2:C11)</f>
        <v>113.37180719502828</v>
      </c>
      <c r="J14" s="5">
        <f>_xlfn.STDEV.S('32_ants'!D2:D11)</f>
        <v>78.051336382608525</v>
      </c>
    </row>
    <row r="15" spans="1:10" x14ac:dyDescent="0.25">
      <c r="F15" s="4" t="s">
        <v>8</v>
      </c>
      <c r="G15" s="11">
        <f>G13/G13</f>
        <v>1</v>
      </c>
      <c r="H15" s="11">
        <f>G13/H13</f>
        <v>2.9444677141270783</v>
      </c>
      <c r="I15" s="11">
        <f>G13/I13</f>
        <v>3.770865429596133</v>
      </c>
      <c r="J15" s="6">
        <f>G13/J13</f>
        <v>3.4238756774818349</v>
      </c>
    </row>
    <row r="16" spans="1:10" x14ac:dyDescent="0.25">
      <c r="F16" s="4" t="s">
        <v>9</v>
      </c>
      <c r="G16" s="11">
        <v>1</v>
      </c>
      <c r="H16" s="11">
        <v>4</v>
      </c>
      <c r="I16" s="11">
        <v>8</v>
      </c>
      <c r="J16" s="6">
        <v>16</v>
      </c>
    </row>
    <row r="17" spans="6:10" ht="15.75" thickBot="1" x14ac:dyDescent="0.3">
      <c r="F17" s="7" t="s">
        <v>10</v>
      </c>
      <c r="G17" s="8">
        <f>G15/G16</f>
        <v>1</v>
      </c>
      <c r="H17" s="8">
        <f t="shared" ref="H17:J17" si="1">H15/H16</f>
        <v>0.73611692853176958</v>
      </c>
      <c r="I17" s="8">
        <f t="shared" si="1"/>
        <v>0.47135817869951663</v>
      </c>
      <c r="J17" s="9">
        <f t="shared" si="1"/>
        <v>0.21399222984261468</v>
      </c>
    </row>
    <row r="20" spans="6:10" ht="15.75" thickBot="1" x14ac:dyDescent="0.3"/>
    <row r="21" spans="6:10" ht="15.75" thickBot="1" x14ac:dyDescent="0.3">
      <c r="F21" s="12" t="s">
        <v>12</v>
      </c>
      <c r="G21" s="13"/>
      <c r="H21" s="13"/>
      <c r="I21" s="13"/>
      <c r="J21" s="14"/>
    </row>
    <row r="22" spans="6:10" x14ac:dyDescent="0.25">
      <c r="F22" s="1" t="s">
        <v>5</v>
      </c>
      <c r="G22" s="2">
        <v>1</v>
      </c>
      <c r="H22" s="2">
        <v>4</v>
      </c>
      <c r="I22" s="2">
        <v>8</v>
      </c>
      <c r="J22" s="3">
        <v>16</v>
      </c>
    </row>
    <row r="23" spans="6:10" x14ac:dyDescent="0.25">
      <c r="F23" s="4" t="s">
        <v>6</v>
      </c>
      <c r="G23" s="10">
        <f>AVERAGE('64_ants'!A2:A11)</f>
        <v>106877.8</v>
      </c>
      <c r="H23" s="10">
        <f>AVERAGE('64_ants'!B2:B11)</f>
        <v>26997.7</v>
      </c>
      <c r="I23" s="10">
        <f>AVERAGE('64_ants'!C2:C11)</f>
        <v>21266.3</v>
      </c>
      <c r="J23" s="5">
        <f>AVERAGE('64_ants'!D2:D11)</f>
        <v>22897.1</v>
      </c>
    </row>
    <row r="24" spans="6:10" x14ac:dyDescent="0.25">
      <c r="F24" s="4" t="s">
        <v>7</v>
      </c>
      <c r="G24" s="10">
        <f>_xlfn.STDEV.S('64_ants'!A2:A11)</f>
        <v>710.13328952309291</v>
      </c>
      <c r="H24" s="10">
        <f>_xlfn.STDEV.S('64_ants'!B2:B11)</f>
        <v>191.66814492183562</v>
      </c>
      <c r="I24" s="10">
        <f>_xlfn.STDEV.S('64_ants'!C2:C11)</f>
        <v>143.78228139949806</v>
      </c>
      <c r="J24" s="5">
        <f>_xlfn.STDEV.S('64_ants'!D2:D11)</f>
        <v>129.26067546714361</v>
      </c>
    </row>
    <row r="25" spans="6:10" x14ac:dyDescent="0.25">
      <c r="F25" s="4" t="s">
        <v>8</v>
      </c>
      <c r="G25" s="11">
        <f>$G$23/G23</f>
        <v>1</v>
      </c>
      <c r="H25" s="11">
        <f>$G$23/H23</f>
        <v>3.9587742659559888</v>
      </c>
      <c r="I25" s="11">
        <f>$G$23/I23</f>
        <v>5.0256885306799965</v>
      </c>
      <c r="J25" s="6">
        <f>$G$23/J23</f>
        <v>4.6677439501072193</v>
      </c>
    </row>
    <row r="26" spans="6:10" x14ac:dyDescent="0.25">
      <c r="F26" s="4" t="s">
        <v>9</v>
      </c>
      <c r="G26" s="11">
        <v>1</v>
      </c>
      <c r="H26" s="11">
        <v>4</v>
      </c>
      <c r="I26" s="11">
        <v>8</v>
      </c>
      <c r="J26" s="6">
        <v>16</v>
      </c>
    </row>
    <row r="27" spans="6:10" ht="15.75" thickBot="1" x14ac:dyDescent="0.3">
      <c r="F27" s="7" t="s">
        <v>10</v>
      </c>
      <c r="G27" s="8">
        <f>G25/G26</f>
        <v>1</v>
      </c>
      <c r="H27" s="8">
        <f t="shared" ref="H27:J27" si="2">H25/H26</f>
        <v>0.9896935664889972</v>
      </c>
      <c r="I27" s="8">
        <f t="shared" si="2"/>
        <v>0.62821106633499957</v>
      </c>
      <c r="J27" s="9">
        <f t="shared" si="2"/>
        <v>0.29173399688170121</v>
      </c>
    </row>
  </sheetData>
  <mergeCells count="3">
    <mergeCell ref="F1:J1"/>
    <mergeCell ref="F11:J11"/>
    <mergeCell ref="F21:J2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1"/>
  <sheetViews>
    <sheetView workbookViewId="0">
      <selection activeCell="G21" sqref="G21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60347</v>
      </c>
      <c r="B2">
        <v>20276</v>
      </c>
      <c r="C2">
        <v>15950</v>
      </c>
      <c r="D2">
        <v>17613</v>
      </c>
    </row>
    <row r="3" spans="1:4" x14ac:dyDescent="0.25">
      <c r="A3">
        <v>60069</v>
      </c>
      <c r="B3">
        <v>20437</v>
      </c>
      <c r="C3">
        <v>15952</v>
      </c>
      <c r="D3">
        <v>17694</v>
      </c>
    </row>
    <row r="4" spans="1:4" x14ac:dyDescent="0.25">
      <c r="A4">
        <v>60310</v>
      </c>
      <c r="B4">
        <v>20676</v>
      </c>
      <c r="C4">
        <v>15832</v>
      </c>
      <c r="D4">
        <v>17715</v>
      </c>
    </row>
    <row r="5" spans="1:4" x14ac:dyDescent="0.25">
      <c r="A5">
        <v>60130</v>
      </c>
      <c r="B5">
        <v>20554</v>
      </c>
      <c r="C5">
        <v>16120</v>
      </c>
      <c r="D5">
        <v>17689</v>
      </c>
    </row>
    <row r="6" spans="1:4" x14ac:dyDescent="0.25">
      <c r="A6">
        <v>60201</v>
      </c>
      <c r="B6">
        <v>20094</v>
      </c>
      <c r="C6">
        <v>16065</v>
      </c>
      <c r="D6">
        <v>17543</v>
      </c>
    </row>
    <row r="7" spans="1:4" x14ac:dyDescent="0.25">
      <c r="A7">
        <v>61006</v>
      </c>
      <c r="B7">
        <v>20701</v>
      </c>
      <c r="C7">
        <v>16245</v>
      </c>
      <c r="D7">
        <v>17561</v>
      </c>
    </row>
    <row r="8" spans="1:4" x14ac:dyDescent="0.25">
      <c r="A8">
        <v>60584</v>
      </c>
      <c r="B8">
        <v>20687</v>
      </c>
      <c r="C8">
        <v>16017</v>
      </c>
      <c r="D8">
        <v>17811</v>
      </c>
    </row>
    <row r="9" spans="1:4" x14ac:dyDescent="0.25">
      <c r="A9">
        <v>60387</v>
      </c>
      <c r="B9">
        <v>20663</v>
      </c>
      <c r="C9">
        <v>16003</v>
      </c>
      <c r="D9">
        <v>17663</v>
      </c>
    </row>
    <row r="10" spans="1:4" x14ac:dyDescent="0.25">
      <c r="A10">
        <v>60447</v>
      </c>
      <c r="B10">
        <v>20615</v>
      </c>
      <c r="C10">
        <v>16024</v>
      </c>
      <c r="D10">
        <v>17623</v>
      </c>
    </row>
    <row r="11" spans="1:4" x14ac:dyDescent="0.25">
      <c r="A11">
        <v>61083</v>
      </c>
      <c r="B11">
        <v>20619</v>
      </c>
      <c r="C11">
        <v>16117</v>
      </c>
      <c r="D11">
        <v>17661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1"/>
  <sheetViews>
    <sheetView workbookViewId="0">
      <selection activeCell="A14" sqref="A14:D23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106508</v>
      </c>
      <c r="B2">
        <v>26739</v>
      </c>
      <c r="C2">
        <v>21032</v>
      </c>
      <c r="D2">
        <v>22964</v>
      </c>
    </row>
    <row r="3" spans="1:4" x14ac:dyDescent="0.25">
      <c r="A3">
        <v>107723</v>
      </c>
      <c r="B3">
        <v>27014</v>
      </c>
      <c r="C3">
        <v>21434</v>
      </c>
      <c r="D3">
        <v>22743</v>
      </c>
    </row>
    <row r="4" spans="1:4" x14ac:dyDescent="0.25">
      <c r="A4">
        <v>106301</v>
      </c>
      <c r="B4">
        <v>27049</v>
      </c>
      <c r="C4">
        <v>21153</v>
      </c>
      <c r="D4">
        <v>22849</v>
      </c>
    </row>
    <row r="5" spans="1:4" x14ac:dyDescent="0.25">
      <c r="A5">
        <v>107108</v>
      </c>
      <c r="B5">
        <v>26816</v>
      </c>
      <c r="C5">
        <v>21166</v>
      </c>
      <c r="D5">
        <v>23025</v>
      </c>
    </row>
    <row r="6" spans="1:4" x14ac:dyDescent="0.25">
      <c r="A6">
        <v>106164</v>
      </c>
      <c r="B6">
        <v>26915</v>
      </c>
      <c r="C6">
        <v>21300</v>
      </c>
      <c r="D6">
        <v>22714</v>
      </c>
    </row>
    <row r="7" spans="1:4" x14ac:dyDescent="0.25">
      <c r="A7">
        <v>106623</v>
      </c>
      <c r="B7">
        <v>27341</v>
      </c>
      <c r="C7">
        <v>21317</v>
      </c>
      <c r="D7">
        <v>22844</v>
      </c>
    </row>
    <row r="8" spans="1:4" x14ac:dyDescent="0.25">
      <c r="A8">
        <v>106546</v>
      </c>
      <c r="B8">
        <v>27028</v>
      </c>
      <c r="C8">
        <v>21486</v>
      </c>
      <c r="D8">
        <v>22911</v>
      </c>
    </row>
    <row r="9" spans="1:4" x14ac:dyDescent="0.25">
      <c r="A9">
        <v>106647</v>
      </c>
      <c r="B9">
        <v>26839</v>
      </c>
      <c r="C9">
        <v>21249</v>
      </c>
      <c r="D9">
        <v>23119</v>
      </c>
    </row>
    <row r="10" spans="1:4" x14ac:dyDescent="0.25">
      <c r="A10">
        <v>108468</v>
      </c>
      <c r="B10">
        <v>27273</v>
      </c>
      <c r="C10">
        <v>21145</v>
      </c>
      <c r="D10">
        <v>22995</v>
      </c>
    </row>
    <row r="11" spans="1:4" x14ac:dyDescent="0.25">
      <c r="A11">
        <v>106690</v>
      </c>
      <c r="B11">
        <v>26963</v>
      </c>
      <c r="C11">
        <v>21381</v>
      </c>
      <c r="D11">
        <v>22807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16_ants</vt:lpstr>
      <vt:lpstr>32_ants</vt:lpstr>
      <vt:lpstr>64_ants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Michał Laskowski</cp:lastModifiedBy>
  <dcterms:created xsi:type="dcterms:W3CDTF">2022-12-17T13:09:57Z</dcterms:created>
  <dcterms:modified xsi:type="dcterms:W3CDTF">2022-12-17T18:11:43Z</dcterms:modified>
</cp:coreProperties>
</file>