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shWonder\OneDrive\Desktop\"/>
    </mc:Choice>
  </mc:AlternateContent>
  <xr:revisionPtr revIDLastSave="0" documentId="8_{47F926B2-2671-4018-B93F-6BFB750EB787}" xr6:coauthVersionLast="47" xr6:coauthVersionMax="47" xr10:uidLastSave="{00000000-0000-0000-0000-000000000000}"/>
  <bookViews>
    <workbookView xWindow="38280" yWindow="2895" windowWidth="29040" windowHeight="15720" xr2:uid="{F519A30A-1893-4382-89B1-0530DF340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<sst xmlns="http://schemas.openxmlformats.org/spreadsheetml/2006/main" count="57" uniqueCount="50">
  <si>
    <t>VALVES</t>
  </si>
  <si>
    <t>Weight(lbs)</t>
  </si>
  <si>
    <t>SPOOLS</t>
  </si>
  <si>
    <t>ADAPTERS</t>
  </si>
  <si>
    <t>OAL(INCHES)</t>
  </si>
  <si>
    <t>Bore-Diameter (INCHES)</t>
  </si>
  <si>
    <t>Spool Spacer | 7.0625 15K | 16"OAL</t>
  </si>
  <si>
    <t>Spool Spacer | 7.0625 15K | 18"OAL</t>
  </si>
  <si>
    <t>Spool Spacer | 7.0625 15K | 20"OAL</t>
  </si>
  <si>
    <t>Spool Spacer | 7.0625 15K | 24"OAL</t>
  </si>
  <si>
    <t>Spool Spacer | 7.0625 15K | 36"OAL</t>
  </si>
  <si>
    <t>Spool Spacer | 7.0625 15K | 48"OAL</t>
  </si>
  <si>
    <t>Spool Spacer | 7.0625 15K | 60"OAL</t>
  </si>
  <si>
    <t>Spool Spacer | 7.0625 15K | 72"OAL</t>
  </si>
  <si>
    <t>Spool Spacer | 7.0625 15K | 96"OAL</t>
  </si>
  <si>
    <t>Spool Spacer | 7.0625 15K | 120"OAL</t>
  </si>
  <si>
    <t>Spool Spacer | 7.0625 15K | 144"OAL</t>
  </si>
  <si>
    <t>Spool Spacer | 7.0625 15K | 240"OAL</t>
  </si>
  <si>
    <t>Hydraulic Valve | 7.0625 15K | FLG x FLG</t>
  </si>
  <si>
    <t>Hydraulic Valve | 7.0625 15K | STD x STD</t>
  </si>
  <si>
    <t>Hydraulic Valve | 7.0625 15K | FLG x STD</t>
  </si>
  <si>
    <t>Manual Valve | 7.0625 15K</t>
  </si>
  <si>
    <t>Spool Adapter | 7.0625 15K x 4-1/16" 15K</t>
  </si>
  <si>
    <t>Spool Spacer | 5.125 15K | 14"</t>
  </si>
  <si>
    <t>Spool Spacer | 5.125 15K | 16"</t>
  </si>
  <si>
    <t>Spool Spacer | 5.125 15K | 24"</t>
  </si>
  <si>
    <t>Spool Spacer | 5.125 15K | 36"</t>
  </si>
  <si>
    <t>Spool Spacer | 5.125 15K | 48"</t>
  </si>
  <si>
    <t>Spool Spacer | 5.125 15K | 60"</t>
  </si>
  <si>
    <t>Spool Spacer | 5.125 15K | 72"</t>
  </si>
  <si>
    <t>Spool Spacer | 5.125 15K | 96"</t>
  </si>
  <si>
    <t>Spool Spacer | 5.125 15K | 120"</t>
  </si>
  <si>
    <t>Hydraulic Valve | 5.125 15K</t>
  </si>
  <si>
    <t>Manual Valve | 5.125 15K</t>
  </si>
  <si>
    <t>Spool Adapter | 5.125 15K x 4-1/16" 15K</t>
  </si>
  <si>
    <t>Spool Adapter | 7.0625 15K x 5.125 15K</t>
  </si>
  <si>
    <t>Spool Spacer |3.0625 15K | 12"</t>
  </si>
  <si>
    <t>Spool Spacer |3.0625 15K | 24"</t>
  </si>
  <si>
    <t>Spool Spacer |3.0625 15K | 36"</t>
  </si>
  <si>
    <t>Spool Spacer |3.0625 15K | 48"</t>
  </si>
  <si>
    <t>Spool Spacer |3.0625 15K | 60"</t>
  </si>
  <si>
    <t>Spool Spacer |3.0625 15K | 72"</t>
  </si>
  <si>
    <t>Spool Spacer |3.0625 15K | 96"</t>
  </si>
  <si>
    <t>Spool Spacer |3.0625 15K | 120"</t>
  </si>
  <si>
    <t>Hydraulic Valve |3.0625 15K</t>
  </si>
  <si>
    <t>Manual Valve |3.0625 15K</t>
  </si>
  <si>
    <t>Spool Adapter |3.0625 15K x 2-1/16" 15K</t>
  </si>
  <si>
    <t>Spool Adapter | 4-1/16" 15K x3.0625 15K</t>
  </si>
  <si>
    <t>Fill Volume (Litres)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</si>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</sst>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0" fillId="0" borderId="8" xfId="0" applyBorder="1"/>
    <xf numFmtId="0" fontId="0" fillId="0" borderId="4" xfId="0" applyBorder="1" applyAlignment="1">
      <alignment horizontal="right"/>
    </xf>
    <xf numFmtId="168" fontId="2" fillId="0" borderId="7" xfId="0" applyNumberFormat="1" applyFont="1" applyFill="1" applyBorder="1" applyAlignment="1">
      <alignment horizontal="center"/>
    </xf>
    <xf numFmtId="168" fontId="0" fillId="0" borderId="2" xfId="0" applyNumberFormat="1" applyBorder="1"/>
    <xf numFmtId="168" fontId="0" fillId="0" borderId="9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1" fillId="2" borderId="3" xfId="0" applyNumberFormat="1" applyFont="1" applyFill="1" applyBorder="1" applyAlignment="1">
      <alignment horizontal="center"/>
    </xf>
    <xf numFmtId="168" fontId="2" fillId="0" borderId="2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26">
    <dxf>
      <numFmt numFmtId="168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numFmt numFmtId="168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numFmt numFmtId="168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FFC31-12E6-46C2-9CD8-5ED95556E1C4}" name="Table1" displayName="Table1" ref="A1:E30" totalsRowShown="0" headerRowDxfId="18" headerRowBorderDxfId="24" tableBorderDxfId="25" totalsRowBorderDxfId="23">
  <autoFilter ref="A1:E30" xr:uid="{F4BFFC31-12E6-46C2-9CD8-5ED95556E1C4}"/>
  <tableColumns count="5">
    <tableColumn id="1" xr3:uid="{F77B4F74-03EF-47FE-8BF8-5FF9F58ED4C2}" name="SPOOLS" dataDxfId="22"/>
    <tableColumn id="2" xr3:uid="{E7485005-471B-49C3-B09A-248D84216429}" name="Weight(lbs)" dataDxfId="21"/>
    <tableColumn id="3" xr3:uid="{A647679F-F510-47ED-8135-B880A5835D3C}" name="OAL(INCHES)" dataDxfId="20"/>
    <tableColumn id="4" xr3:uid="{45FA5B84-9DE7-4C66-A07D-22F8545D9CA3}" name="Bore-Diameter (INCHES)" dataDxfId="19"/>
    <tableColumn id="5" xr3:uid="{B96C6F93-1216-4361-8110-A75CD7766AEC}" name="Fill Volume (Litres)" dataDxfId="17">
      <calculatedColumnFormula>PI()*POWER(Table1[[#This Row],[Bore-Diameter (INCHES)]]/2,2)*Table1[[#This Row],[OAL(INCHES)]]*0.016387064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AF465-04B8-4833-9521-30A20485F8C7}" name="Table2" displayName="Table2" ref="A32:E40" totalsRowShown="0" headerRowDxfId="9" headerRowBorderDxfId="15" tableBorderDxfId="16" totalsRowBorderDxfId="14">
  <autoFilter ref="A32:E40" xr:uid="{AF5AF465-04B8-4833-9521-30A20485F8C7}"/>
  <tableColumns count="5">
    <tableColumn id="1" xr3:uid="{886588E6-3339-4EC3-99A0-826059943DDB}" name="VALVES" dataDxfId="13"/>
    <tableColumn id="2" xr3:uid="{FD54E6A3-2C47-4FDC-BB1E-4E2E722E2000}" name="Weight(lbs)" dataDxfId="12"/>
    <tableColumn id="3" xr3:uid="{2BBFA0A4-441F-4F39-854E-6AB7AA63F49F}" name="OAL(INCHES)" dataDxfId="11"/>
    <tableColumn id="4" xr3:uid="{3F9C4B6D-454C-46A0-9E12-AD4E9A22B08E}" name="Bore-Diameter (INCHES)" dataDxfId="10"/>
    <tableColumn id="5" xr3:uid="{E15258EC-998E-4872-A637-4229F25069C0}" name="Fill Volume (Litres)" dataDxfId="8">
      <calculatedColumnFormula>PI()*POWER(Table2[[#This Row],[Bore-Diameter (INCHES)]]/2,2)*Table2[[#This Row],[OAL(INCHES)]]*0.016387064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1D0AE0-75DF-4D85-ACE8-81F1FC083DEE}" name="Table3" displayName="Table3" ref="A43:E48" totalsRowShown="0" headerRowBorderDxfId="6" tableBorderDxfId="7" totalsRowBorderDxfId="5">
  <autoFilter ref="A43:E48" xr:uid="{9C1D0AE0-75DF-4D85-ACE8-81F1FC083DEE}"/>
  <tableColumns count="5">
    <tableColumn id="1" xr3:uid="{214169A6-2A63-4559-B3BC-CC12E4554822}" name="ADAPTERS" dataDxfId="4"/>
    <tableColumn id="2" xr3:uid="{C4F6CC6C-925F-41BB-8563-A6960BA77E88}" name="Weight(lbs)" dataDxfId="3"/>
    <tableColumn id="3" xr3:uid="{9072BEF0-F181-4044-931F-F9DA5774BD36}" name="OAL(INCHES)" dataDxfId="2"/>
    <tableColumn id="4" xr3:uid="{0D281E1E-BACE-47F2-AFA6-2AB01B077820}" name="Bore-Diameter (INCHES)" dataDxfId="1"/>
    <tableColumn id="5" xr3:uid="{51379EC1-D96E-4BFF-BF72-8AA315D51C2D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6ADF-AD03-404F-BCD5-6DC1B6A5F41E}">
  <dimension ref="A1:O80"/>
  <sheetViews>
    <sheetView tabSelected="1" zoomScale="85" zoomScaleNormal="85" workbookViewId="0">
      <selection activeCell="F34" sqref="F34"/>
    </sheetView>
  </sheetViews>
  <sheetFormatPr defaultRowHeight="15" x14ac:dyDescent="0.25"/>
  <cols>
    <col min="1" max="1" width="53.28515625" customWidth="1"/>
    <col min="2" max="2" width="22.85546875" customWidth="1"/>
    <col min="3" max="3" width="27.5703125" customWidth="1"/>
    <col min="4" max="4" width="25.85546875" style="1" customWidth="1"/>
    <col min="5" max="5" width="22.28515625" style="21" customWidth="1"/>
    <col min="6" max="6" width="32.7109375" customWidth="1"/>
    <col min="7" max="7" width="29.28515625" customWidth="1"/>
    <col min="9" max="9" width="27.42578125" customWidth="1"/>
    <col min="10" max="10" width="19.140625" customWidth="1"/>
    <col min="12" max="12" width="36.85546875" customWidth="1"/>
    <col min="13" max="13" width="19.42578125" customWidth="1"/>
    <col min="14" max="14" width="12.7109375" customWidth="1"/>
    <col min="15" max="15" width="28.85546875" customWidth="1"/>
    <col min="16" max="16" width="22.42578125" customWidth="1"/>
  </cols>
  <sheetData>
    <row r="1" spans="1:10" x14ac:dyDescent="0.25">
      <c r="A1" s="13" t="s">
        <v>2</v>
      </c>
      <c r="B1" s="14" t="s">
        <v>1</v>
      </c>
      <c r="C1" s="14" t="s">
        <v>4</v>
      </c>
      <c r="D1" s="15" t="s">
        <v>5</v>
      </c>
      <c r="E1" s="18" t="s">
        <v>48</v>
      </c>
      <c r="F1" s="5"/>
      <c r="G1" s="3"/>
      <c r="H1" s="4"/>
      <c r="I1" s="4"/>
      <c r="J1" s="3"/>
    </row>
    <row r="2" spans="1:10" x14ac:dyDescent="0.25">
      <c r="A2" s="12" t="s">
        <v>36</v>
      </c>
      <c r="B2" s="2">
        <v>157</v>
      </c>
      <c r="C2" s="2">
        <v>12</v>
      </c>
      <c r="D2" s="8">
        <v>3.0625</v>
      </c>
      <c r="E2" s="19">
        <f>PI()*POWER(Table1[[#This Row],[Bore-Diameter (INCHES)]]/2,2)*Table1[[#This Row],[OAL(INCHES)]]*0.016387064</f>
        <v>1.4485199201134</v>
      </c>
      <c r="F2" s="3"/>
      <c r="G2" s="3"/>
      <c r="H2" s="3"/>
      <c r="I2" s="3"/>
      <c r="J2" s="3"/>
    </row>
    <row r="3" spans="1:10" x14ac:dyDescent="0.25">
      <c r="A3" s="12" t="s">
        <v>37</v>
      </c>
      <c r="B3" s="2">
        <v>244</v>
      </c>
      <c r="C3" s="2">
        <v>24</v>
      </c>
      <c r="D3" s="8">
        <v>3.0625</v>
      </c>
      <c r="E3" s="19">
        <f>PI()*POWER(Table1[[#This Row],[Bore-Diameter (INCHES)]]/2,2)*Table1[[#This Row],[OAL(INCHES)]]*0.016387064</f>
        <v>2.8970398402268001</v>
      </c>
      <c r="F3" s="3"/>
      <c r="G3" s="3"/>
      <c r="H3" s="3"/>
      <c r="I3" s="3"/>
      <c r="J3" s="3"/>
    </row>
    <row r="4" spans="1:10" x14ac:dyDescent="0.25">
      <c r="A4" s="12" t="s">
        <v>38</v>
      </c>
      <c r="B4" s="2">
        <v>306</v>
      </c>
      <c r="C4" s="2">
        <v>36</v>
      </c>
      <c r="D4" s="8">
        <v>3.0625</v>
      </c>
      <c r="E4" s="19">
        <f>PI()*POWER(Table1[[#This Row],[Bore-Diameter (INCHES)]]/2,2)*Table1[[#This Row],[OAL(INCHES)]]*0.016387064</f>
        <v>4.3455597603402012</v>
      </c>
      <c r="F4" s="3"/>
      <c r="G4" s="3"/>
      <c r="H4" s="3"/>
      <c r="I4" s="3"/>
      <c r="J4" s="3"/>
    </row>
    <row r="5" spans="1:10" x14ac:dyDescent="0.25">
      <c r="A5" s="12" t="s">
        <v>39</v>
      </c>
      <c r="B5" s="2">
        <v>385</v>
      </c>
      <c r="C5" s="2">
        <v>48</v>
      </c>
      <c r="D5" s="8">
        <v>3.0625</v>
      </c>
      <c r="E5" s="19">
        <f>PI()*POWER(Table1[[#This Row],[Bore-Diameter (INCHES)]]/2,2)*Table1[[#This Row],[OAL(INCHES)]]*0.016387064</f>
        <v>5.7940796804536001</v>
      </c>
      <c r="F5" s="3"/>
      <c r="G5" s="3"/>
      <c r="H5" s="3"/>
      <c r="I5" s="3"/>
      <c r="J5" s="3"/>
    </row>
    <row r="6" spans="1:10" x14ac:dyDescent="0.25">
      <c r="A6" s="12" t="s">
        <v>40</v>
      </c>
      <c r="B6" s="2">
        <v>454</v>
      </c>
      <c r="C6" s="2">
        <v>60</v>
      </c>
      <c r="D6" s="8">
        <v>3.0625</v>
      </c>
      <c r="E6" s="19">
        <f>PI()*POWER(Table1[[#This Row],[Bore-Diameter (INCHES)]]/2,2)*Table1[[#This Row],[OAL(INCHES)]]*0.016387064</f>
        <v>7.2425996005670008</v>
      </c>
      <c r="F6" s="3"/>
      <c r="G6" s="3"/>
      <c r="H6" s="3"/>
      <c r="I6" s="3"/>
      <c r="J6" s="3"/>
    </row>
    <row r="7" spans="1:10" x14ac:dyDescent="0.25">
      <c r="A7" s="12" t="s">
        <v>41</v>
      </c>
      <c r="B7" s="2">
        <v>522</v>
      </c>
      <c r="C7" s="2">
        <v>72</v>
      </c>
      <c r="D7" s="8">
        <v>3.0625</v>
      </c>
      <c r="E7" s="19">
        <f>PI()*POWER(Table1[[#This Row],[Bore-Diameter (INCHES)]]/2,2)*Table1[[#This Row],[OAL(INCHES)]]*0.016387064</f>
        <v>8.6911195206804024</v>
      </c>
      <c r="F7" s="3"/>
      <c r="G7" s="3"/>
      <c r="H7" s="3"/>
      <c r="I7" s="3"/>
      <c r="J7" s="3"/>
    </row>
    <row r="8" spans="1:10" x14ac:dyDescent="0.25">
      <c r="A8" s="12" t="s">
        <v>42</v>
      </c>
      <c r="B8" s="2">
        <v>672</v>
      </c>
      <c r="C8" s="2">
        <v>96</v>
      </c>
      <c r="D8" s="8">
        <v>3.0625</v>
      </c>
      <c r="E8" s="19">
        <f>PI()*POWER(Table1[[#This Row],[Bore-Diameter (INCHES)]]/2,2)*Table1[[#This Row],[OAL(INCHES)]]*0.016387064</f>
        <v>11.5881593609072</v>
      </c>
      <c r="F8" s="3"/>
      <c r="G8" s="3"/>
      <c r="H8" s="3"/>
      <c r="I8" s="3"/>
      <c r="J8" s="3"/>
    </row>
    <row r="9" spans="1:10" x14ac:dyDescent="0.25">
      <c r="A9" s="12" t="s">
        <v>43</v>
      </c>
      <c r="B9" s="2">
        <v>824</v>
      </c>
      <c r="C9" s="2">
        <v>120</v>
      </c>
      <c r="D9" s="8">
        <v>3.0625</v>
      </c>
      <c r="E9" s="19">
        <f>PI()*POWER(Table1[[#This Row],[Bore-Diameter (INCHES)]]/2,2)*Table1[[#This Row],[OAL(INCHES)]]*0.016387064</f>
        <v>14.485199201134002</v>
      </c>
      <c r="F9" s="3"/>
      <c r="G9" s="3"/>
      <c r="H9" s="3"/>
      <c r="I9" s="3"/>
      <c r="J9" s="3"/>
    </row>
    <row r="10" spans="1:10" x14ac:dyDescent="0.25">
      <c r="A10" s="12" t="s">
        <v>23</v>
      </c>
      <c r="B10" s="2">
        <v>208</v>
      </c>
      <c r="C10" s="2">
        <v>14</v>
      </c>
      <c r="D10" s="8">
        <v>5.125</v>
      </c>
      <c r="E10" s="19">
        <f>PI()*POWER(Table1[[#This Row],[Bore-Diameter (INCHES)]]/2,2)*Table1[[#This Row],[OAL(INCHES)]]*0.016387064</f>
        <v>4.7326763570663282</v>
      </c>
      <c r="F10" s="3"/>
      <c r="G10" s="3"/>
      <c r="H10" s="3"/>
      <c r="I10" s="3"/>
      <c r="J10" s="3"/>
    </row>
    <row r="11" spans="1:10" x14ac:dyDescent="0.25">
      <c r="A11" s="12" t="s">
        <v>24</v>
      </c>
      <c r="B11" s="2">
        <v>488</v>
      </c>
      <c r="C11" s="2">
        <v>16</v>
      </c>
      <c r="D11" s="8">
        <v>5.125</v>
      </c>
      <c r="E11" s="19">
        <f>PI()*POWER(Table1[[#This Row],[Bore-Diameter (INCHES)]]/2,2)*Table1[[#This Row],[OAL(INCHES)]]*0.016387064</f>
        <v>5.4087729795043744</v>
      </c>
      <c r="F11" s="3"/>
      <c r="G11" s="3"/>
      <c r="H11" s="3"/>
      <c r="I11" s="3"/>
      <c r="J11" s="3"/>
    </row>
    <row r="12" spans="1:10" x14ac:dyDescent="0.25">
      <c r="A12" s="12" t="s">
        <v>25</v>
      </c>
      <c r="B12" s="2">
        <v>606</v>
      </c>
      <c r="C12" s="2">
        <v>24</v>
      </c>
      <c r="D12" s="8">
        <v>5.125</v>
      </c>
      <c r="E12" s="19">
        <f>PI()*POWER(Table1[[#This Row],[Bore-Diameter (INCHES)]]/2,2)*Table1[[#This Row],[OAL(INCHES)]]*0.016387064</f>
        <v>8.1131594692565621</v>
      </c>
      <c r="F12" s="3"/>
      <c r="G12" s="3"/>
      <c r="H12" s="3"/>
      <c r="I12" s="3"/>
      <c r="J12" s="3"/>
    </row>
    <row r="13" spans="1:10" x14ac:dyDescent="0.25">
      <c r="A13" s="12" t="s">
        <v>26</v>
      </c>
      <c r="B13" s="2">
        <v>778</v>
      </c>
      <c r="C13" s="2">
        <v>36</v>
      </c>
      <c r="D13" s="8">
        <v>5.125</v>
      </c>
      <c r="E13" s="19">
        <f>PI()*POWER(Table1[[#This Row],[Bore-Diameter (INCHES)]]/2,2)*Table1[[#This Row],[OAL(INCHES)]]*0.016387064</f>
        <v>12.169739203884841</v>
      </c>
      <c r="F13" s="3"/>
      <c r="G13" s="3"/>
      <c r="H13" s="3"/>
      <c r="I13" s="3"/>
      <c r="J13" s="3"/>
    </row>
    <row r="14" spans="1:10" x14ac:dyDescent="0.25">
      <c r="A14" s="12" t="s">
        <v>27</v>
      </c>
      <c r="B14" s="2">
        <v>960</v>
      </c>
      <c r="C14" s="2">
        <v>48</v>
      </c>
      <c r="D14" s="8">
        <v>5.125</v>
      </c>
      <c r="E14" s="19">
        <f>PI()*POWER(Table1[[#This Row],[Bore-Diameter (INCHES)]]/2,2)*Table1[[#This Row],[OAL(INCHES)]]*0.016387064</f>
        <v>16.226318938513124</v>
      </c>
      <c r="F14" s="3"/>
      <c r="G14" s="3"/>
      <c r="H14" s="3"/>
      <c r="I14" s="3"/>
      <c r="J14" s="3"/>
    </row>
    <row r="15" spans="1:10" x14ac:dyDescent="0.25">
      <c r="A15" s="12" t="s">
        <v>28</v>
      </c>
      <c r="B15" s="2">
        <v>1170</v>
      </c>
      <c r="C15" s="2">
        <v>60</v>
      </c>
      <c r="D15" s="8">
        <v>5.125</v>
      </c>
      <c r="E15" s="19">
        <f>PI()*POWER(Table1[[#This Row],[Bore-Diameter (INCHES)]]/2,2)*Table1[[#This Row],[OAL(INCHES)]]*0.016387064</f>
        <v>20.282898673141407</v>
      </c>
      <c r="F15" s="3"/>
      <c r="G15" s="3"/>
      <c r="H15" s="3"/>
      <c r="I15" s="3"/>
      <c r="J15" s="3"/>
    </row>
    <row r="16" spans="1:10" x14ac:dyDescent="0.25">
      <c r="A16" s="12" t="s">
        <v>29</v>
      </c>
      <c r="B16" s="2">
        <v>1306</v>
      </c>
      <c r="C16" s="2">
        <v>72</v>
      </c>
      <c r="D16" s="8">
        <v>5.125</v>
      </c>
      <c r="E16" s="19">
        <f>PI()*POWER(Table1[[#This Row],[Bore-Diameter (INCHES)]]/2,2)*Table1[[#This Row],[OAL(INCHES)]]*0.016387064</f>
        <v>24.339478407769683</v>
      </c>
      <c r="F16" s="3"/>
      <c r="G16" s="3"/>
      <c r="H16" s="3"/>
      <c r="I16" s="3"/>
      <c r="J16" s="3"/>
    </row>
    <row r="17" spans="1:15" x14ac:dyDescent="0.25">
      <c r="A17" s="12" t="s">
        <v>30</v>
      </c>
      <c r="B17" s="2">
        <v>1668</v>
      </c>
      <c r="C17" s="2">
        <v>96</v>
      </c>
      <c r="D17" s="8">
        <v>5.125</v>
      </c>
      <c r="E17" s="19">
        <f>PI()*POWER(Table1[[#This Row],[Bore-Diameter (INCHES)]]/2,2)*Table1[[#This Row],[OAL(INCHES)]]*0.016387064</f>
        <v>32.452637877026248</v>
      </c>
      <c r="F17" s="3"/>
      <c r="G17" s="3"/>
      <c r="H17" s="3"/>
      <c r="I17" s="3"/>
      <c r="J17" s="3"/>
    </row>
    <row r="18" spans="1:15" x14ac:dyDescent="0.25">
      <c r="A18" s="12" t="s">
        <v>31</v>
      </c>
      <c r="B18" s="2">
        <v>2022</v>
      </c>
      <c r="C18" s="2">
        <v>120</v>
      </c>
      <c r="D18" s="8">
        <v>5.125</v>
      </c>
      <c r="E18" s="19">
        <f>PI()*POWER(Table1[[#This Row],[Bore-Diameter (INCHES)]]/2,2)*Table1[[#This Row],[OAL(INCHES)]]*0.016387064</f>
        <v>40.565797346282814</v>
      </c>
      <c r="F18" s="3"/>
      <c r="G18" s="3"/>
      <c r="H18" s="3"/>
      <c r="I18" s="3"/>
      <c r="J18" s="3"/>
    </row>
    <row r="19" spans="1:15" x14ac:dyDescent="0.25">
      <c r="A19" s="12" t="s">
        <v>6</v>
      </c>
      <c r="B19" s="2">
        <v>794</v>
      </c>
      <c r="C19" s="2">
        <v>16</v>
      </c>
      <c r="D19" s="9">
        <v>7.0625</v>
      </c>
      <c r="E19" s="19">
        <f>PI()*POWER(Table1[[#This Row],[Bore-Diameter (INCHES)]]/2,2)*Table1[[#This Row],[OAL(INCHES)]]*0.016387064</f>
        <v>10.271359633446068</v>
      </c>
      <c r="F19" s="3"/>
      <c r="G19" s="3"/>
      <c r="H19" s="3"/>
      <c r="I19" s="3"/>
      <c r="J19" s="3"/>
    </row>
    <row r="20" spans="1:15" x14ac:dyDescent="0.25">
      <c r="A20" s="12" t="s">
        <v>7</v>
      </c>
      <c r="B20" s="2">
        <v>837</v>
      </c>
      <c r="C20" s="2">
        <v>18</v>
      </c>
      <c r="D20" s="9">
        <v>7.0625</v>
      </c>
      <c r="E20" s="19">
        <f>PI()*POWER(Table1[[#This Row],[Bore-Diameter (INCHES)]]/2,2)*Table1[[#This Row],[OAL(INCHES)]]*0.016387064</f>
        <v>11.555279587626828</v>
      </c>
      <c r="F20" s="3"/>
      <c r="G20" s="3"/>
      <c r="H20" s="3"/>
      <c r="I20" s="3"/>
      <c r="J20" s="3"/>
    </row>
    <row r="21" spans="1:15" x14ac:dyDescent="0.25">
      <c r="A21" s="12" t="s">
        <v>8</v>
      </c>
      <c r="B21" s="2">
        <v>889</v>
      </c>
      <c r="C21" s="2">
        <v>20</v>
      </c>
      <c r="D21" s="9">
        <v>7.0625</v>
      </c>
      <c r="E21" s="19">
        <f>PI()*POWER(Table1[[#This Row],[Bore-Diameter (INCHES)]]/2,2)*Table1[[#This Row],[OAL(INCHES)]]*0.016387064</f>
        <v>12.839199541807584</v>
      </c>
      <c r="F21" s="3"/>
      <c r="G21" s="3"/>
      <c r="H21" s="3"/>
      <c r="I21" s="3"/>
      <c r="J21" s="3"/>
    </row>
    <row r="22" spans="1:15" x14ac:dyDescent="0.25">
      <c r="A22" s="12" t="s">
        <v>9</v>
      </c>
      <c r="B22" s="2">
        <v>997</v>
      </c>
      <c r="C22" s="2">
        <v>24</v>
      </c>
      <c r="D22" s="9">
        <v>7.0625</v>
      </c>
      <c r="E22" s="19">
        <f>PI()*POWER(Table1[[#This Row],[Bore-Diameter (INCHES)]]/2,2)*Table1[[#This Row],[OAL(INCHES)]]*0.016387064</f>
        <v>15.407039450169103</v>
      </c>
      <c r="G22" s="3"/>
      <c r="H22" s="3"/>
      <c r="I22" s="3"/>
      <c r="J22" s="3"/>
      <c r="L22" s="3"/>
      <c r="M22" s="3"/>
      <c r="N22" s="3"/>
      <c r="O22" s="3"/>
    </row>
    <row r="23" spans="1:15" x14ac:dyDescent="0.25">
      <c r="A23" s="12" t="s">
        <v>10</v>
      </c>
      <c r="B23" s="2">
        <v>1295</v>
      </c>
      <c r="C23" s="2">
        <v>36</v>
      </c>
      <c r="D23" s="9">
        <v>7.0625</v>
      </c>
      <c r="E23" s="19">
        <f>PI()*POWER(Table1[[#This Row],[Bore-Diameter (INCHES)]]/2,2)*Table1[[#This Row],[OAL(INCHES)]]*0.016387064</f>
        <v>23.110559175253655</v>
      </c>
      <c r="G23" s="3"/>
      <c r="H23" s="3"/>
      <c r="I23" s="3"/>
      <c r="J23" s="3"/>
      <c r="L23" s="4"/>
      <c r="M23" s="4"/>
      <c r="N23" s="3"/>
      <c r="O23" s="3"/>
    </row>
    <row r="24" spans="1:15" x14ac:dyDescent="0.25">
      <c r="A24" s="12" t="s">
        <v>11</v>
      </c>
      <c r="B24" s="2">
        <v>1611</v>
      </c>
      <c r="C24" s="2">
        <v>48</v>
      </c>
      <c r="D24" s="9">
        <v>7.0625</v>
      </c>
      <c r="E24" s="19">
        <f>PI()*POWER(Table1[[#This Row],[Bore-Diameter (INCHES)]]/2,2)*Table1[[#This Row],[OAL(INCHES)]]*0.016387064</f>
        <v>30.814078900338206</v>
      </c>
      <c r="G24" s="3"/>
      <c r="H24" s="3"/>
      <c r="I24" s="3"/>
      <c r="J24" s="3"/>
      <c r="L24" s="3"/>
      <c r="M24" s="3"/>
      <c r="N24" s="3"/>
      <c r="O24" s="3"/>
    </row>
    <row r="25" spans="1:15" x14ac:dyDescent="0.25">
      <c r="A25" s="12" t="s">
        <v>12</v>
      </c>
      <c r="B25" s="2">
        <v>1914</v>
      </c>
      <c r="C25" s="2">
        <v>60</v>
      </c>
      <c r="D25" s="9">
        <v>7.0625</v>
      </c>
      <c r="E25" s="19">
        <f>PI()*POWER(Table1[[#This Row],[Bore-Diameter (INCHES)]]/2,2)*Table1[[#This Row],[OAL(INCHES)]]*0.016387064</f>
        <v>38.517598625422757</v>
      </c>
      <c r="G25" s="3"/>
      <c r="H25" s="3"/>
      <c r="I25" s="3"/>
      <c r="J25" s="3"/>
      <c r="L25" s="3"/>
      <c r="M25" s="3"/>
      <c r="N25" s="3"/>
      <c r="O25" s="3"/>
    </row>
    <row r="26" spans="1:15" x14ac:dyDescent="0.25">
      <c r="A26" s="12" t="s">
        <v>13</v>
      </c>
      <c r="B26" s="2">
        <v>2218</v>
      </c>
      <c r="C26" s="2">
        <v>72</v>
      </c>
      <c r="D26" s="9">
        <v>7.0625</v>
      </c>
      <c r="E26" s="19">
        <f>PI()*POWER(Table1[[#This Row],[Bore-Diameter (INCHES)]]/2,2)*Table1[[#This Row],[OAL(INCHES)]]*0.016387064</f>
        <v>46.221118350507311</v>
      </c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12" t="s">
        <v>14</v>
      </c>
      <c r="B27" s="2">
        <v>2829</v>
      </c>
      <c r="C27" s="2">
        <v>96</v>
      </c>
      <c r="D27" s="9">
        <v>7.0625</v>
      </c>
      <c r="E27" s="19">
        <f>PI()*POWER(Table1[[#This Row],[Bore-Diameter (INCHES)]]/2,2)*Table1[[#This Row],[OAL(INCHES)]]*0.016387064</f>
        <v>61.628157800676412</v>
      </c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12" t="s">
        <v>15</v>
      </c>
      <c r="B28" s="2">
        <v>3453</v>
      </c>
      <c r="C28" s="2">
        <v>120</v>
      </c>
      <c r="D28" s="9">
        <v>7.0625</v>
      </c>
      <c r="E28" s="19">
        <f>PI()*POWER(Table1[[#This Row],[Bore-Diameter (INCHES)]]/2,2)*Table1[[#This Row],[OAL(INCHES)]]*0.016387064</f>
        <v>77.035197250845513</v>
      </c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2" t="s">
        <v>16</v>
      </c>
      <c r="B29" s="2">
        <v>4067</v>
      </c>
      <c r="C29" s="2">
        <v>144</v>
      </c>
      <c r="D29" s="9">
        <v>7.0625</v>
      </c>
      <c r="E29" s="19">
        <f>PI()*POWER(Table1[[#This Row],[Bore-Diameter (INCHES)]]/2,2)*Table1[[#This Row],[OAL(INCHES)]]*0.016387064</f>
        <v>92.442236701014622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2" t="s">
        <v>17</v>
      </c>
      <c r="B30" s="2">
        <v>6489</v>
      </c>
      <c r="C30" s="2">
        <v>240</v>
      </c>
      <c r="D30" s="9">
        <v>7.0625</v>
      </c>
      <c r="E30" s="19">
        <f>PI()*POWER(Table1[[#This Row],[Bore-Diameter (INCHES)]]/2,2)*Table1[[#This Row],[OAL(INCHES)]]*0.016387064</f>
        <v>154.07039450169103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2"/>
      <c r="B31" s="2"/>
      <c r="C31" s="2"/>
      <c r="D31" s="8"/>
      <c r="E31" s="19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13" t="s">
        <v>0</v>
      </c>
      <c r="B32" s="14" t="s">
        <v>1</v>
      </c>
      <c r="C32" s="14" t="s">
        <v>4</v>
      </c>
      <c r="D32" s="15" t="s">
        <v>5</v>
      </c>
      <c r="E32" s="23" t="s">
        <v>48</v>
      </c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12" t="s">
        <v>18</v>
      </c>
      <c r="B33" s="2">
        <v>6600</v>
      </c>
      <c r="C33" s="2">
        <v>42</v>
      </c>
      <c r="D33" s="8">
        <v>7.0625</v>
      </c>
      <c r="E33" s="19">
        <f>PI()*POWER(Table2[[#This Row],[Bore-Diameter (INCHES)]]/2,2)*Table2[[#This Row],[OAL(INCHES)]]*0.016387064</f>
        <v>26.962319037795933</v>
      </c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2" t="s">
        <v>19</v>
      </c>
      <c r="B34" s="2">
        <v>4127</v>
      </c>
      <c r="C34" s="2">
        <v>24</v>
      </c>
      <c r="D34" s="8">
        <v>7.0625</v>
      </c>
      <c r="E34" s="19">
        <f>PI()*POWER(Table2[[#This Row],[Bore-Diameter (INCHES)]]/2,2)*Table2[[#This Row],[OAL(INCHES)]]*0.016387064</f>
        <v>15.407039450169103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12" t="s">
        <v>20</v>
      </c>
      <c r="B35" s="2">
        <v>5100</v>
      </c>
      <c r="C35" s="2">
        <v>32.5</v>
      </c>
      <c r="D35" s="8">
        <v>7.0625</v>
      </c>
      <c r="E35" s="19">
        <f>PI()*POWER(Table2[[#This Row],[Bore-Diameter (INCHES)]]/2,2)*Table2[[#This Row],[OAL(INCHES)]]*0.016387064</f>
        <v>20.863699255437329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12" t="s">
        <v>32</v>
      </c>
      <c r="B36" s="2">
        <v>3270</v>
      </c>
      <c r="C36" s="2">
        <v>24</v>
      </c>
      <c r="D36" s="8">
        <v>5.125</v>
      </c>
      <c r="E36" s="19">
        <f>PI()*POWER(Table2[[#This Row],[Bore-Diameter (INCHES)]]/2,2)*Table2[[#This Row],[OAL(INCHES)]]*0.016387064</f>
        <v>8.1131594692565621</v>
      </c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12" t="s">
        <v>44</v>
      </c>
      <c r="B37" s="2">
        <v>1240</v>
      </c>
      <c r="C37" s="2">
        <v>24</v>
      </c>
      <c r="D37" s="8">
        <v>3.0625</v>
      </c>
      <c r="E37" s="19">
        <f>PI()*POWER(Table2[[#This Row],[Bore-Diameter (INCHES)]]/2,2)*Table2[[#This Row],[OAL(INCHES)]]*0.016387064</f>
        <v>2.8970398402268001</v>
      </c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12" t="s">
        <v>45</v>
      </c>
      <c r="B38" s="2">
        <v>767</v>
      </c>
      <c r="C38" s="2">
        <v>24</v>
      </c>
      <c r="D38" s="8">
        <v>3.0625</v>
      </c>
      <c r="E38" s="24">
        <f>PI()*POWER(Table2[[#This Row],[Bore-Diameter (INCHES)]]/2,2)*Table2[[#This Row],[OAL(INCHES)]]*0.016387064</f>
        <v>2.8970398402268001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12" t="s">
        <v>33</v>
      </c>
      <c r="B39" s="2">
        <v>3070</v>
      </c>
      <c r="C39" s="2">
        <v>24</v>
      </c>
      <c r="D39" s="8">
        <v>5.125</v>
      </c>
      <c r="E39" s="19">
        <f>PI()*POWER(Table2[[#This Row],[Bore-Diameter (INCHES)]]/2,2)*Table2[[#This Row],[OAL(INCHES)]]*0.016387064</f>
        <v>8.1131594692565621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16" t="s">
        <v>21</v>
      </c>
      <c r="B40" s="6">
        <v>5300</v>
      </c>
      <c r="C40" s="6">
        <v>42</v>
      </c>
      <c r="D40" s="17">
        <v>7.0625</v>
      </c>
      <c r="E40" s="20">
        <f>PI()*POWER(Table2[[#This Row],[Bore-Diameter (INCHES)]]/2,2)*Table2[[#This Row],[OAL(INCHES)]]*0.016387064</f>
        <v>26.962319037795933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12"/>
      <c r="B41" s="2"/>
      <c r="C41" s="2"/>
      <c r="D41" s="8"/>
      <c r="E41" s="19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12"/>
      <c r="B42" s="2"/>
      <c r="C42" s="2"/>
      <c r="D42" s="8"/>
      <c r="E42" s="19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25" t="s">
        <v>3</v>
      </c>
      <c r="B43" s="7" t="s">
        <v>1</v>
      </c>
      <c r="C43" s="14" t="s">
        <v>4</v>
      </c>
      <c r="D43" s="15" t="s">
        <v>5</v>
      </c>
      <c r="E43" s="18" t="s">
        <v>49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12" t="s">
        <v>46</v>
      </c>
      <c r="B44" s="2">
        <v>120</v>
      </c>
      <c r="C44" s="2"/>
      <c r="D44" s="8"/>
      <c r="E44" s="19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12" t="s">
        <v>47</v>
      </c>
      <c r="B45" s="2">
        <v>200</v>
      </c>
      <c r="C45" s="2"/>
      <c r="D45" s="8"/>
      <c r="E45" s="19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12" t="s">
        <v>34</v>
      </c>
      <c r="B46" s="2">
        <v>321</v>
      </c>
      <c r="C46" s="2"/>
      <c r="D46" s="8"/>
      <c r="E46" s="19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12" t="s">
        <v>22</v>
      </c>
      <c r="B47" s="2">
        <v>463</v>
      </c>
      <c r="C47" s="2"/>
      <c r="D47" s="8"/>
      <c r="E47" s="19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16" t="s">
        <v>35</v>
      </c>
      <c r="B48" s="6">
        <v>500</v>
      </c>
      <c r="C48" s="6"/>
      <c r="D48" s="17"/>
      <c r="E48" s="20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12"/>
      <c r="B49" s="2"/>
      <c r="C49" s="2"/>
      <c r="D49" s="8"/>
      <c r="E49" s="19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12"/>
      <c r="B50" s="2"/>
      <c r="C50" s="2"/>
      <c r="D50" s="8"/>
      <c r="E50" s="19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12"/>
      <c r="B51" s="2"/>
      <c r="C51" s="2"/>
      <c r="D51" s="8"/>
      <c r="E51" s="19"/>
      <c r="F51" s="3"/>
      <c r="G51" s="3"/>
      <c r="H51" s="3"/>
      <c r="I51" s="3"/>
    </row>
    <row r="52" spans="1:15" x14ac:dyDescent="0.25">
      <c r="A52" s="12"/>
      <c r="B52" s="2"/>
      <c r="C52" s="2"/>
      <c r="D52" s="8"/>
      <c r="E52" s="19"/>
      <c r="F52" s="3"/>
      <c r="G52" s="3"/>
      <c r="H52" s="3"/>
      <c r="I52" s="3"/>
    </row>
    <row r="53" spans="1:15" x14ac:dyDescent="0.25">
      <c r="A53" s="12"/>
      <c r="B53" s="2"/>
      <c r="C53" s="2"/>
      <c r="D53" s="8"/>
      <c r="E53" s="19"/>
      <c r="F53" s="3"/>
      <c r="G53" s="3"/>
      <c r="H53" s="3"/>
      <c r="I53" s="3"/>
    </row>
    <row r="54" spans="1:15" x14ac:dyDescent="0.25">
      <c r="A54" s="16"/>
      <c r="B54" s="6"/>
      <c r="C54" s="6"/>
      <c r="D54" s="17"/>
      <c r="E54" s="20"/>
      <c r="F54" s="3"/>
      <c r="G54" s="3"/>
      <c r="H54" s="3"/>
      <c r="I54" s="3"/>
    </row>
    <row r="55" spans="1:15" x14ac:dyDescent="0.25">
      <c r="A55" s="3"/>
      <c r="B55" s="3"/>
      <c r="F55" s="3"/>
      <c r="G55" s="3"/>
      <c r="H55" s="3"/>
      <c r="I55" s="3"/>
    </row>
    <row r="56" spans="1:15" x14ac:dyDescent="0.25">
      <c r="A56" s="3"/>
      <c r="B56" s="3"/>
      <c r="C56" s="3"/>
      <c r="D56" s="10"/>
      <c r="E56" s="22"/>
      <c r="F56" s="3"/>
      <c r="G56" s="3"/>
      <c r="H56" s="3"/>
      <c r="I56" s="3"/>
    </row>
    <row r="57" spans="1:15" x14ac:dyDescent="0.25">
      <c r="A57" s="3"/>
      <c r="B57" s="3"/>
      <c r="C57" s="3"/>
      <c r="D57" s="10"/>
      <c r="E57" s="22"/>
    </row>
    <row r="58" spans="1:15" x14ac:dyDescent="0.25">
      <c r="A58" s="4"/>
      <c r="B58" s="4"/>
      <c r="C58" s="5"/>
      <c r="D58" s="11"/>
      <c r="E58" s="22"/>
    </row>
    <row r="59" spans="1:15" x14ac:dyDescent="0.25">
      <c r="A59" s="3"/>
      <c r="B59" s="3"/>
      <c r="C59" s="3"/>
      <c r="D59" s="10"/>
      <c r="E59" s="22"/>
    </row>
    <row r="60" spans="1:15" x14ac:dyDescent="0.25">
      <c r="A60" s="3"/>
      <c r="B60" s="3"/>
      <c r="C60" s="3"/>
      <c r="D60" s="10"/>
      <c r="E60" s="22"/>
    </row>
    <row r="61" spans="1:15" x14ac:dyDescent="0.25">
      <c r="A61" s="3"/>
      <c r="B61" s="3"/>
      <c r="C61" s="3"/>
      <c r="D61" s="10"/>
      <c r="E61" s="22"/>
    </row>
    <row r="62" spans="1:15" x14ac:dyDescent="0.25">
      <c r="A62" s="3"/>
      <c r="B62" s="3"/>
      <c r="C62" s="3"/>
      <c r="D62" s="10"/>
      <c r="E62" s="22"/>
    </row>
    <row r="63" spans="1:15" x14ac:dyDescent="0.25">
      <c r="A63" s="3"/>
      <c r="B63" s="3"/>
      <c r="C63" s="3"/>
      <c r="D63" s="10"/>
      <c r="E63" s="22"/>
    </row>
    <row r="64" spans="1:15" x14ac:dyDescent="0.25">
      <c r="A64" s="3"/>
      <c r="B64" s="3"/>
      <c r="C64" s="3"/>
      <c r="D64" s="10"/>
      <c r="E64" s="22"/>
    </row>
    <row r="65" spans="1:5" x14ac:dyDescent="0.25">
      <c r="A65" s="3"/>
      <c r="B65" s="3"/>
      <c r="C65" s="3"/>
      <c r="D65" s="10"/>
      <c r="E65" s="22"/>
    </row>
    <row r="66" spans="1:5" x14ac:dyDescent="0.25">
      <c r="A66" s="3"/>
      <c r="B66" s="3"/>
      <c r="C66" s="3"/>
      <c r="D66" s="10"/>
      <c r="E66" s="22"/>
    </row>
    <row r="67" spans="1:5" x14ac:dyDescent="0.25">
      <c r="A67" s="3"/>
      <c r="B67" s="3"/>
      <c r="C67" s="3"/>
      <c r="D67" s="10"/>
      <c r="E67" s="22"/>
    </row>
    <row r="68" spans="1:5" x14ac:dyDescent="0.25">
      <c r="A68" s="3"/>
      <c r="B68" s="3"/>
      <c r="C68" s="3"/>
      <c r="D68" s="10"/>
      <c r="E68" s="22"/>
    </row>
    <row r="69" spans="1:5" x14ac:dyDescent="0.25">
      <c r="A69" s="3"/>
      <c r="B69" s="3"/>
      <c r="C69" s="3"/>
      <c r="D69" s="10"/>
      <c r="E69" s="22"/>
    </row>
    <row r="70" spans="1:5" x14ac:dyDescent="0.25">
      <c r="A70" s="3"/>
      <c r="B70" s="3"/>
      <c r="C70" s="3"/>
      <c r="D70" s="10"/>
      <c r="E70" s="22"/>
    </row>
    <row r="71" spans="1:5" x14ac:dyDescent="0.25">
      <c r="A71" s="3"/>
      <c r="B71" s="3"/>
      <c r="C71" s="3"/>
      <c r="D71" s="10"/>
      <c r="E71" s="22"/>
    </row>
    <row r="72" spans="1:5" x14ac:dyDescent="0.25">
      <c r="A72" s="3"/>
      <c r="B72" s="3"/>
      <c r="C72" s="3"/>
      <c r="D72" s="10"/>
      <c r="E72" s="22"/>
    </row>
    <row r="73" spans="1:5" x14ac:dyDescent="0.25">
      <c r="A73" s="3"/>
      <c r="B73" s="3"/>
      <c r="C73" s="3"/>
      <c r="D73" s="10"/>
      <c r="E73" s="22"/>
    </row>
    <row r="74" spans="1:5" x14ac:dyDescent="0.25">
      <c r="A74" s="3"/>
      <c r="B74" s="3"/>
      <c r="C74" s="3"/>
      <c r="D74" s="10"/>
      <c r="E74" s="22"/>
    </row>
    <row r="75" spans="1:5" x14ac:dyDescent="0.25">
      <c r="A75" s="3"/>
      <c r="B75" s="3"/>
      <c r="C75" s="3"/>
      <c r="D75" s="10"/>
      <c r="E75" s="22"/>
    </row>
    <row r="76" spans="1:5" x14ac:dyDescent="0.25">
      <c r="A76" s="3"/>
      <c r="B76" s="3"/>
      <c r="C76" s="3"/>
      <c r="D76" s="10"/>
      <c r="E76" s="22"/>
    </row>
    <row r="77" spans="1:5" x14ac:dyDescent="0.25">
      <c r="A77" s="3"/>
      <c r="B77" s="3"/>
      <c r="C77" s="3"/>
      <c r="D77" s="10"/>
      <c r="E77" s="22"/>
    </row>
    <row r="78" spans="1:5" x14ac:dyDescent="0.25">
      <c r="A78" s="3"/>
      <c r="B78" s="3"/>
      <c r="C78" s="3"/>
      <c r="D78" s="10"/>
      <c r="E78" s="22"/>
    </row>
    <row r="79" spans="1:5" x14ac:dyDescent="0.25">
      <c r="A79" s="3"/>
      <c r="B79" s="3"/>
      <c r="C79" s="3"/>
      <c r="D79" s="10"/>
      <c r="E79" s="22"/>
    </row>
    <row r="80" spans="1:5" x14ac:dyDescent="0.25">
      <c r="A80" s="3"/>
      <c r="B80" s="3"/>
      <c r="C80" s="3"/>
      <c r="D80" s="10"/>
      <c r="E80" s="2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Stewart</dc:creator>
  <cp:lastModifiedBy>Conor Stewart</cp:lastModifiedBy>
  <dcterms:created xsi:type="dcterms:W3CDTF">2025-06-27T16:01:47Z</dcterms:created>
  <dcterms:modified xsi:type="dcterms:W3CDTF">2025-06-27T17:07:21Z</dcterms:modified>
</cp:coreProperties>
</file>