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10282_kmitl_ac_th/Documents/Project/DataBase/"/>
    </mc:Choice>
  </mc:AlternateContent>
  <xr:revisionPtr revIDLastSave="30" documentId="8_{CDBA621B-072A-4C27-A5AC-D2B0D59A1207}" xr6:coauthVersionLast="47" xr6:coauthVersionMax="47" xr10:uidLastSave="{E267CE4A-2049-5C41-98DF-4E03967090B2}"/>
  <bookViews>
    <workbookView minimized="1" xWindow="0" yWindow="500" windowWidth="28800" windowHeight="16280" xr2:uid="{FDB9D055-5AE9-415E-A463-5918EEB1D15A}"/>
  </bookViews>
  <sheets>
    <sheet name="Opacity" sheetId="9" r:id="rId1"/>
    <sheet name="Smoke intensity" sheetId="1" r:id="rId2"/>
    <sheet name="Temperature" sheetId="8" r:id="rId3"/>
    <sheet name="Pressure Drop" sheetId="10" r:id="rId4"/>
    <sheet name="CO" sheetId="2" r:id="rId5"/>
    <sheet name="CO2" sheetId="3" r:id="rId6"/>
    <sheet name="HC" sheetId="4" r:id="rId7"/>
    <sheet name="O2" sheetId="5" r:id="rId8"/>
    <sheet name="NO" sheetId="6" r:id="rId9"/>
    <sheet name="Lamda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6" i="1"/>
  <c r="K7" i="1"/>
  <c r="K8" i="1"/>
  <c r="K9" i="1"/>
  <c r="K10" i="1"/>
  <c r="K11" i="1"/>
  <c r="K12" i="1"/>
  <c r="K13" i="1"/>
  <c r="K14" i="1"/>
  <c r="K15" i="1"/>
  <c r="K5" i="1"/>
  <c r="V6" i="1"/>
  <c r="V7" i="1"/>
  <c r="V8" i="1"/>
  <c r="V9" i="1"/>
  <c r="V10" i="1"/>
  <c r="V11" i="1"/>
  <c r="V12" i="1"/>
  <c r="V13" i="1"/>
  <c r="V14" i="1"/>
  <c r="V15" i="1"/>
  <c r="V16" i="1"/>
  <c r="V5" i="1"/>
  <c r="N6" i="1" l="1"/>
  <c r="N7" i="1"/>
  <c r="N8" i="1"/>
  <c r="N9" i="1"/>
  <c r="N10" i="1"/>
  <c r="N11" i="1"/>
  <c r="N12" i="1"/>
  <c r="N13" i="1"/>
  <c r="N14" i="1"/>
  <c r="N15" i="1"/>
  <c r="N16" i="1"/>
  <c r="N5" i="1"/>
  <c r="E5" i="10"/>
  <c r="E6" i="10"/>
  <c r="E7" i="10"/>
  <c r="E8" i="10"/>
  <c r="E9" i="10"/>
  <c r="E10" i="10"/>
  <c r="E11" i="10"/>
  <c r="E12" i="10"/>
  <c r="E13" i="10"/>
  <c r="E14" i="10"/>
  <c r="E15" i="10"/>
  <c r="E4" i="10"/>
  <c r="S8" i="8"/>
  <c r="S9" i="8"/>
  <c r="S10" i="8"/>
  <c r="S11" i="8"/>
  <c r="S12" i="8"/>
  <c r="S13" i="8"/>
  <c r="S14" i="8"/>
  <c r="S15" i="8"/>
  <c r="S16" i="8"/>
  <c r="S17" i="8"/>
  <c r="S18" i="8"/>
  <c r="S7" i="8"/>
  <c r="P8" i="8"/>
  <c r="P9" i="8"/>
  <c r="P10" i="8"/>
  <c r="P11" i="8"/>
  <c r="P12" i="8"/>
  <c r="P13" i="8"/>
  <c r="P14" i="8"/>
  <c r="P15" i="8"/>
  <c r="P16" i="8"/>
  <c r="P17" i="8"/>
  <c r="P18" i="8"/>
  <c r="P7" i="8"/>
  <c r="Y6" i="1" l="1"/>
  <c r="Y7" i="1"/>
  <c r="Y8" i="1"/>
  <c r="Y9" i="1"/>
  <c r="Y10" i="1"/>
  <c r="Y11" i="1"/>
  <c r="Y12" i="1"/>
  <c r="Y13" i="1"/>
  <c r="Y14" i="1"/>
  <c r="Y15" i="1"/>
  <c r="Y16" i="1"/>
  <c r="Y5" i="1"/>
  <c r="H5" i="10" l="1"/>
  <c r="H6" i="10"/>
  <c r="H7" i="10"/>
  <c r="H8" i="10"/>
  <c r="H9" i="10"/>
  <c r="H10" i="10"/>
  <c r="H11" i="10"/>
  <c r="H12" i="10"/>
  <c r="H13" i="10"/>
  <c r="H14" i="10"/>
  <c r="H15" i="10"/>
  <c r="H4" i="10"/>
  <c r="AL8" i="8"/>
  <c r="AL9" i="8"/>
  <c r="AL10" i="8"/>
  <c r="AL11" i="8"/>
  <c r="AL12" i="8"/>
  <c r="AL13" i="8"/>
  <c r="AL14" i="8"/>
  <c r="AL15" i="8"/>
  <c r="AL16" i="8"/>
  <c r="AL17" i="8"/>
  <c r="AL18" i="8"/>
  <c r="AL7" i="8"/>
  <c r="AI8" i="8"/>
  <c r="AI9" i="8"/>
  <c r="AI10" i="8"/>
  <c r="AI11" i="8"/>
  <c r="AI12" i="8"/>
  <c r="AI13" i="8"/>
  <c r="AI14" i="8"/>
  <c r="AI15" i="8"/>
  <c r="AI16" i="8"/>
  <c r="AI17" i="8"/>
  <c r="AI18" i="8"/>
  <c r="AI7" i="8"/>
  <c r="M8" i="8"/>
  <c r="M9" i="8"/>
  <c r="M10" i="8"/>
  <c r="M11" i="8"/>
  <c r="M12" i="8"/>
  <c r="M13" i="8"/>
  <c r="M14" i="8"/>
  <c r="M15" i="8"/>
  <c r="M16" i="8"/>
  <c r="M17" i="8"/>
  <c r="M18" i="8"/>
  <c r="M7" i="8"/>
  <c r="AF18" i="8"/>
  <c r="AF17" i="8"/>
  <c r="AF16" i="8"/>
  <c r="AF15" i="8"/>
  <c r="AF14" i="8"/>
  <c r="AF13" i="8"/>
  <c r="AF12" i="8"/>
  <c r="AF11" i="8"/>
  <c r="AF10" i="8"/>
  <c r="AF9" i="8"/>
  <c r="AF8" i="8"/>
  <c r="AF7" i="8"/>
  <c r="U16" i="1"/>
  <c r="U15" i="1"/>
  <c r="U14" i="1"/>
  <c r="U13" i="1"/>
  <c r="U12" i="1"/>
  <c r="U11" i="1"/>
  <c r="U10" i="1"/>
  <c r="U9" i="1"/>
  <c r="U8" i="1"/>
  <c r="U7" i="1"/>
  <c r="U6" i="1"/>
  <c r="U5" i="1"/>
  <c r="Q5" i="1" l="1"/>
  <c r="Q6" i="1"/>
  <c r="Q7" i="1"/>
  <c r="Q8" i="1"/>
  <c r="Q9" i="1"/>
  <c r="Q10" i="1"/>
  <c r="Q11" i="1"/>
  <c r="Q12" i="1"/>
  <c r="Q13" i="1"/>
  <c r="Q14" i="1"/>
  <c r="Q15" i="1"/>
  <c r="Q16" i="1"/>
  <c r="Y8" i="8"/>
  <c r="Y9" i="8"/>
  <c r="Y10" i="8"/>
  <c r="Y11" i="8"/>
  <c r="Y12" i="8"/>
  <c r="Y13" i="8"/>
  <c r="Y14" i="8"/>
  <c r="Y15" i="8"/>
  <c r="Y16" i="8"/>
  <c r="Y17" i="8"/>
  <c r="Y18" i="8"/>
  <c r="Y7" i="8"/>
  <c r="I10" i="2"/>
  <c r="I9" i="2"/>
  <c r="J6" i="1" l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<sst xmlns="http://schemas.openxmlformats.org/spreadsheetml/2006/main" count="370" uniqueCount="45">
  <si>
    <t>Senior Test</t>
  </si>
  <si>
    <t>New Test 19_20/7/2023</t>
  </si>
  <si>
    <t>Condition</t>
  </si>
  <si>
    <t xml:space="preserve">B10 without DOC and P-DPF </t>
  </si>
  <si>
    <t xml:space="preserve"> B10 with metallic P-DPF</t>
  </si>
  <si>
    <t>B7</t>
  </si>
  <si>
    <t>B7 CeO2_300DOC +Pt_300P-DPF</t>
  </si>
  <si>
    <t xml:space="preserve">B10 </t>
  </si>
  <si>
    <t xml:space="preserve"> B100</t>
  </si>
  <si>
    <t>B100 CeO2_300DOC +Pt_300P-DPF</t>
  </si>
  <si>
    <t>1000 rpm</t>
  </si>
  <si>
    <t>84 N.m</t>
  </si>
  <si>
    <t>1500 rpm</t>
  </si>
  <si>
    <t>112 N.m</t>
  </si>
  <si>
    <t>140 N.m</t>
  </si>
  <si>
    <t>160 N.m</t>
  </si>
  <si>
    <t>2000 rpm</t>
  </si>
  <si>
    <t>2500 rpm</t>
  </si>
  <si>
    <t>NEW TEST 19/7/2023</t>
  </si>
  <si>
    <t>Smoke Intensity (%)</t>
  </si>
  <si>
    <t>B7*1.35</t>
  </si>
  <si>
    <t>B7 with CeO2_300DOC +Pt_300P-DPF</t>
  </si>
  <si>
    <t xml:space="preserve">B10  </t>
  </si>
  <si>
    <t>B100</t>
  </si>
  <si>
    <t>B100*1.35</t>
  </si>
  <si>
    <t>B100 with CeO2_300DOC +Pt_300P-DPF</t>
  </si>
  <si>
    <t>1st</t>
  </si>
  <si>
    <t>2nd</t>
  </si>
  <si>
    <t>average</t>
  </si>
  <si>
    <t xml:space="preserve"> </t>
  </si>
  <si>
    <t>19_20_21-07-2023</t>
  </si>
  <si>
    <t>B10</t>
  </si>
  <si>
    <t xml:space="preserve">B100 </t>
  </si>
  <si>
    <t>Before DOC</t>
  </si>
  <si>
    <t>After DPF</t>
  </si>
  <si>
    <t>3rd</t>
  </si>
  <si>
    <t>4th</t>
  </si>
  <si>
    <t>5th</t>
  </si>
  <si>
    <t>Average</t>
  </si>
  <si>
    <t>Pressure Drop (kPa) 19_20_21-07-2023</t>
  </si>
  <si>
    <t>CO (% Vol)</t>
  </si>
  <si>
    <t>CO2 (% Vol)</t>
  </si>
  <si>
    <t>HC (ppm)</t>
  </si>
  <si>
    <t>O2 (% vol)</t>
  </si>
  <si>
    <t>NO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</si>
</sst>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7" xfId="0" applyBorder="1" applyAlignment="1">
      <alignment horizontal="center" vertic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6" xfId="0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2" fillId="0" borderId="0" xfId="0" applyFont="1"/>
    <xf numFmtId="0" fontId="2" fillId="0" borderId="7" xfId="0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/>
    <xf numFmtId="2" fontId="2" fillId="0" borderId="10" xfId="0" applyNumberFormat="1" applyFont="1" applyBorder="1"/>
    <xf numFmtId="0" fontId="2" fillId="0" borderId="19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2" xfId="0" applyFont="1" applyBorder="1"/>
    <xf numFmtId="0" fontId="0" fillId="0" borderId="12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" fontId="0" fillId="0" borderId="33" xfId="0" applyNumberFormat="1" applyBorder="1"/>
    <xf numFmtId="1" fontId="0" fillId="0" borderId="34" xfId="0" applyNumberFormat="1" applyBorder="1"/>
    <xf numFmtId="0" fontId="0" fillId="0" borderId="35" xfId="0" applyBorder="1"/>
    <xf numFmtId="1" fontId="0" fillId="0" borderId="36" xfId="0" applyNumberFormat="1" applyBorder="1"/>
    <xf numFmtId="1" fontId="0" fillId="0" borderId="37" xfId="0" applyNumberFormat="1" applyBorder="1"/>
    <xf numFmtId="0" fontId="1" fillId="0" borderId="18" xfId="0" applyFont="1" applyBorder="1" applyAlignment="1">
      <alignment horizontal="center"/>
    </xf>
    <xf numFmtId="164" fontId="0" fillId="0" borderId="28" xfId="0" applyNumberFormat="1" applyBorder="1"/>
    <xf numFmtId="164" fontId="0" fillId="0" borderId="29" xfId="0" applyNumberFormat="1" applyBorder="1"/>
    <xf numFmtId="0" fontId="2" fillId="0" borderId="24" xfId="0" applyFont="1" applyBorder="1" applyAlignment="1">
      <alignment horizontal="center" vertical="center"/>
    </xf>
    <xf numFmtId="2" fontId="2" fillId="0" borderId="4" xfId="0" applyNumberFormat="1" applyFont="1" applyBorder="1"/>
    <xf numFmtId="2" fontId="2" fillId="0" borderId="6" xfId="0" applyNumberFormat="1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9" xfId="0" applyFont="1" applyBorder="1"/>
    <xf numFmtId="0" fontId="3" fillId="0" borderId="18" xfId="0" applyFont="1" applyBorder="1"/>
    <xf numFmtId="0" fontId="3" fillId="0" borderId="0" xfId="0" applyFont="1"/>
    <xf numFmtId="164" fontId="2" fillId="0" borderId="0" xfId="0" applyNumberFormat="1" applyFont="1"/>
    <xf numFmtId="164" fontId="2" fillId="0" borderId="18" xfId="0" applyNumberFormat="1" applyFont="1" applyBorder="1"/>
    <xf numFmtId="164" fontId="2" fillId="0" borderId="21" xfId="0" applyNumberFormat="1" applyFont="1" applyBorder="1"/>
    <xf numFmtId="164" fontId="2" fillId="0" borderId="21" xfId="0" applyNumberFormat="1" applyFont="1" applyBorder="1" applyAlignment="1" applyProtection="1">
      <alignment horizontal="center" vertical="center"/>
      <protection locked="0"/>
    </xf>
    <xf numFmtId="164" fontId="2" fillId="0" borderId="22" xfId="0" applyNumberFormat="1" applyFont="1" applyBorder="1"/>
    <xf numFmtId="0" fontId="0" fillId="0" borderId="30" xfId="0" applyBorder="1" applyAlignment="1">
      <alignment horizontal="center" vertical="center"/>
    </xf>
    <xf numFmtId="164" fontId="0" fillId="0" borderId="19" xfId="0" applyNumberFormat="1" applyBorder="1"/>
    <xf numFmtId="164" fontId="0" fillId="0" borderId="20" xfId="0" applyNumberFormat="1" applyBorder="1"/>
    <xf numFmtId="0" fontId="0" fillId="0" borderId="14" xfId="0" applyBorder="1"/>
    <xf numFmtId="0" fontId="0" fillId="0" borderId="30" xfId="0" applyBorder="1"/>
    <xf numFmtId="0" fontId="0" fillId="0" borderId="28" xfId="0" applyBorder="1"/>
    <xf numFmtId="0" fontId="0" fillId="0" borderId="29" xfId="0" applyBorder="1"/>
    <xf numFmtId="0" fontId="2" fillId="0" borderId="29" xfId="0" applyFont="1" applyBorder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164" fontId="2" fillId="0" borderId="19" xfId="0" applyNumberFormat="1" applyFont="1" applyBorder="1"/>
    <xf numFmtId="164" fontId="2" fillId="0" borderId="20" xfId="0" applyNumberFormat="1" applyFont="1" applyBorder="1"/>
    <xf numFmtId="164" fontId="2" fillId="0" borderId="19" xfId="0" applyNumberFormat="1" applyFont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164" fontId="2" fillId="0" borderId="20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/>
    </xf>
    <xf numFmtId="0" fontId="3" fillId="0" borderId="30" xfId="0" applyFont="1" applyBorder="1" applyAlignment="1">
      <alignment horizontal="center"/>
    </xf>
    <xf numFmtId="1" fontId="0" fillId="0" borderId="16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1" fillId="0" borderId="3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1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  <xf numFmtId="2" fontId="0" fillId="0" borderId="28" xfId="0" applyNumberFormat="1" applyBorder="1"/>
    <xf numFmtId="1" fontId="0" fillId="0" borderId="30" xfId="0" applyNumberFormat="1" applyBorder="1"/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0" fillId="0" borderId="0" xfId="0" applyNumberFormat="1"/>
    <xf numFmtId="2" fontId="0" fillId="0" borderId="17" xfId="0" applyNumberFormat="1" applyBorder="1"/>
    <xf numFmtId="2" fontId="0" fillId="0" borderId="23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164" fontId="2" fillId="2" borderId="18" xfId="0" applyNumberFormat="1" applyFont="1" applyFill="1" applyBorder="1"/>
    <xf numFmtId="0" fontId="3" fillId="2" borderId="30" xfId="0" applyFont="1" applyFill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3" fillId="2" borderId="2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164" fontId="2" fillId="2" borderId="28" xfId="0" applyNumberFormat="1" applyFont="1" applyFill="1" applyBorder="1"/>
    <xf numFmtId="164" fontId="2" fillId="2" borderId="29" xfId="0" applyNumberFormat="1" applyFont="1" applyFill="1" applyBorder="1"/>
    <xf numFmtId="0" fontId="3" fillId="2" borderId="14" xfId="0" applyFont="1" applyFill="1" applyBorder="1" applyAlignment="1">
      <alignment horizontal="center"/>
    </xf>
    <xf numFmtId="0" fontId="2" fillId="2" borderId="28" xfId="0" applyFont="1" applyFill="1" applyBorder="1"/>
    <xf numFmtId="0" fontId="2" fillId="2" borderId="29" xfId="0" applyFont="1" applyFill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Opacity!$C$3:$C$18</c15:sqref>
                  </c15:fullRef>
                </c:ext>
              </c:extLst>
              <c:f>Opacity!$C$7:$C$18</c:f>
              <c:numCache>
                <c:formatCode>General</c:formatCode>
                <c:ptCount val="12"/>
                <c:pt idx="0">
                  <c:v>1.22</c:v>
                </c:pt>
                <c:pt idx="1">
                  <c:v>1.79</c:v>
                </c:pt>
                <c:pt idx="2">
                  <c:v>5.59</c:v>
                </c:pt>
                <c:pt idx="3">
                  <c:v>11.75</c:v>
                </c:pt>
                <c:pt idx="4">
                  <c:v>0.42</c:v>
                </c:pt>
                <c:pt idx="5">
                  <c:v>0.94</c:v>
                </c:pt>
                <c:pt idx="6">
                  <c:v>1.48</c:v>
                </c:pt>
                <c:pt idx="7">
                  <c:v>2.5</c:v>
                </c:pt>
                <c:pt idx="8">
                  <c:v>0.31</c:v>
                </c:pt>
                <c:pt idx="9">
                  <c:v>0.99</c:v>
                </c:pt>
                <c:pt idx="10">
                  <c:v>1.54</c:v>
                </c:pt>
                <c:pt idx="11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Opacity!$A$3:$B$18</c15:sqref>
                  </c15:fullRef>
                </c:ext>
              </c:extLst>
              <c:f>Opacity!$A$7:$B$18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Opacity!$D$3:$D$18</c15:sqref>
                  </c15:fullRef>
                </c:ext>
              </c:extLst>
              <c:f>Opacity!$D$7:$D$18</c:f>
              <c:numCache>
                <c:formatCode>General</c:formatCode>
                <c:ptCount val="12"/>
                <c:pt idx="0">
                  <c:v>0.36</c:v>
                </c:pt>
                <c:pt idx="1">
                  <c:v>0.41</c:v>
                </c:pt>
                <c:pt idx="2">
                  <c:v>2.79</c:v>
                </c:pt>
                <c:pt idx="3">
                  <c:v>4.46</c:v>
                </c:pt>
                <c:pt idx="4">
                  <c:v>0.02</c:v>
                </c:pt>
                <c:pt idx="5">
                  <c:v>0.27</c:v>
                </c:pt>
                <c:pt idx="6">
                  <c:v>1.68</c:v>
                </c:pt>
                <c:pt idx="7">
                  <c:v>2.56</c:v>
                </c:pt>
                <c:pt idx="8">
                  <c:v>0.93</c:v>
                </c:pt>
                <c:pt idx="9">
                  <c:v>0.01</c:v>
                </c:pt>
                <c:pt idx="10">
                  <c:v>0.48</c:v>
                </c:pt>
                <c:pt idx="11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</a:t>
                </a:r>
                <a:r>
                  <a:rPr lang="en-US" baseline="0"/>
                  <a:t> (</a:t>
                </a:r>
                <a:r>
                  <a:rPr lang="en-US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'O2'!$C$4:$C$19</c15:sqref>
                  </c15:fullRef>
                </c:ext>
              </c:extLst>
              <c:f>'O2'!$C$8:$C$19</c:f>
              <c:numCache>
                <c:formatCode>0.00</c:formatCode>
                <c:ptCount val="12"/>
                <c:pt idx="0">
                  <c:v>11.78</c:v>
                </c:pt>
                <c:pt idx="1">
                  <c:v>10.44</c:v>
                </c:pt>
                <c:pt idx="2">
                  <c:v>8.34</c:v>
                </c:pt>
                <c:pt idx="3">
                  <c:v>7.09</c:v>
                </c:pt>
                <c:pt idx="4">
                  <c:v>13.01</c:v>
                </c:pt>
                <c:pt idx="5">
                  <c:v>11.7</c:v>
                </c:pt>
                <c:pt idx="6">
                  <c:v>10.37</c:v>
                </c:pt>
                <c:pt idx="7">
                  <c:v>9.14</c:v>
                </c:pt>
                <c:pt idx="8">
                  <c:v>12.9</c:v>
                </c:pt>
                <c:pt idx="9">
                  <c:v>11.72</c:v>
                </c:pt>
                <c:pt idx="10">
                  <c:v>10.28</c:v>
                </c:pt>
                <c:pt idx="11" formatCode="General">
                  <c:v>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'O2'!$A$4:$B$19</c15:sqref>
                  </c15:fullRef>
                </c:ext>
              </c:extLst>
              <c:f>'O2'!$A$8:$B$19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'O2'!$D$4:$D$19</c15:sqref>
                  </c15:fullRef>
                </c:ext>
              </c:extLst>
              <c:f>'O2'!$D$8:$D$19</c:f>
              <c:numCache>
                <c:formatCode>0.00</c:formatCode>
                <c:ptCount val="12"/>
                <c:pt idx="0">
                  <c:v>12.8</c:v>
                </c:pt>
                <c:pt idx="1">
                  <c:v>10.87</c:v>
                </c:pt>
                <c:pt idx="2">
                  <c:v>8.59</c:v>
                </c:pt>
                <c:pt idx="3">
                  <c:v>7.21</c:v>
                </c:pt>
                <c:pt idx="4">
                  <c:v>13.65</c:v>
                </c:pt>
                <c:pt idx="5">
                  <c:v>12.11</c:v>
                </c:pt>
                <c:pt idx="6">
                  <c:v>10.47</c:v>
                </c:pt>
                <c:pt idx="7">
                  <c:v>9.2899999999999991</c:v>
                </c:pt>
                <c:pt idx="8">
                  <c:v>13.61</c:v>
                </c:pt>
                <c:pt idx="9">
                  <c:v>12.35</c:v>
                </c:pt>
                <c:pt idx="10">
                  <c:v>10.86</c:v>
                </c:pt>
                <c:pt idx="11" formatCode="General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</a:t>
                </a:r>
                <a:r>
                  <a:rPr lang="en-US" baseline="0"/>
                  <a:t> (% vol)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</a:t>
            </a:r>
            <a:r>
              <a:rPr lang="en-US" baseline="0"/>
              <a:t> Oxide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92C-4C41-9EF7-0A0005678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NO!$C$4:$C$19</c15:sqref>
                  </c15:fullRef>
                </c:ext>
              </c:extLst>
              <c:f>NO!$C$8:$C$19</c:f>
              <c:numCache>
                <c:formatCode>0.0</c:formatCode>
                <c:ptCount val="12"/>
                <c:pt idx="0">
                  <c:v>504.41</c:v>
                </c:pt>
                <c:pt idx="1">
                  <c:v>658.77</c:v>
                </c:pt>
                <c:pt idx="2">
                  <c:v>842.94</c:v>
                </c:pt>
                <c:pt idx="3">
                  <c:v>943.88</c:v>
                </c:pt>
                <c:pt idx="4">
                  <c:v>338.22</c:v>
                </c:pt>
                <c:pt idx="5">
                  <c:v>471.63</c:v>
                </c:pt>
                <c:pt idx="6">
                  <c:v>642.39</c:v>
                </c:pt>
                <c:pt idx="7">
                  <c:v>836.55</c:v>
                </c:pt>
                <c:pt idx="8">
                  <c:v>317.05</c:v>
                </c:pt>
                <c:pt idx="9">
                  <c:v>458.44</c:v>
                </c:pt>
                <c:pt idx="10">
                  <c:v>645.61</c:v>
                </c:pt>
                <c:pt idx="11">
                  <c:v>824.43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NO!$D$3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NO!$A$4:$B$19</c15:sqref>
                  </c15:fullRef>
                </c:ext>
              </c:extLst>
              <c:f>NO!$A$8:$B$19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NO!$D$4:$D$19</c15:sqref>
                  </c15:fullRef>
                </c:ext>
              </c:extLst>
              <c:f>NO!$D$8:$D$19</c:f>
              <c:numCache>
                <c:formatCode>0.0</c:formatCode>
                <c:ptCount val="12"/>
                <c:pt idx="0">
                  <c:v>514.33000000000004</c:v>
                </c:pt>
                <c:pt idx="1">
                  <c:v>694.46</c:v>
                </c:pt>
                <c:pt idx="2">
                  <c:v>908.08</c:v>
                </c:pt>
                <c:pt idx="3">
                  <c:v>999.2</c:v>
                </c:pt>
                <c:pt idx="4">
                  <c:v>428.8</c:v>
                </c:pt>
                <c:pt idx="5">
                  <c:v>534.29</c:v>
                </c:pt>
                <c:pt idx="6">
                  <c:v>666.95</c:v>
                </c:pt>
                <c:pt idx="7">
                  <c:v>807</c:v>
                </c:pt>
                <c:pt idx="8">
                  <c:v>409.12</c:v>
                </c:pt>
                <c:pt idx="9">
                  <c:v>509.57</c:v>
                </c:pt>
                <c:pt idx="10">
                  <c:v>635.85</c:v>
                </c:pt>
                <c:pt idx="11">
                  <c:v>790.3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</a:t>
                </a:r>
                <a:r>
                  <a:rPr lang="en-US"/>
                  <a:t>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Lamda!$C$2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Lamda!$C$3:$C$18</c15:sqref>
                  </c15:fullRef>
                </c:ext>
              </c:extLst>
              <c:f>Lamda!$C$7:$C$18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2.02</c:v>
                </c:pt>
                <c:pt idx="2">
                  <c:v>1.67</c:v>
                </c:pt>
                <c:pt idx="3">
                  <c:v>1.52</c:v>
                </c:pt>
                <c:pt idx="4">
                  <c:v>2.74</c:v>
                </c:pt>
                <c:pt idx="5">
                  <c:v>2.33</c:v>
                </c:pt>
                <c:pt idx="6">
                  <c:v>2.0099999999999998</c:v>
                </c:pt>
                <c:pt idx="7">
                  <c:v>1.8</c:v>
                </c:pt>
                <c:pt idx="8">
                  <c:v>2.76</c:v>
                </c:pt>
                <c:pt idx="9">
                  <c:v>2.35</c:v>
                </c:pt>
                <c:pt idx="10">
                  <c:v>2.0099999999999998</c:v>
                </c:pt>
                <c:pt idx="11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Lamda!$D$2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Lamda!$A$3:$B$18</c15:sqref>
                  </c15:fullRef>
                </c:ext>
              </c:extLst>
              <c:f>Lamda!$A$7:$B$18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Lamda!$D$3:$D$18</c15:sqref>
                  </c15:fullRef>
                </c:ext>
              </c:extLst>
              <c:f>Lamda!$D$7:$D$18</c:f>
              <c:numCache>
                <c:formatCode>General</c:formatCode>
                <c:ptCount val="12"/>
                <c:pt idx="0">
                  <c:v>2.44</c:v>
                </c:pt>
                <c:pt idx="1">
                  <c:v>2.0099999999999998</c:v>
                </c:pt>
                <c:pt idx="2">
                  <c:v>1.67</c:v>
                </c:pt>
                <c:pt idx="3">
                  <c:v>1.51</c:v>
                </c:pt>
                <c:pt idx="4">
                  <c:v>2.69</c:v>
                </c:pt>
                <c:pt idx="5">
                  <c:v>2.27</c:v>
                </c:pt>
                <c:pt idx="6">
                  <c:v>1.94</c:v>
                </c:pt>
                <c:pt idx="7">
                  <c:v>1.76</c:v>
                </c:pt>
                <c:pt idx="8">
                  <c:v>2.69</c:v>
                </c:pt>
                <c:pt idx="9">
                  <c:v>2.34</c:v>
                </c:pt>
                <c:pt idx="10">
                  <c:v>2.02</c:v>
                </c:pt>
                <c:pt idx="1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Opacity!$H$2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Opacity!$H$3:$H$14</c:f>
              <c:numCache>
                <c:formatCode>0.0</c:formatCode>
                <c:ptCount val="12"/>
                <c:pt idx="0">
                  <c:v>3.26</c:v>
                </c:pt>
                <c:pt idx="1">
                  <c:v>5.97</c:v>
                </c:pt>
                <c:pt idx="2">
                  <c:v>8.6</c:v>
                </c:pt>
                <c:pt idx="3">
                  <c:v>12.62</c:v>
                </c:pt>
                <c:pt idx="4">
                  <c:v>3.7</c:v>
                </c:pt>
                <c:pt idx="5">
                  <c:v>5.04</c:v>
                </c:pt>
                <c:pt idx="6">
                  <c:v>5.04</c:v>
                </c:pt>
                <c:pt idx="7">
                  <c:v>6.61</c:v>
                </c:pt>
                <c:pt idx="8">
                  <c:v>3.38</c:v>
                </c:pt>
                <c:pt idx="9">
                  <c:v>4.2</c:v>
                </c:pt>
                <c:pt idx="10">
                  <c:v>4.46</c:v>
                </c:pt>
                <c:pt idx="11">
                  <c:v>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Opacity!$J$2</c:f>
              <c:strCache>
                <c:ptCount val="1"/>
                <c:pt idx="0">
                  <c:v>B10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Opacity!$J$3:$J$14</c:f>
              <c:numCache>
                <c:formatCode>0.0</c:formatCode>
                <c:ptCount val="12"/>
                <c:pt idx="0">
                  <c:v>2.392156862745098</c:v>
                </c:pt>
                <c:pt idx="1">
                  <c:v>2.6529411764705877</c:v>
                </c:pt>
                <c:pt idx="2">
                  <c:v>5.5842105263157888</c:v>
                </c:pt>
                <c:pt idx="3">
                  <c:v>8.5709677419354833</c:v>
                </c:pt>
                <c:pt idx="4">
                  <c:v>0.73846153846153828</c:v>
                </c:pt>
                <c:pt idx="5">
                  <c:v>1.0323943661971833</c:v>
                </c:pt>
                <c:pt idx="6">
                  <c:v>2.0048780487804869</c:v>
                </c:pt>
                <c:pt idx="7">
                  <c:v>2.8140624999999986</c:v>
                </c:pt>
                <c:pt idx="8">
                  <c:v>1.3018518518518507</c:v>
                </c:pt>
                <c:pt idx="9">
                  <c:v>1.5064102564102564</c:v>
                </c:pt>
                <c:pt idx="10">
                  <c:v>1.9079999999999993</c:v>
                </c:pt>
                <c:pt idx="11">
                  <c:v>4.4888888888888898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Opacity!$K$2</c:f>
              <c:strCache>
                <c:ptCount val="1"/>
                <c:pt idx="0">
                  <c:v> B100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Opacity!$F$3:$G$14</c:f>
              <c:multiLvlStrCache>
                <c:ptCount val="12"/>
                <c:lvl>
                  <c:pt idx="0">
                    <c:v>84</c:v>
                  </c:pt>
                  <c:pt idx="1">
                    <c:v>112</c:v>
                  </c:pt>
                  <c:pt idx="2">
                    <c:v>140</c:v>
                  </c:pt>
                  <c:pt idx="3">
                    <c:v>160</c:v>
                  </c:pt>
                  <c:pt idx="4">
                    <c:v>84</c:v>
                  </c:pt>
                  <c:pt idx="5">
                    <c:v>112</c:v>
                  </c:pt>
                  <c:pt idx="6">
                    <c:v>140</c:v>
                  </c:pt>
                  <c:pt idx="7">
                    <c:v>160</c:v>
                  </c:pt>
                  <c:pt idx="8">
                    <c:v>84</c:v>
                  </c:pt>
                  <c:pt idx="9">
                    <c:v>112</c:v>
                  </c:pt>
                  <c:pt idx="10">
                    <c:v>140</c:v>
                  </c:pt>
                  <c:pt idx="11">
                    <c:v>160</c:v>
                  </c:pt>
                </c:lvl>
                <c:lvl>
                  <c:pt idx="0">
                    <c:v>1500</c:v>
                  </c:pt>
                  <c:pt idx="1">
                    <c:v>1500</c:v>
                  </c:pt>
                  <c:pt idx="2">
                    <c:v>1500</c:v>
                  </c:pt>
                  <c:pt idx="3">
                    <c:v>1500</c:v>
                  </c:pt>
                  <c:pt idx="4">
                    <c:v>2000</c:v>
                  </c:pt>
                  <c:pt idx="5">
                    <c:v>2000</c:v>
                  </c:pt>
                  <c:pt idx="6">
                    <c:v>2000</c:v>
                  </c:pt>
                  <c:pt idx="7">
                    <c:v>2000</c:v>
                  </c:pt>
                  <c:pt idx="8">
                    <c:v>2500</c:v>
                  </c:pt>
                  <c:pt idx="9">
                    <c:v>2500</c:v>
                  </c:pt>
                  <c:pt idx="10">
                    <c:v>2500</c:v>
                  </c:pt>
                  <c:pt idx="11">
                    <c:v>2500</c:v>
                  </c:pt>
                </c:lvl>
              </c:multiLvlStrCache>
            </c:multiLvlStrRef>
          </c:cat>
          <c:val>
            <c:numRef>
              <c:f>Opacity!$K$3:$K$14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0.90149253731343237</c:v>
                </c:pt>
                <c:pt idx="3">
                  <c:v>1.4641509433962265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0.11363636363636367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2-4210-9606-1EAAC511E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Opacity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'Smoke intensity'!$C$3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intensity'!$C$5:$C$16</c:f>
              <c:numCache>
                <c:formatCode>0.00</c:formatCode>
                <c:ptCount val="12"/>
                <c:pt idx="0">
                  <c:v>0.85000000000000009</c:v>
                </c:pt>
                <c:pt idx="1">
                  <c:v>2</c:v>
                </c:pt>
                <c:pt idx="2">
                  <c:v>4.75</c:v>
                </c:pt>
                <c:pt idx="3">
                  <c:v>8.0500000000000007</c:v>
                </c:pt>
                <c:pt idx="4">
                  <c:v>0.9</c:v>
                </c:pt>
                <c:pt idx="5">
                  <c:v>1.35</c:v>
                </c:pt>
                <c:pt idx="6">
                  <c:v>1.3</c:v>
                </c:pt>
                <c:pt idx="7">
                  <c:v>1.6</c:v>
                </c:pt>
                <c:pt idx="8">
                  <c:v>0.9</c:v>
                </c:pt>
                <c:pt idx="9">
                  <c:v>0.8</c:v>
                </c:pt>
                <c:pt idx="10">
                  <c:v>1.1000000000000001</c:v>
                </c:pt>
                <c:pt idx="1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'Smoke intensity'!$D$3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intensity'!$A$5:$B$16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intensity'!$D$5:$D$16</c:f>
              <c:numCache>
                <c:formatCode>0.00</c:formatCode>
                <c:ptCount val="12"/>
                <c:pt idx="0">
                  <c:v>0.5</c:v>
                </c:pt>
                <c:pt idx="1">
                  <c:v>0.95000000000000007</c:v>
                </c:pt>
                <c:pt idx="2">
                  <c:v>1.2999999999999998</c:v>
                </c:pt>
                <c:pt idx="3">
                  <c:v>1.8</c:v>
                </c:pt>
                <c:pt idx="4">
                  <c:v>0.7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>
        <c:manualLayout>
          <c:layoutTarget val="inner"/>
          <c:xMode val="edge"/>
          <c:yMode val="edge"/>
          <c:x val="6.5734984665359736E-2"/>
          <c:y val="0.12065965862837606"/>
          <c:w val="0.91717534570352144"/>
          <c:h val="0.67513418639523881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'Smoke intensity'!$K$3</c:f>
              <c:strCache>
                <c:ptCount val="1"/>
                <c:pt idx="0">
                  <c:v>B7*1.35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intensity'!$K$5:$K$16</c:f>
              <c:numCache>
                <c:formatCode>0.0</c:formatCode>
                <c:ptCount val="12"/>
                <c:pt idx="0">
                  <c:v>9.990000000000002</c:v>
                </c:pt>
                <c:pt idx="1">
                  <c:v>9.0450000000000017</c:v>
                </c:pt>
                <c:pt idx="2">
                  <c:v>16.875</c:v>
                </c:pt>
                <c:pt idx="3">
                  <c:v>25.245000000000001</c:v>
                </c:pt>
                <c:pt idx="4">
                  <c:v>4.59</c:v>
                </c:pt>
                <c:pt idx="5">
                  <c:v>5.8049999999999997</c:v>
                </c:pt>
                <c:pt idx="6">
                  <c:v>8.64</c:v>
                </c:pt>
                <c:pt idx="7">
                  <c:v>12.825000000000001</c:v>
                </c:pt>
                <c:pt idx="8">
                  <c:v>3.375</c:v>
                </c:pt>
                <c:pt idx="9">
                  <c:v>6.21</c:v>
                </c:pt>
                <c:pt idx="10">
                  <c:v>6.48</c:v>
                </c:pt>
                <c:pt idx="11">
                  <c:v>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8E-4F4F-A6C9-BB40A655D8C9}"/>
            </c:ext>
          </c:extLst>
        </c:ser>
        <c:ser>
          <c:idx val="3"/>
          <c:order val="4"/>
          <c:tx>
            <c:strRef>
              <c:f>'Smoke intensity'!$L$3:$N$3</c:f>
              <c:strCache>
                <c:ptCount val="1"/>
                <c:pt idx="0">
                  <c:v>B7 with CeO2_300DOC +Pt_300P-DPF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intensity'!$N$5:$N$16</c:f>
              <c:numCache>
                <c:formatCode>General</c:formatCode>
                <c:ptCount val="12"/>
                <c:pt idx="0">
                  <c:v>1</c:v>
                </c:pt>
                <c:pt idx="1">
                  <c:v>4.7</c:v>
                </c:pt>
                <c:pt idx="2">
                  <c:v>13.7</c:v>
                </c:pt>
                <c:pt idx="3">
                  <c:v>22.55</c:v>
                </c:pt>
                <c:pt idx="4">
                  <c:v>0.15000000000000002</c:v>
                </c:pt>
                <c:pt idx="5">
                  <c:v>1.3</c:v>
                </c:pt>
                <c:pt idx="6">
                  <c:v>3.3000000000000003</c:v>
                </c:pt>
                <c:pt idx="7">
                  <c:v>4.8499999999999996</c:v>
                </c:pt>
                <c:pt idx="8">
                  <c:v>1.4</c:v>
                </c:pt>
                <c:pt idx="9">
                  <c:v>2.4500000000000002</c:v>
                </c:pt>
                <c:pt idx="10">
                  <c:v>4.5500000000000007</c:v>
                </c:pt>
                <c:pt idx="11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F4F-A6C9-BB40A655D8C9}"/>
            </c:ext>
          </c:extLst>
        </c:ser>
        <c:ser>
          <c:idx val="5"/>
          <c:order val="5"/>
          <c:tx>
            <c:strRef>
              <c:f>'Smoke intensity'!$V$3</c:f>
              <c:strCache>
                <c:ptCount val="1"/>
                <c:pt idx="0">
                  <c:v>B100*1.35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intensity'!$V$5:$V$16</c:f>
              <c:numCache>
                <c:formatCode>0.0</c:formatCode>
                <c:ptCount val="12"/>
                <c:pt idx="0">
                  <c:v>3.105</c:v>
                </c:pt>
                <c:pt idx="1">
                  <c:v>4.4550000000000001</c:v>
                </c:pt>
                <c:pt idx="2">
                  <c:v>8.0325000000000006</c:v>
                </c:pt>
                <c:pt idx="3">
                  <c:v>9.4500000000000011</c:v>
                </c:pt>
                <c:pt idx="4">
                  <c:v>2.0925000000000002</c:v>
                </c:pt>
                <c:pt idx="5">
                  <c:v>1.5525</c:v>
                </c:pt>
                <c:pt idx="6">
                  <c:v>2.0925000000000002</c:v>
                </c:pt>
                <c:pt idx="7">
                  <c:v>3.2400000000000007</c:v>
                </c:pt>
                <c:pt idx="8">
                  <c:v>1.7549999999999999</c:v>
                </c:pt>
                <c:pt idx="9">
                  <c:v>1.5525</c:v>
                </c:pt>
                <c:pt idx="10">
                  <c:v>1.8225000000000002</c:v>
                </c:pt>
                <c:pt idx="11">
                  <c:v>2.7675000000000001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E-4F4F-A6C9-BB40A655D8C9}"/>
            </c:ext>
          </c:extLst>
        </c:ser>
        <c:ser>
          <c:idx val="4"/>
          <c:order val="6"/>
          <c:tx>
            <c:strRef>
              <c:f>'Smoke intensity'!$W$3:$Y$3</c:f>
              <c:strCache>
                <c:ptCount val="1"/>
                <c:pt idx="0">
                  <c:v>B100 with CeO2_300DOC +Pt_300P-DPF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'Smoke intensity'!$F$5:$G$16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'Smoke intensity'!$Y$5:$Y$16</c:f>
              <c:numCache>
                <c:formatCode>General</c:formatCode>
                <c:ptCount val="12"/>
                <c:pt idx="0">
                  <c:v>0.9</c:v>
                </c:pt>
                <c:pt idx="1">
                  <c:v>4.3</c:v>
                </c:pt>
                <c:pt idx="2">
                  <c:v>8.4499999999999993</c:v>
                </c:pt>
                <c:pt idx="3">
                  <c:v>11.95</c:v>
                </c:pt>
                <c:pt idx="4">
                  <c:v>0.9</c:v>
                </c:pt>
                <c:pt idx="5">
                  <c:v>0.70000000000000007</c:v>
                </c:pt>
                <c:pt idx="6">
                  <c:v>2.0499999999999998</c:v>
                </c:pt>
                <c:pt idx="7">
                  <c:v>3.1</c:v>
                </c:pt>
                <c:pt idx="8">
                  <c:v>1</c:v>
                </c:pt>
                <c:pt idx="9">
                  <c:v>0.65</c:v>
                </c:pt>
                <c:pt idx="10">
                  <c:v>1.2</c:v>
                </c:pt>
                <c:pt idx="11">
                  <c:v>2.1500000000000004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E-4F4F-A6C9-BB40A655D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'Smoke intensity'!$H$3:$J$3</c15:sqref>
                        </c15:formulaRef>
                      </c:ext>
                    </c:extLst>
                    <c:strCache>
                      <c:ptCount val="1"/>
                      <c:pt idx="0">
                        <c:v>B7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'Smoke intensity'!$J$5:$J$16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7.35</c:v>
                      </c:pt>
                      <c:pt idx="1">
                        <c:v>8.9499999999999993</c:v>
                      </c:pt>
                      <c:pt idx="2">
                        <c:v>12.6</c:v>
                      </c:pt>
                      <c:pt idx="3">
                        <c:v>14.95</c:v>
                      </c:pt>
                      <c:pt idx="4">
                        <c:v>3.4</c:v>
                      </c:pt>
                      <c:pt idx="5">
                        <c:v>4.05</c:v>
                      </c:pt>
                      <c:pt idx="6">
                        <c:v>5.9</c:v>
                      </c:pt>
                      <c:pt idx="7">
                        <c:v>8</c:v>
                      </c:pt>
                      <c:pt idx="8">
                        <c:v>3.1</c:v>
                      </c:pt>
                      <c:pt idx="9">
                        <c:v>4.1999999999999993</c:v>
                      </c:pt>
                      <c:pt idx="10">
                        <c:v>4.6500000000000004</c:v>
                      </c:pt>
                      <c:pt idx="11">
                        <c:v>5.85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0D7-437A-B6F6-4D154E7C5C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intensity'!$O$3:$Q$3</c15:sqref>
                        </c15:formulaRef>
                      </c:ext>
                    </c:extLst>
                    <c:strCache>
                      <c:ptCount val="1"/>
                      <c:pt idx="0">
                        <c:v>B10 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intensity'!$Q$5:$Q$16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6.4499999999999993</c:v>
                      </c:pt>
                      <c:pt idx="1">
                        <c:v>9</c:v>
                      </c:pt>
                      <c:pt idx="2">
                        <c:v>11.4</c:v>
                      </c:pt>
                      <c:pt idx="3">
                        <c:v>15.350000000000001</c:v>
                      </c:pt>
                      <c:pt idx="4">
                        <c:v>4</c:v>
                      </c:pt>
                      <c:pt idx="5">
                        <c:v>4.6500000000000004</c:v>
                      </c:pt>
                      <c:pt idx="6">
                        <c:v>4.5999999999999996</c:v>
                      </c:pt>
                      <c:pt idx="7">
                        <c:v>5.45</c:v>
                      </c:pt>
                      <c:pt idx="8">
                        <c:v>2.7</c:v>
                      </c:pt>
                      <c:pt idx="9">
                        <c:v>1.2000000000000002</c:v>
                      </c:pt>
                      <c:pt idx="10">
                        <c:v>4.25</c:v>
                      </c:pt>
                      <c:pt idx="11">
                        <c:v>8.5500000000000007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0D7-437A-B6F6-4D154E7C5C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intensity'!$S$3:$U$3</c15:sqref>
                        </c15:formulaRef>
                      </c:ext>
                    </c:extLst>
                    <c:strCache>
                      <c:ptCount val="1"/>
                      <c:pt idx="0">
                        <c:v>B100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intensity'!$F$5:$G$16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84 N.m</c:v>
                        </c:pt>
                        <c:pt idx="1">
                          <c:v>112 N.m</c:v>
                        </c:pt>
                        <c:pt idx="2">
                          <c:v>140 N.m</c:v>
                        </c:pt>
                        <c:pt idx="3">
                          <c:v>160 N.m</c:v>
                        </c:pt>
                        <c:pt idx="4">
                          <c:v>84 N.m</c:v>
                        </c:pt>
                        <c:pt idx="5">
                          <c:v>112 N.m</c:v>
                        </c:pt>
                        <c:pt idx="6">
                          <c:v>140 N.m</c:v>
                        </c:pt>
                        <c:pt idx="7">
                          <c:v>160 N.m</c:v>
                        </c:pt>
                        <c:pt idx="8">
                          <c:v>84 N.m</c:v>
                        </c:pt>
                        <c:pt idx="9">
                          <c:v>112 N.m</c:v>
                        </c:pt>
                        <c:pt idx="10">
                          <c:v>140 N.m</c:v>
                        </c:pt>
                        <c:pt idx="11">
                          <c:v>160 N.m</c:v>
                        </c:pt>
                      </c:lvl>
                      <c:lvl>
                        <c:pt idx="0">
                          <c:v>1500 rpm</c:v>
                        </c:pt>
                        <c:pt idx="4">
                          <c:v>2000 rpm</c:v>
                        </c:pt>
                        <c:pt idx="8">
                          <c:v>2500 rpm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'Smoke intensity'!$U$5:$U$16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2.2999999999999998</c:v>
                      </c:pt>
                      <c:pt idx="1">
                        <c:v>3.3</c:v>
                      </c:pt>
                      <c:pt idx="2">
                        <c:v>5.95</c:v>
                      </c:pt>
                      <c:pt idx="3">
                        <c:v>7</c:v>
                      </c:pt>
                      <c:pt idx="4">
                        <c:v>1.55</c:v>
                      </c:pt>
                      <c:pt idx="5">
                        <c:v>1.1499999999999999</c:v>
                      </c:pt>
                      <c:pt idx="6">
                        <c:v>1.55</c:v>
                      </c:pt>
                      <c:pt idx="7">
                        <c:v>2.4000000000000004</c:v>
                      </c:pt>
                      <c:pt idx="8">
                        <c:v>1.2999999999999998</c:v>
                      </c:pt>
                      <c:pt idx="9">
                        <c:v>1.1499999999999999</c:v>
                      </c:pt>
                      <c:pt idx="10">
                        <c:v>1.35</c:v>
                      </c:pt>
                      <c:pt idx="11">
                        <c:v>2.0499999999999998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AF-48E9-9341-2FC8DB1BD7F6}"/>
                  </c:ext>
                </c:extLst>
              </c15:ser>
            </c15:filteredBarSeries>
          </c:ext>
        </c:extLst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Smoke Intensity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</a:t>
            </a:r>
            <a:r>
              <a:rPr lang="en-US" baseline="0"/>
              <a:t> </a:t>
            </a: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Temperature!$C$3:$C$18</c15:sqref>
                  </c15:fullRef>
                </c:ext>
              </c:extLst>
              <c:f>Temperature!$C$5:$C$18</c:f>
              <c:numCache>
                <c:formatCode>0</c:formatCode>
                <c:ptCount val="14"/>
                <c:pt idx="0">
                  <c:v>415</c:v>
                </c:pt>
                <c:pt idx="2">
                  <c:v>293</c:v>
                </c:pt>
                <c:pt idx="3">
                  <c:v>354</c:v>
                </c:pt>
                <c:pt idx="4">
                  <c:v>415</c:v>
                </c:pt>
                <c:pt idx="5">
                  <c:v>452</c:v>
                </c:pt>
                <c:pt idx="6">
                  <c:v>306</c:v>
                </c:pt>
                <c:pt idx="7">
                  <c:v>355</c:v>
                </c:pt>
                <c:pt idx="8">
                  <c:v>393</c:v>
                </c:pt>
                <c:pt idx="9">
                  <c:v>436</c:v>
                </c:pt>
                <c:pt idx="10">
                  <c:v>320</c:v>
                </c:pt>
                <c:pt idx="11">
                  <c:v>370</c:v>
                </c:pt>
                <c:pt idx="12">
                  <c:v>425</c:v>
                </c:pt>
                <c:pt idx="13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Temperature!$A$3:$B$18</c15:sqref>
                  </c15:fullRef>
                </c:ext>
              </c:extLst>
              <c:f>Temperature!$A$5:$B$18</c:f>
              <c:multiLvlStrCache>
                <c:ptCount val="14"/>
                <c:lvl>
                  <c:pt idx="0">
                    <c:v>140 N.m</c:v>
                  </c:pt>
                  <c:pt idx="1">
                    <c:v>160 N.m</c:v>
                  </c:pt>
                  <c:pt idx="2">
                    <c:v>84 N.m</c:v>
                  </c:pt>
                  <c:pt idx="3">
                    <c:v>112 N.m</c:v>
                  </c:pt>
                  <c:pt idx="4">
                    <c:v>140 N.m</c:v>
                  </c:pt>
                  <c:pt idx="5">
                    <c:v>160 N.m</c:v>
                  </c:pt>
                  <c:pt idx="6">
                    <c:v>84 N.m</c:v>
                  </c:pt>
                  <c:pt idx="7">
                    <c:v>112 N.m</c:v>
                  </c:pt>
                  <c:pt idx="8">
                    <c:v>140 N.m</c:v>
                  </c:pt>
                  <c:pt idx="9">
                    <c:v>160 N.m</c:v>
                  </c:pt>
                  <c:pt idx="10">
                    <c:v>84 N.m</c:v>
                  </c:pt>
                  <c:pt idx="11">
                    <c:v>112 N.m</c:v>
                  </c:pt>
                  <c:pt idx="12">
                    <c:v>140 N.m</c:v>
                  </c:pt>
                  <c:pt idx="13">
                    <c:v>160 N.m</c:v>
                  </c:pt>
                </c:lvl>
                <c:lvl>
                  <c:pt idx="2">
                    <c:v>1500 rpm</c:v>
                  </c:pt>
                  <c:pt idx="6">
                    <c:v>2000 rpm</c:v>
                  </c:pt>
                  <c:pt idx="10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Temperature!$D$3:$D$18</c15:sqref>
                  </c15:fullRef>
                </c:ext>
              </c:extLst>
              <c:f>Temperature!$D$5:$D$18</c:f>
              <c:numCache>
                <c:formatCode>0</c:formatCode>
                <c:ptCount val="14"/>
                <c:pt idx="0">
                  <c:v>443</c:v>
                </c:pt>
                <c:pt idx="2">
                  <c:v>327</c:v>
                </c:pt>
                <c:pt idx="3">
                  <c:v>368</c:v>
                </c:pt>
                <c:pt idx="4">
                  <c:v>409</c:v>
                </c:pt>
                <c:pt idx="5">
                  <c:v>449</c:v>
                </c:pt>
                <c:pt idx="6">
                  <c:v>324</c:v>
                </c:pt>
                <c:pt idx="7">
                  <c:v>369</c:v>
                </c:pt>
                <c:pt idx="8">
                  <c:v>411</c:v>
                </c:pt>
                <c:pt idx="9">
                  <c:v>447</c:v>
                </c:pt>
                <c:pt idx="10">
                  <c:v>353</c:v>
                </c:pt>
                <c:pt idx="11">
                  <c:v>395</c:v>
                </c:pt>
                <c:pt idx="12">
                  <c:v>438</c:v>
                </c:pt>
                <c:pt idx="13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Temperature!$H$2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Temperature!$M$7:$M$18</c:f>
              <c:numCache>
                <c:formatCode>0</c:formatCode>
                <c:ptCount val="12"/>
                <c:pt idx="0">
                  <c:v>330</c:v>
                </c:pt>
                <c:pt idx="1">
                  <c:v>384.4</c:v>
                </c:pt>
                <c:pt idx="2">
                  <c:v>434.6</c:v>
                </c:pt>
                <c:pt idx="3">
                  <c:v>483</c:v>
                </c:pt>
                <c:pt idx="4">
                  <c:v>340</c:v>
                </c:pt>
                <c:pt idx="5">
                  <c:v>382.25</c:v>
                </c:pt>
                <c:pt idx="6">
                  <c:v>432</c:v>
                </c:pt>
                <c:pt idx="7">
                  <c:v>456.8</c:v>
                </c:pt>
                <c:pt idx="8">
                  <c:v>345</c:v>
                </c:pt>
                <c:pt idx="9">
                  <c:v>390.5</c:v>
                </c:pt>
                <c:pt idx="10">
                  <c:v>435.8</c:v>
                </c:pt>
                <c:pt idx="11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Temperature!$T$2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Temperature!$Y$7:$Y$18</c:f>
              <c:numCache>
                <c:formatCode>0</c:formatCode>
                <c:ptCount val="12"/>
                <c:pt idx="0">
                  <c:v>322.2</c:v>
                </c:pt>
                <c:pt idx="1">
                  <c:v>374.2</c:v>
                </c:pt>
                <c:pt idx="2">
                  <c:v>426.6</c:v>
                </c:pt>
                <c:pt idx="3">
                  <c:v>468.4</c:v>
                </c:pt>
                <c:pt idx="4">
                  <c:v>335.6</c:v>
                </c:pt>
                <c:pt idx="5">
                  <c:v>375.4</c:v>
                </c:pt>
                <c:pt idx="6">
                  <c:v>417</c:v>
                </c:pt>
                <c:pt idx="7">
                  <c:v>451</c:v>
                </c:pt>
                <c:pt idx="8">
                  <c:v>336.8</c:v>
                </c:pt>
                <c:pt idx="9">
                  <c:v>391.8</c:v>
                </c:pt>
                <c:pt idx="10">
                  <c:v>435</c:v>
                </c:pt>
                <c:pt idx="11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ser>
          <c:idx val="2"/>
          <c:order val="2"/>
          <c:tx>
            <c:strRef>
              <c:f>Temperature!$AA$2</c:f>
              <c:strCache>
                <c:ptCount val="1"/>
                <c:pt idx="0">
                  <c:v>B100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Temperature!$F$7:$G$18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Temperature!$AF$7:$AF$18</c:f>
              <c:numCache>
                <c:formatCode>0</c:formatCode>
                <c:ptCount val="12"/>
                <c:pt idx="0">
                  <c:v>311.2</c:v>
                </c:pt>
                <c:pt idx="1">
                  <c:v>361.4</c:v>
                </c:pt>
                <c:pt idx="2">
                  <c:v>419</c:v>
                </c:pt>
                <c:pt idx="3">
                  <c:v>449.8</c:v>
                </c:pt>
                <c:pt idx="4">
                  <c:v>334.2</c:v>
                </c:pt>
                <c:pt idx="5">
                  <c:v>370.6</c:v>
                </c:pt>
                <c:pt idx="6">
                  <c:v>408.2</c:v>
                </c:pt>
                <c:pt idx="7">
                  <c:v>440.4</c:v>
                </c:pt>
                <c:pt idx="8">
                  <c:v>356.8</c:v>
                </c:pt>
                <c:pt idx="9">
                  <c:v>380.6</c:v>
                </c:pt>
                <c:pt idx="10">
                  <c:v>421.8</c:v>
                </c:pt>
                <c:pt idx="11">
                  <c:v>467.4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1-4DE6-B546-A9AAFE2CDE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Exhaust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Monoxide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CO!$C$2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CO!$C$3:$C$18</c15:sqref>
                  </c15:fullRef>
                </c:ext>
              </c:extLst>
              <c:f>CO!$C$7:$C$18</c:f>
              <c:numCache>
                <c:formatCode>0.00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CO!$D$2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CO!$A$3:$B$18</c15:sqref>
                  </c15:fullRef>
                </c:ext>
              </c:extLst>
              <c:f>CO!$A$7:$B$18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CO!$D$3:$D$18</c15:sqref>
                  </c15:fullRef>
                </c:ext>
              </c:extLst>
              <c:f>CO!$D$7:$D$18</c:f>
              <c:numCache>
                <c:formatCode>0.00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Engine Torque and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'CO2'!$C$4:$C$19</c15:sqref>
                  </c15:fullRef>
                </c:ext>
              </c:extLst>
              <c:f>'CO2'!$C$8:$C$19</c:f>
              <c:numCache>
                <c:formatCode>0.0</c:formatCode>
                <c:ptCount val="12"/>
                <c:pt idx="0">
                  <c:v>6.34</c:v>
                </c:pt>
                <c:pt idx="1">
                  <c:v>7.15</c:v>
                </c:pt>
                <c:pt idx="2">
                  <c:v>8.6300000000000008</c:v>
                </c:pt>
                <c:pt idx="3">
                  <c:v>9.49</c:v>
                </c:pt>
                <c:pt idx="4">
                  <c:v>5.23</c:v>
                </c:pt>
                <c:pt idx="5">
                  <c:v>6.17</c:v>
                </c:pt>
                <c:pt idx="6">
                  <c:v>7.19</c:v>
                </c:pt>
                <c:pt idx="7">
                  <c:v>8.06</c:v>
                </c:pt>
                <c:pt idx="8">
                  <c:v>5.13</c:v>
                </c:pt>
                <c:pt idx="9">
                  <c:v>6.08</c:v>
                </c:pt>
                <c:pt idx="10">
                  <c:v>7.11</c:v>
                </c:pt>
                <c:pt idx="11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'CO2'!$D$3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'CO2'!$A$4:$B$19</c15:sqref>
                  </c15:fullRef>
                </c:ext>
              </c:extLst>
              <c:f>'CO2'!$A$8:$B$19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'CO2'!$D$4:$D$19</c15:sqref>
                  </c15:fullRef>
                </c:ext>
              </c:extLst>
              <c:f>'CO2'!$D$8:$D$19</c:f>
              <c:numCache>
                <c:formatCode>0.0</c:formatCode>
                <c:ptCount val="12"/>
                <c:pt idx="0">
                  <c:v>6.22</c:v>
                </c:pt>
                <c:pt idx="1">
                  <c:v>7.55</c:v>
                </c:pt>
                <c:pt idx="2">
                  <c:v>9.0399999999999991</c:v>
                </c:pt>
                <c:pt idx="3">
                  <c:v>9.9600000000000009</c:v>
                </c:pt>
                <c:pt idx="4">
                  <c:v>5.68</c:v>
                </c:pt>
                <c:pt idx="5">
                  <c:v>6.68</c:v>
                </c:pt>
                <c:pt idx="6">
                  <c:v>7.77</c:v>
                </c:pt>
                <c:pt idx="7">
                  <c:v>8.59</c:v>
                </c:pt>
                <c:pt idx="8">
                  <c:v>5.65</c:v>
                </c:pt>
                <c:pt idx="9">
                  <c:v>6.47</c:v>
                </c:pt>
                <c:pt idx="10">
                  <c:v>7.49</c:v>
                </c:pt>
                <c:pt idx="11">
                  <c:v>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(%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HC!$C$3</c:f>
              <c:strCache>
                <c:ptCount val="1"/>
                <c:pt idx="0">
                  <c:v>B10 without DOC and P-DPF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HC!$C$4:$C$19</c15:sqref>
                  </c15:fullRef>
                </c:ext>
              </c:extLst>
              <c:f>HC!$C$8:$C$19</c:f>
              <c:numCache>
                <c:formatCode>0.0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2.88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37A-B6F6-4D154E7C5CAA}"/>
            </c:ext>
          </c:extLst>
        </c:ser>
        <c:ser>
          <c:idx val="1"/>
          <c:order val="1"/>
          <c:tx>
            <c:strRef>
              <c:f>HC!$D$3</c:f>
              <c:strCache>
                <c:ptCount val="1"/>
                <c:pt idx="0">
                  <c:v> B10 with metallic P-DPF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HC!$A$4:$B$19</c15:sqref>
                  </c15:fullRef>
                </c:ext>
              </c:extLst>
              <c:f>HC!$A$8:$B$19</c:f>
              <c:multiLvlStrCache>
                <c:ptCount val="12"/>
                <c:lvl>
                  <c:pt idx="0">
                    <c:v>84 N.m</c:v>
                  </c:pt>
                  <c:pt idx="1">
                    <c:v>112 N.m</c:v>
                  </c:pt>
                  <c:pt idx="2">
                    <c:v>140 N.m</c:v>
                  </c:pt>
                  <c:pt idx="3">
                    <c:v>160 N.m</c:v>
                  </c:pt>
                  <c:pt idx="4">
                    <c:v>84 N.m</c:v>
                  </c:pt>
                  <c:pt idx="5">
                    <c:v>112 N.m</c:v>
                  </c:pt>
                  <c:pt idx="6">
                    <c:v>140 N.m</c:v>
                  </c:pt>
                  <c:pt idx="7">
                    <c:v>160 N.m</c:v>
                  </c:pt>
                  <c:pt idx="8">
                    <c:v>84 N.m</c:v>
                  </c:pt>
                  <c:pt idx="9">
                    <c:v>112 N.m</c:v>
                  </c:pt>
                  <c:pt idx="10">
                    <c:v>140 N.m</c:v>
                  </c:pt>
                  <c:pt idx="11">
                    <c:v>160 N.m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HC!$D$4:$D$19</c15:sqref>
                  </c15:fullRef>
                </c:ext>
              </c:extLst>
              <c:f>HC!$D$8:$D$19</c:f>
              <c:numCache>
                <c:formatCode>0.0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6.78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6.41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7-437A-B6F6-4D154E7C5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205702704"/>
        <c:axId val="205703184"/>
      </c:barChart>
      <c:catAx>
        <c:axId val="2057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Torque</a:t>
                </a:r>
                <a:r>
                  <a:rPr lang="en-US" baseline="0"/>
                  <a:t> and Speed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3184"/>
        <c:crosses val="autoZero"/>
        <c:auto val="1"/>
        <c:lblAlgn val="ctr"/>
        <c:lblOffset val="100"/>
        <c:noMultiLvlLbl val="0"/>
      </c:catAx>
      <c:valAx>
        <c:axId val="2057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HC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21</xdr:row>
      <xdr:rowOff>102962</xdr:rowOff>
    </xdr:from>
    <xdr:to>
      <xdr:col>4</xdr:col>
      <xdr:colOff>515711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12D3D-FA58-5842-6E22-5D9FA986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529317</xdr:colOff>
      <xdr:row>26</xdr:row>
      <xdr:rowOff>146956</xdr:rowOff>
    </xdr:from>
    <xdr:to>
      <xdr:col>10</xdr:col>
      <xdr:colOff>1504951</xdr:colOff>
      <xdr:row>42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0D557-F100-19F2-4D19-3578B959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19</xdr:row>
      <xdr:rowOff>136691</xdr:rowOff>
    </xdr:from>
    <xdr:to>
      <xdr:col>4</xdr:col>
      <xdr:colOff>584387</xdr:colOff>
      <xdr:row>39</xdr:row>
      <xdr:rowOff>80100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A7FA5-DA7B-7F62-634D-929E5774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258146</xdr:colOff>
      <xdr:row>16</xdr:row>
      <xdr:rowOff>168234</xdr:rowOff>
    </xdr:from>
    <xdr:to>
      <xdr:col>26</xdr:col>
      <xdr:colOff>486146</xdr:colOff>
      <xdr:row>62</xdr:row>
      <xdr:rowOff>80801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5898F-D046-8902-5325-D07BF500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498929</xdr:colOff>
      <xdr:row>20</xdr:row>
      <xdr:rowOff>88576</xdr:rowOff>
    </xdr:from>
    <xdr:to>
      <xdr:col>4</xdr:col>
      <xdr:colOff>458319</xdr:colOff>
      <xdr:row>34</xdr:row>
      <xdr:rowOff>151546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7DB24-36BE-492D-5EB6-3521B5D39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300158</xdr:colOff>
      <xdr:row>18</xdr:row>
      <xdr:rowOff>113177</xdr:rowOff>
    </xdr:from>
    <xdr:to>
      <xdr:col>27</xdr:col>
      <xdr:colOff>196904</xdr:colOff>
      <xdr:row>40</xdr:row>
      <xdr:rowOff>96049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AB1C7-A46B-DF77-357F-917E0F2A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17689</xdr:rowOff>
    </xdr:from>
    <xdr:to>
      <xdr:col>6</xdr:col>
      <xdr:colOff>322491</xdr:colOff>
      <xdr:row>35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2E57A-5F90-EEED-561C-C7D58C5C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274864</xdr:colOff>
      <xdr:row>3</xdr:row>
      <xdr:rowOff>21771</xdr:rowOff>
    </xdr:from>
    <xdr:to>
      <xdr:col>18</xdr:col>
      <xdr:colOff>631372</xdr:colOff>
      <xdr:row>19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8A53F-CB9A-0689-0546-45BAE37F3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3</xdr:row>
      <xdr:rowOff>38099</xdr:rowOff>
    </xdr:from>
    <xdr:to>
      <xdr:col>17</xdr:col>
      <xdr:colOff>642258</xdr:colOff>
      <xdr:row>17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DD27A-34AB-8FD8-DC52-20C03B502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476247</xdr:colOff>
      <xdr:row>3</xdr:row>
      <xdr:rowOff>65313</xdr:rowOff>
    </xdr:from>
    <xdr:to>
      <xdr:col>15</xdr:col>
      <xdr:colOff>631371</xdr:colOff>
      <xdr:row>18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75BA5-C113-9B5B-28FE-FD9549B3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284388</xdr:colOff>
      <xdr:row>2</xdr:row>
      <xdr:rowOff>141514</xdr:rowOff>
    </xdr:from>
    <xdr:to>
      <xdr:col>15</xdr:col>
      <xdr:colOff>472168</xdr:colOff>
      <xdr:row>19</xdr:row>
      <xdr:rowOff>17690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9F08-C14E-3744-241B-C8080E09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89805</xdr:colOff>
      <xdr:row>2</xdr:row>
      <xdr:rowOff>110218</xdr:rowOff>
    </xdr:from>
    <xdr:to>
      <xdr:col>15</xdr:col>
      <xdr:colOff>332012</xdr:colOff>
      <xdr:row>20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D00D-5B25-DEC6-6E7C-94BE01CB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35E4-AC4E-4FC2-821B-855A37BDDDAB}">
  <dimension ref="A1:M18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6" max="6" width="9" bestFit="1" customWidth="1"/>
    <col min="7" max="7" width="9.33203125" customWidth="1"/>
    <col min="8" max="8" width="9.6640625" customWidth="1"/>
    <col min="9" max="9" width="29.33203125" bestFit="1" customWidth="1"/>
    <col min="10" max="10" width="26.33203125" bestFit="1" customWidth="1"/>
    <col min="11" max="11" width="22.6640625" bestFit="1" customWidth="1"/>
    <col min="12" max="13" width="31.5" bestFit="1" customWidth="1"/>
  </cols>
  <sheetData>
    <row r="1" spans="1:13" ht="16" thickBot="1" x14ac:dyDescent="0.25">
      <c r="A1" s="132" t="s">
        <v>0</v>
      </c>
      <c r="B1" s="132"/>
      <c r="C1" s="132"/>
      <c r="D1" s="132"/>
      <c r="F1" s="132" t="s">
        <v>1</v>
      </c>
      <c r="G1" s="132"/>
      <c r="H1" s="132"/>
      <c r="I1" s="132"/>
      <c r="J1" s="132"/>
      <c r="K1" s="132"/>
    </row>
    <row r="2" spans="1:13" ht="16" thickBot="1" x14ac:dyDescent="0.25">
      <c r="A2" s="129" t="s">
        <v>2</v>
      </c>
      <c r="B2" s="130"/>
      <c r="C2" s="27" t="s">
        <v>3</v>
      </c>
      <c r="D2" s="13" t="s">
        <v>4</v>
      </c>
      <c r="F2" s="129" t="s">
        <v>2</v>
      </c>
      <c r="G2" s="131"/>
      <c r="H2" s="45" t="s">
        <v>5</v>
      </c>
      <c r="I2" s="79" t="s">
        <v>6</v>
      </c>
      <c r="J2" s="75" t="s">
        <v>7</v>
      </c>
      <c r="K2" s="75" t="s">
        <v>8</v>
      </c>
      <c r="L2" s="79" t="s">
        <v>9</v>
      </c>
      <c r="M2" s="78"/>
    </row>
    <row r="3" spans="1:13" x14ac:dyDescent="0.2">
      <c r="A3" s="3" t="s">
        <v>10</v>
      </c>
      <c r="B3" s="4" t="s">
        <v>11</v>
      </c>
      <c r="C3" s="1">
        <v>1.19</v>
      </c>
      <c r="D3" s="7">
        <v>0.87</v>
      </c>
      <c r="F3" s="23">
        <v>1500</v>
      </c>
      <c r="G3">
        <v>84</v>
      </c>
      <c r="H3" s="76">
        <v>3.26</v>
      </c>
      <c r="I3" s="80"/>
      <c r="J3" s="55">
        <v>2.392156862745098</v>
      </c>
      <c r="K3" s="55">
        <v>0</v>
      </c>
      <c r="L3" s="80"/>
      <c r="M3" s="22"/>
    </row>
    <row r="4" spans="1:13" x14ac:dyDescent="0.2">
      <c r="A4" s="3"/>
      <c r="B4" s="4" t="s">
        <v>13</v>
      </c>
      <c r="C4" s="3">
        <v>6.76</v>
      </c>
      <c r="D4" s="8">
        <v>2.52</v>
      </c>
      <c r="F4" s="23">
        <v>1500</v>
      </c>
      <c r="G4">
        <v>112</v>
      </c>
      <c r="H4" s="76">
        <v>5.97</v>
      </c>
      <c r="I4" s="80"/>
      <c r="J4" s="55">
        <v>2.6529411764705877</v>
      </c>
      <c r="K4" s="55">
        <v>0</v>
      </c>
      <c r="L4" s="80"/>
      <c r="M4" s="22"/>
    </row>
    <row r="5" spans="1:13" x14ac:dyDescent="0.2">
      <c r="A5" s="3"/>
      <c r="B5" s="4" t="s">
        <v>14</v>
      </c>
      <c r="C5" s="3">
        <v>34.85</v>
      </c>
      <c r="D5" s="8">
        <v>25.93</v>
      </c>
      <c r="F5" s="23">
        <v>1500</v>
      </c>
      <c r="G5">
        <v>140</v>
      </c>
      <c r="H5" s="76">
        <v>8.6</v>
      </c>
      <c r="I5" s="80"/>
      <c r="J5" s="55">
        <v>5.5842105263157888</v>
      </c>
      <c r="K5" s="55">
        <v>0.90149253731343237</v>
      </c>
      <c r="L5" s="80"/>
      <c r="M5" s="22"/>
    </row>
    <row r="6" spans="1:13" x14ac:dyDescent="0.2">
      <c r="A6" s="3"/>
      <c r="B6" s="4" t="s">
        <v>15</v>
      </c>
      <c r="C6" s="3"/>
      <c r="D6" s="8"/>
      <c r="F6" s="23">
        <v>1500</v>
      </c>
      <c r="G6">
        <v>160</v>
      </c>
      <c r="H6" s="76">
        <v>12.62</v>
      </c>
      <c r="I6" s="80"/>
      <c r="J6" s="55">
        <v>8.5709677419354833</v>
      </c>
      <c r="K6" s="55">
        <v>1.4641509433962265</v>
      </c>
      <c r="L6" s="80"/>
      <c r="M6" s="22"/>
    </row>
    <row r="7" spans="1:13" x14ac:dyDescent="0.2">
      <c r="A7" s="3" t="s">
        <v>12</v>
      </c>
      <c r="B7" s="4" t="s">
        <v>11</v>
      </c>
      <c r="C7" s="3">
        <v>1.22</v>
      </c>
      <c r="D7" s="8">
        <v>0.36</v>
      </c>
      <c r="F7" s="23">
        <v>2000</v>
      </c>
      <c r="G7">
        <v>84</v>
      </c>
      <c r="H7" s="76">
        <v>3.7</v>
      </c>
      <c r="I7" s="80"/>
      <c r="J7" s="55">
        <v>0.73846153846153828</v>
      </c>
      <c r="K7" s="55">
        <v>0</v>
      </c>
      <c r="L7" s="80"/>
      <c r="M7" s="22"/>
    </row>
    <row r="8" spans="1:13" x14ac:dyDescent="0.2">
      <c r="A8" s="3"/>
      <c r="B8" s="4" t="s">
        <v>13</v>
      </c>
      <c r="C8" s="3">
        <v>1.79</v>
      </c>
      <c r="D8" s="8">
        <v>0.41</v>
      </c>
      <c r="F8" s="23">
        <v>2000</v>
      </c>
      <c r="G8">
        <v>112</v>
      </c>
      <c r="H8" s="76">
        <v>5.04</v>
      </c>
      <c r="I8" s="80"/>
      <c r="J8" s="55">
        <v>1.0323943661971833</v>
      </c>
      <c r="K8" s="55">
        <v>0</v>
      </c>
      <c r="L8" s="80"/>
      <c r="M8" s="22"/>
    </row>
    <row r="9" spans="1:13" x14ac:dyDescent="0.2">
      <c r="A9" s="3"/>
      <c r="B9" s="4" t="s">
        <v>14</v>
      </c>
      <c r="C9" s="3">
        <v>5.59</v>
      </c>
      <c r="D9" s="8">
        <v>2.79</v>
      </c>
      <c r="F9" s="23">
        <v>2000</v>
      </c>
      <c r="G9">
        <v>140</v>
      </c>
      <c r="H9" s="76">
        <v>5.04</v>
      </c>
      <c r="I9" s="80"/>
      <c r="J9" s="55">
        <v>2.0048780487804869</v>
      </c>
      <c r="K9" s="55">
        <v>0</v>
      </c>
      <c r="L9" s="80"/>
      <c r="M9" s="22"/>
    </row>
    <row r="10" spans="1:13" x14ac:dyDescent="0.2">
      <c r="A10" s="3"/>
      <c r="B10" s="4" t="s">
        <v>15</v>
      </c>
      <c r="C10" s="3">
        <v>11.75</v>
      </c>
      <c r="D10" s="8">
        <v>4.46</v>
      </c>
      <c r="F10" s="23">
        <v>2000</v>
      </c>
      <c r="G10">
        <v>160</v>
      </c>
      <c r="H10" s="76">
        <v>6.61</v>
      </c>
      <c r="I10" s="80"/>
      <c r="J10" s="55">
        <v>2.8140624999999986</v>
      </c>
      <c r="K10" s="55">
        <v>0</v>
      </c>
      <c r="L10" s="80"/>
      <c r="M10" s="22"/>
    </row>
    <row r="11" spans="1:13" x14ac:dyDescent="0.2">
      <c r="A11" s="3" t="s">
        <v>16</v>
      </c>
      <c r="B11" s="4" t="s">
        <v>11</v>
      </c>
      <c r="C11" s="3">
        <v>0.42</v>
      </c>
      <c r="D11" s="8">
        <v>0.02</v>
      </c>
      <c r="F11" s="23">
        <v>2500</v>
      </c>
      <c r="G11">
        <v>84</v>
      </c>
      <c r="H11" s="76">
        <v>3.38</v>
      </c>
      <c r="I11" s="80"/>
      <c r="J11" s="55">
        <v>1.3018518518518507</v>
      </c>
      <c r="K11" s="55">
        <v>0</v>
      </c>
      <c r="L11" s="80"/>
      <c r="M11" s="22"/>
    </row>
    <row r="12" spans="1:13" x14ac:dyDescent="0.2">
      <c r="A12" s="3"/>
      <c r="B12" s="4" t="s">
        <v>13</v>
      </c>
      <c r="C12" s="3">
        <v>0.94</v>
      </c>
      <c r="D12" s="8">
        <v>0.27</v>
      </c>
      <c r="F12" s="23">
        <v>2500</v>
      </c>
      <c r="G12">
        <v>112</v>
      </c>
      <c r="H12" s="76">
        <v>4.2</v>
      </c>
      <c r="I12" s="80"/>
      <c r="J12" s="55">
        <v>1.5064102564102564</v>
      </c>
      <c r="K12" s="55">
        <v>0</v>
      </c>
      <c r="L12" s="80"/>
      <c r="M12" s="22"/>
    </row>
    <row r="13" spans="1:13" x14ac:dyDescent="0.2">
      <c r="A13" s="3"/>
      <c r="B13" s="4" t="s">
        <v>14</v>
      </c>
      <c r="C13" s="3">
        <v>1.48</v>
      </c>
      <c r="D13" s="8">
        <v>1.68</v>
      </c>
      <c r="F13" s="23">
        <v>2500</v>
      </c>
      <c r="G13">
        <v>140</v>
      </c>
      <c r="H13" s="76">
        <v>4.46</v>
      </c>
      <c r="I13" s="80"/>
      <c r="J13" s="55">
        <v>1.9079999999999993</v>
      </c>
      <c r="K13" s="55">
        <v>0</v>
      </c>
      <c r="L13" s="80"/>
      <c r="M13" s="22"/>
    </row>
    <row r="14" spans="1:13" x14ac:dyDescent="0.2">
      <c r="A14" s="3"/>
      <c r="B14" s="4" t="s">
        <v>15</v>
      </c>
      <c r="C14" s="3">
        <v>2.5</v>
      </c>
      <c r="D14" s="8">
        <v>2.56</v>
      </c>
      <c r="F14" s="24">
        <v>2500</v>
      </c>
      <c r="G14" s="25">
        <v>160</v>
      </c>
      <c r="H14" s="77">
        <v>6.18</v>
      </c>
      <c r="I14" s="81"/>
      <c r="J14" s="56">
        <v>4.4888888888888898</v>
      </c>
      <c r="K14" s="56">
        <v>0.11363636363636367</v>
      </c>
      <c r="L14" s="81"/>
      <c r="M14" s="26"/>
    </row>
    <row r="15" spans="1:13" x14ac:dyDescent="0.2">
      <c r="A15" s="3" t="s">
        <v>17</v>
      </c>
      <c r="B15" s="4" t="s">
        <v>11</v>
      </c>
      <c r="C15" s="3">
        <v>0.31</v>
      </c>
      <c r="D15" s="8">
        <v>0.93</v>
      </c>
    </row>
    <row r="16" spans="1:13" x14ac:dyDescent="0.2">
      <c r="A16" s="3"/>
      <c r="B16" s="4" t="s">
        <v>13</v>
      </c>
      <c r="C16" s="3">
        <v>0.99</v>
      </c>
      <c r="D16" s="8">
        <v>0.01</v>
      </c>
    </row>
    <row r="17" spans="1:4" x14ac:dyDescent="0.2">
      <c r="A17" s="3"/>
      <c r="B17" s="4" t="s">
        <v>14</v>
      </c>
      <c r="C17" s="3">
        <v>1.54</v>
      </c>
      <c r="D17" s="8">
        <v>0.48</v>
      </c>
    </row>
    <row r="18" spans="1:4" ht="16" thickBot="1" x14ac:dyDescent="0.25">
      <c r="A18" s="5"/>
      <c r="B18" s="6" t="s">
        <v>15</v>
      </c>
      <c r="C18" s="5">
        <v>2.61</v>
      </c>
      <c r="D18" s="9">
        <v>1.03</v>
      </c>
    </row>
  </sheetData>
  <mergeCells count="4">
    <mergeCell ref="A2:B2"/>
    <mergeCell ref="F2:G2"/>
    <mergeCell ref="F1:K1"/>
    <mergeCell ref="A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522-E506-417F-AFD5-3AB975543E5A}">
  <dimension ref="A1:D18"/>
  <sheetViews>
    <sheetView zoomScale="68" workbookViewId="0">
      <selection sqref="A1:D1"/>
    </sheetView>
  </sheetViews>
  <sheetFormatPr baseColWidth="10" defaultColWidth="8.83203125" defaultRowHeight="15" x14ac:dyDescent="0.2"/>
  <cols>
    <col min="1" max="1" width="9.1640625" bestFit="1" customWidth="1"/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ht="16" thickBot="1" x14ac:dyDescent="0.25">
      <c r="A2" s="164" t="s">
        <v>2</v>
      </c>
      <c r="B2" s="165"/>
      <c r="C2" s="115" t="s">
        <v>3</v>
      </c>
      <c r="D2" s="115" t="s">
        <v>4</v>
      </c>
    </row>
    <row r="3" spans="1:4" x14ac:dyDescent="0.2">
      <c r="A3" s="1" t="s">
        <v>10</v>
      </c>
      <c r="B3" s="2" t="s">
        <v>11</v>
      </c>
      <c r="C3" s="7">
        <v>2.08</v>
      </c>
      <c r="D3" s="7">
        <v>2.15</v>
      </c>
    </row>
    <row r="4" spans="1:4" x14ac:dyDescent="0.2">
      <c r="A4" s="3"/>
      <c r="B4" s="4" t="s">
        <v>13</v>
      </c>
      <c r="C4" s="8">
        <v>1.59</v>
      </c>
      <c r="D4" s="8">
        <v>1.72</v>
      </c>
    </row>
    <row r="5" spans="1:4" x14ac:dyDescent="0.2">
      <c r="A5" s="3"/>
      <c r="B5" s="4" t="s">
        <v>14</v>
      </c>
      <c r="C5" s="8">
        <v>1.26</v>
      </c>
      <c r="D5" s="8">
        <v>1.27</v>
      </c>
    </row>
    <row r="6" spans="1:4" x14ac:dyDescent="0.2">
      <c r="A6" s="3"/>
      <c r="B6" s="4" t="s">
        <v>15</v>
      </c>
      <c r="C6" s="8"/>
      <c r="D6" s="8"/>
    </row>
    <row r="7" spans="1:4" x14ac:dyDescent="0.2">
      <c r="A7" s="3" t="s">
        <v>12</v>
      </c>
      <c r="B7" s="4" t="s">
        <v>11</v>
      </c>
      <c r="C7" s="8">
        <v>2.2999999999999998</v>
      </c>
      <c r="D7" s="8">
        <v>2.44</v>
      </c>
    </row>
    <row r="8" spans="1:4" x14ac:dyDescent="0.2">
      <c r="A8" s="3"/>
      <c r="B8" s="4" t="s">
        <v>13</v>
      </c>
      <c r="C8" s="8">
        <v>2.02</v>
      </c>
      <c r="D8" s="8">
        <v>2.0099999999999998</v>
      </c>
    </row>
    <row r="9" spans="1:4" x14ac:dyDescent="0.2">
      <c r="A9" s="3"/>
      <c r="B9" s="4" t="s">
        <v>14</v>
      </c>
      <c r="C9" s="8">
        <v>1.67</v>
      </c>
      <c r="D9" s="8">
        <v>1.67</v>
      </c>
    </row>
    <row r="10" spans="1:4" x14ac:dyDescent="0.2">
      <c r="A10" s="3"/>
      <c r="B10" s="4" t="s">
        <v>15</v>
      </c>
      <c r="C10" s="8">
        <v>1.52</v>
      </c>
      <c r="D10" s="8">
        <v>1.51</v>
      </c>
    </row>
    <row r="11" spans="1:4" x14ac:dyDescent="0.2">
      <c r="A11" s="3" t="s">
        <v>16</v>
      </c>
      <c r="B11" s="4" t="s">
        <v>11</v>
      </c>
      <c r="C11" s="8">
        <v>2.74</v>
      </c>
      <c r="D11" s="8">
        <v>2.69</v>
      </c>
    </row>
    <row r="12" spans="1:4" x14ac:dyDescent="0.2">
      <c r="A12" s="3"/>
      <c r="B12" s="4" t="s">
        <v>13</v>
      </c>
      <c r="C12" s="8">
        <v>2.33</v>
      </c>
      <c r="D12" s="8">
        <v>2.27</v>
      </c>
    </row>
    <row r="13" spans="1:4" x14ac:dyDescent="0.2">
      <c r="A13" s="3"/>
      <c r="B13" s="4" t="s">
        <v>14</v>
      </c>
      <c r="C13" s="8">
        <v>2.0099999999999998</v>
      </c>
      <c r="D13" s="8">
        <v>1.94</v>
      </c>
    </row>
    <row r="14" spans="1:4" x14ac:dyDescent="0.2">
      <c r="A14" s="3"/>
      <c r="B14" s="4" t="s">
        <v>15</v>
      </c>
      <c r="C14" s="8">
        <v>1.8</v>
      </c>
      <c r="D14" s="8">
        <v>1.76</v>
      </c>
    </row>
    <row r="15" spans="1:4" x14ac:dyDescent="0.2">
      <c r="A15" s="3" t="s">
        <v>17</v>
      </c>
      <c r="B15" s="4" t="s">
        <v>11</v>
      </c>
      <c r="C15" s="8">
        <v>2.76</v>
      </c>
      <c r="D15" s="8">
        <v>2.69</v>
      </c>
    </row>
    <row r="16" spans="1:4" x14ac:dyDescent="0.2">
      <c r="A16" s="3"/>
      <c r="B16" s="4" t="s">
        <v>13</v>
      </c>
      <c r="C16" s="8">
        <v>2.35</v>
      </c>
      <c r="D16" s="8">
        <v>2.34</v>
      </c>
    </row>
    <row r="17" spans="1:4" x14ac:dyDescent="0.2">
      <c r="A17" s="3"/>
      <c r="B17" s="4" t="s">
        <v>14</v>
      </c>
      <c r="C17" s="8">
        <v>2.0099999999999998</v>
      </c>
      <c r="D17" s="8">
        <v>2.02</v>
      </c>
    </row>
    <row r="18" spans="1:4" ht="16" thickBot="1" x14ac:dyDescent="0.25">
      <c r="A18" s="5"/>
      <c r="B18" s="6" t="s">
        <v>15</v>
      </c>
      <c r="C18" s="9">
        <v>1.81</v>
      </c>
      <c r="D18" s="9">
        <v>1.79</v>
      </c>
    </row>
  </sheetData>
  <mergeCells count="2">
    <mergeCell ref="A2:B2"/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257-A0CB-47DB-B5AA-CC5F7E985BA1}">
  <dimension ref="A1:Z39"/>
  <sheetViews>
    <sheetView topLeftCell="E19" zoomScale="66" zoomScaleNormal="33" workbookViewId="0">
      <selection activeCell="D18" sqref="D18"/>
    </sheetView>
  </sheetViews>
  <sheetFormatPr baseColWidth="10" defaultColWidth="9.1640625" defaultRowHeight="14" x14ac:dyDescent="0.15"/>
  <cols>
    <col min="1" max="1" width="9.1640625" style="36" bestFit="1" customWidth="1"/>
    <col min="2" max="2" width="9.5" style="36" customWidth="1"/>
    <col min="3" max="3" width="28.5" style="36" bestFit="1" customWidth="1"/>
    <col min="4" max="4" width="36.5" style="36" bestFit="1" customWidth="1"/>
    <col min="5" max="5" width="9.1640625" style="36"/>
    <col min="6" max="6" width="10.5" style="36" bestFit="1" customWidth="1"/>
    <col min="7" max="7" width="8.33203125" style="36" bestFit="1" customWidth="1"/>
    <col min="8" max="9" width="5.6640625" style="36" bestFit="1" customWidth="1"/>
    <col min="10" max="13" width="10.5" style="36" customWidth="1"/>
    <col min="14" max="14" width="26.5" style="36" customWidth="1"/>
    <col min="15" max="15" width="8.5" style="36" customWidth="1"/>
    <col min="16" max="16" width="5.6640625" style="36" bestFit="1" customWidth="1"/>
    <col min="17" max="17" width="14.5" style="36" customWidth="1"/>
    <col min="18" max="18" width="29.1640625" style="36" customWidth="1"/>
    <col min="19" max="20" width="4.6640625" style="36" bestFit="1" customWidth="1"/>
    <col min="21" max="21" width="11.1640625" style="36" customWidth="1"/>
    <col min="22" max="22" width="22.6640625" style="36" customWidth="1"/>
    <col min="23" max="23" width="21.83203125" style="36" customWidth="1"/>
    <col min="24" max="24" width="11.6640625" style="36" customWidth="1"/>
    <col min="25" max="25" width="13" style="36" customWidth="1"/>
    <col min="26" max="16384" width="9.1640625" style="36"/>
  </cols>
  <sheetData>
    <row r="1" spans="1:25" x14ac:dyDescent="0.15">
      <c r="A1" s="141" t="s">
        <v>0</v>
      </c>
      <c r="B1" s="141"/>
      <c r="C1" s="141"/>
      <c r="D1" s="141"/>
      <c r="F1" s="141" t="s">
        <v>18</v>
      </c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25" ht="15" thickBot="1" x14ac:dyDescent="0.2">
      <c r="A2" s="136" t="s">
        <v>19</v>
      </c>
      <c r="B2" s="137"/>
      <c r="C2" s="137"/>
      <c r="D2" s="138"/>
      <c r="F2" s="141" t="s">
        <v>19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25" ht="16" thickBot="1" x14ac:dyDescent="0.25">
      <c r="A3" s="139" t="s">
        <v>2</v>
      </c>
      <c r="B3" s="140"/>
      <c r="C3" s="57" t="s">
        <v>3</v>
      </c>
      <c r="D3" s="37" t="s">
        <v>4</v>
      </c>
      <c r="F3" s="60" t="s">
        <v>2</v>
      </c>
      <c r="G3" s="61"/>
      <c r="H3" s="136" t="s">
        <v>5</v>
      </c>
      <c r="I3" s="137"/>
      <c r="J3" s="138"/>
      <c r="K3" s="116" t="s">
        <v>20</v>
      </c>
      <c r="L3" s="142" t="s">
        <v>21</v>
      </c>
      <c r="M3" s="143"/>
      <c r="N3" s="144"/>
      <c r="O3" s="136" t="s">
        <v>22</v>
      </c>
      <c r="P3" s="137"/>
      <c r="Q3" s="138"/>
      <c r="R3" s="62" t="s">
        <v>4</v>
      </c>
      <c r="S3" s="136" t="s">
        <v>23</v>
      </c>
      <c r="T3" s="137"/>
      <c r="U3" s="138"/>
      <c r="V3" s="122" t="s">
        <v>24</v>
      </c>
      <c r="W3" s="133" t="s">
        <v>25</v>
      </c>
      <c r="X3" s="134"/>
      <c r="Y3" s="135"/>
    </row>
    <row r="4" spans="1:25" x14ac:dyDescent="0.15">
      <c r="A4" s="63"/>
      <c r="B4" s="64"/>
      <c r="C4" s="65"/>
      <c r="D4" s="66"/>
      <c r="F4" s="67"/>
      <c r="G4" s="68"/>
      <c r="H4" s="83" t="s">
        <v>26</v>
      </c>
      <c r="I4" s="84" t="s">
        <v>27</v>
      </c>
      <c r="J4" s="85" t="s">
        <v>28</v>
      </c>
      <c r="K4" s="117"/>
      <c r="L4" s="92" t="s">
        <v>26</v>
      </c>
      <c r="M4" s="92" t="s">
        <v>27</v>
      </c>
      <c r="N4" s="119" t="s">
        <v>28</v>
      </c>
      <c r="O4" s="92" t="s">
        <v>26</v>
      </c>
      <c r="P4" s="92" t="s">
        <v>27</v>
      </c>
      <c r="Q4" s="92" t="s">
        <v>28</v>
      </c>
      <c r="R4" s="69"/>
      <c r="S4" s="105" t="s">
        <v>26</v>
      </c>
      <c r="T4" s="97" t="s">
        <v>27</v>
      </c>
      <c r="U4" s="106" t="s">
        <v>28</v>
      </c>
      <c r="V4" s="123"/>
      <c r="W4" s="105" t="s">
        <v>26</v>
      </c>
      <c r="X4" s="97" t="s">
        <v>27</v>
      </c>
      <c r="Y4" s="126" t="s">
        <v>28</v>
      </c>
    </row>
    <row r="5" spans="1:25" ht="15" x14ac:dyDescent="0.2">
      <c r="A5" s="41" t="s">
        <v>12</v>
      </c>
      <c r="B5" s="42" t="s">
        <v>11</v>
      </c>
      <c r="C5" s="58">
        <v>0.85000000000000009</v>
      </c>
      <c r="D5" s="39">
        <v>0.5</v>
      </c>
      <c r="E5" s="38"/>
      <c r="F5" s="41" t="s">
        <v>12</v>
      </c>
      <c r="G5" s="42" t="s">
        <v>11</v>
      </c>
      <c r="H5" s="86">
        <v>7.4</v>
      </c>
      <c r="I5" s="70">
        <v>7.3</v>
      </c>
      <c r="J5" s="71">
        <f>AVERAGE(H5,I5)</f>
        <v>7.35</v>
      </c>
      <c r="K5" s="118">
        <f>H5*1.35</f>
        <v>9.990000000000002</v>
      </c>
      <c r="L5" s="80">
        <v>0.6</v>
      </c>
      <c r="M5" s="80">
        <v>1.4</v>
      </c>
      <c r="N5" s="120">
        <f>AVERAGE(L5:M5)</f>
        <v>1</v>
      </c>
      <c r="O5" s="88">
        <v>6.1</v>
      </c>
      <c r="P5" s="89">
        <v>6.8</v>
      </c>
      <c r="Q5" s="71">
        <f t="shared" ref="Q5:Q16" si="0">AVERAGE(O5:P5)</f>
        <v>6.4499999999999993</v>
      </c>
      <c r="R5" s="70"/>
      <c r="S5" s="88">
        <v>2.2999999999999998</v>
      </c>
      <c r="T5" s="89">
        <v>2.2999999999999998</v>
      </c>
      <c r="U5" s="71">
        <f t="shared" ref="U5:U16" si="1">AVERAGE(S5:T5)</f>
        <v>2.2999999999999998</v>
      </c>
      <c r="V5" s="124">
        <f>U5*1.35</f>
        <v>3.105</v>
      </c>
      <c r="W5" s="80">
        <v>0.3</v>
      </c>
      <c r="X5" s="80">
        <v>1.5</v>
      </c>
      <c r="Y5" s="127">
        <f>AVERAGE(W5:X5)</f>
        <v>0.9</v>
      </c>
    </row>
    <row r="6" spans="1:25" ht="15" x14ac:dyDescent="0.2">
      <c r="A6" s="41"/>
      <c r="B6" s="42" t="s">
        <v>13</v>
      </c>
      <c r="C6" s="58">
        <v>2</v>
      </c>
      <c r="D6" s="39">
        <v>0.95000000000000007</v>
      </c>
      <c r="E6" s="38"/>
      <c r="F6" s="41"/>
      <c r="G6" s="42" t="s">
        <v>13</v>
      </c>
      <c r="H6" s="86">
        <v>6.7</v>
      </c>
      <c r="I6" s="70">
        <v>11.2</v>
      </c>
      <c r="J6" s="71">
        <f t="shared" ref="J6:J16" si="2">AVERAGE(H6,I6)</f>
        <v>8.9499999999999993</v>
      </c>
      <c r="K6" s="118">
        <f t="shared" ref="K6:K15" si="3">H6*1.35</f>
        <v>9.0450000000000017</v>
      </c>
      <c r="L6" s="80">
        <v>5</v>
      </c>
      <c r="M6" s="80">
        <v>4.4000000000000004</v>
      </c>
      <c r="N6" s="120">
        <f t="shared" ref="N6:N16" si="4">AVERAGE(L6:M6)</f>
        <v>4.7</v>
      </c>
      <c r="O6" s="88">
        <v>8.1999999999999993</v>
      </c>
      <c r="P6" s="89">
        <v>9.8000000000000007</v>
      </c>
      <c r="Q6" s="71">
        <f t="shared" si="0"/>
        <v>9</v>
      </c>
      <c r="R6" s="70"/>
      <c r="S6" s="88">
        <v>3.3</v>
      </c>
      <c r="T6" s="89">
        <v>3.3</v>
      </c>
      <c r="U6" s="71">
        <f t="shared" si="1"/>
        <v>3.3</v>
      </c>
      <c r="V6" s="124">
        <f t="shared" ref="V6:V16" si="5">U6*1.35</f>
        <v>4.4550000000000001</v>
      </c>
      <c r="W6" s="80">
        <v>3.9</v>
      </c>
      <c r="X6" s="80">
        <v>4.7</v>
      </c>
      <c r="Y6" s="127">
        <f t="shared" ref="Y6:Y16" si="6">AVERAGE(W6:X6)</f>
        <v>4.3</v>
      </c>
    </row>
    <row r="7" spans="1:25" ht="15" x14ac:dyDescent="0.2">
      <c r="A7" s="41"/>
      <c r="B7" s="42" t="s">
        <v>14</v>
      </c>
      <c r="C7" s="58">
        <v>4.75</v>
      </c>
      <c r="D7" s="39">
        <v>1.2999999999999998</v>
      </c>
      <c r="E7" s="38"/>
      <c r="F7" s="41"/>
      <c r="G7" s="42" t="s">
        <v>14</v>
      </c>
      <c r="H7" s="86">
        <v>12.5</v>
      </c>
      <c r="I7" s="70">
        <v>12.7</v>
      </c>
      <c r="J7" s="71">
        <f t="shared" si="2"/>
        <v>12.6</v>
      </c>
      <c r="K7" s="118">
        <f t="shared" si="3"/>
        <v>16.875</v>
      </c>
      <c r="L7" s="80">
        <v>13.7</v>
      </c>
      <c r="M7" s="80">
        <v>13.7</v>
      </c>
      <c r="N7" s="120">
        <f t="shared" si="4"/>
        <v>13.7</v>
      </c>
      <c r="O7" s="88">
        <v>11.3</v>
      </c>
      <c r="P7" s="89">
        <v>11.5</v>
      </c>
      <c r="Q7" s="71">
        <f t="shared" si="0"/>
        <v>11.4</v>
      </c>
      <c r="R7" s="70"/>
      <c r="S7" s="88">
        <v>6.2</v>
      </c>
      <c r="T7" s="89">
        <v>5.7</v>
      </c>
      <c r="U7" s="71">
        <f t="shared" si="1"/>
        <v>5.95</v>
      </c>
      <c r="V7" s="124">
        <f t="shared" si="5"/>
        <v>8.0325000000000006</v>
      </c>
      <c r="W7" s="80">
        <v>9.3000000000000007</v>
      </c>
      <c r="X7" s="80">
        <v>7.6</v>
      </c>
      <c r="Y7" s="127">
        <f t="shared" si="6"/>
        <v>8.4499999999999993</v>
      </c>
    </row>
    <row r="8" spans="1:25" ht="15" x14ac:dyDescent="0.2">
      <c r="A8" s="41"/>
      <c r="B8" s="42" t="s">
        <v>15</v>
      </c>
      <c r="C8" s="58">
        <v>8.0500000000000007</v>
      </c>
      <c r="D8" s="39">
        <v>1.8</v>
      </c>
      <c r="F8" s="41"/>
      <c r="G8" s="42" t="s">
        <v>15</v>
      </c>
      <c r="H8" s="86">
        <v>18.7</v>
      </c>
      <c r="I8" s="70">
        <v>11.2</v>
      </c>
      <c r="J8" s="71">
        <f t="shared" si="2"/>
        <v>14.95</v>
      </c>
      <c r="K8" s="118">
        <f t="shared" si="3"/>
        <v>25.245000000000001</v>
      </c>
      <c r="L8" s="80">
        <v>23.3</v>
      </c>
      <c r="M8" s="80">
        <v>21.8</v>
      </c>
      <c r="N8" s="120">
        <f t="shared" si="4"/>
        <v>22.55</v>
      </c>
      <c r="O8" s="88">
        <v>15.3</v>
      </c>
      <c r="P8" s="89">
        <v>15.4</v>
      </c>
      <c r="Q8" s="71">
        <f t="shared" si="0"/>
        <v>15.350000000000001</v>
      </c>
      <c r="R8" s="70"/>
      <c r="S8" s="88">
        <v>7.1</v>
      </c>
      <c r="T8" s="89">
        <v>6.9</v>
      </c>
      <c r="U8" s="71">
        <f t="shared" si="1"/>
        <v>7</v>
      </c>
      <c r="V8" s="124">
        <f t="shared" si="5"/>
        <v>9.4500000000000011</v>
      </c>
      <c r="W8" s="80">
        <v>11.2</v>
      </c>
      <c r="X8" s="80">
        <v>12.7</v>
      </c>
      <c r="Y8" s="127">
        <f t="shared" si="6"/>
        <v>11.95</v>
      </c>
    </row>
    <row r="9" spans="1:25" ht="15" x14ac:dyDescent="0.2">
      <c r="A9" s="41" t="s">
        <v>16</v>
      </c>
      <c r="B9" s="42" t="s">
        <v>11</v>
      </c>
      <c r="C9" s="58">
        <v>0.9</v>
      </c>
      <c r="D9" s="39">
        <v>0.7</v>
      </c>
      <c r="F9" s="41" t="s">
        <v>16</v>
      </c>
      <c r="G9" s="42" t="s">
        <v>11</v>
      </c>
      <c r="H9" s="86">
        <v>3.4</v>
      </c>
      <c r="I9" s="70">
        <v>3.4</v>
      </c>
      <c r="J9" s="71">
        <f t="shared" si="2"/>
        <v>3.4</v>
      </c>
      <c r="K9" s="118">
        <f t="shared" si="3"/>
        <v>4.59</v>
      </c>
      <c r="L9" s="80">
        <v>0.2</v>
      </c>
      <c r="M9" s="80">
        <v>0.1</v>
      </c>
      <c r="N9" s="120">
        <f t="shared" si="4"/>
        <v>0.15000000000000002</v>
      </c>
      <c r="O9" s="88">
        <v>3.5</v>
      </c>
      <c r="P9" s="89">
        <v>4.5</v>
      </c>
      <c r="Q9" s="71">
        <f t="shared" si="0"/>
        <v>4</v>
      </c>
      <c r="R9" s="70"/>
      <c r="S9" s="88">
        <v>1.6</v>
      </c>
      <c r="T9" s="89">
        <v>1.5</v>
      </c>
      <c r="U9" s="71">
        <f t="shared" si="1"/>
        <v>1.55</v>
      </c>
      <c r="V9" s="124">
        <f t="shared" si="5"/>
        <v>2.0925000000000002</v>
      </c>
      <c r="W9" s="80">
        <v>1.1000000000000001</v>
      </c>
      <c r="X9" s="80">
        <v>0.7</v>
      </c>
      <c r="Y9" s="127">
        <f t="shared" si="6"/>
        <v>0.9</v>
      </c>
    </row>
    <row r="10" spans="1:25" ht="15" x14ac:dyDescent="0.2">
      <c r="A10" s="41"/>
      <c r="B10" s="42" t="s">
        <v>13</v>
      </c>
      <c r="C10" s="58">
        <v>1.35</v>
      </c>
      <c r="D10" s="39">
        <v>0.25</v>
      </c>
      <c r="F10" s="41"/>
      <c r="G10" s="42" t="s">
        <v>13</v>
      </c>
      <c r="H10" s="86">
        <v>4.3</v>
      </c>
      <c r="I10" s="70">
        <v>3.8</v>
      </c>
      <c r="J10" s="71">
        <f t="shared" si="2"/>
        <v>4.05</v>
      </c>
      <c r="K10" s="118">
        <f t="shared" si="3"/>
        <v>5.8049999999999997</v>
      </c>
      <c r="L10" s="80">
        <v>1</v>
      </c>
      <c r="M10" s="80">
        <v>1.6</v>
      </c>
      <c r="N10" s="120">
        <f t="shared" si="4"/>
        <v>1.3</v>
      </c>
      <c r="O10" s="88">
        <v>4.5</v>
      </c>
      <c r="P10" s="89">
        <v>4.8</v>
      </c>
      <c r="Q10" s="71">
        <f t="shared" si="0"/>
        <v>4.6500000000000004</v>
      </c>
      <c r="R10" s="70"/>
      <c r="S10" s="88">
        <v>1.5</v>
      </c>
      <c r="T10" s="89">
        <v>0.8</v>
      </c>
      <c r="U10" s="71">
        <f t="shared" si="1"/>
        <v>1.1499999999999999</v>
      </c>
      <c r="V10" s="124">
        <f t="shared" si="5"/>
        <v>1.5525</v>
      </c>
      <c r="W10" s="80">
        <v>1.1000000000000001</v>
      </c>
      <c r="X10" s="80">
        <v>0.3</v>
      </c>
      <c r="Y10" s="127">
        <f t="shared" si="6"/>
        <v>0.70000000000000007</v>
      </c>
    </row>
    <row r="11" spans="1:25" ht="15" x14ac:dyDescent="0.2">
      <c r="A11" s="41"/>
      <c r="B11" s="42" t="s">
        <v>14</v>
      </c>
      <c r="C11" s="58">
        <v>1.3</v>
      </c>
      <c r="D11" s="39">
        <v>0.5</v>
      </c>
      <c r="F11" s="41"/>
      <c r="G11" s="42" t="s">
        <v>14</v>
      </c>
      <c r="H11" s="86">
        <v>6.4</v>
      </c>
      <c r="I11" s="70">
        <v>5.4</v>
      </c>
      <c r="J11" s="71">
        <f t="shared" si="2"/>
        <v>5.9</v>
      </c>
      <c r="K11" s="118">
        <f t="shared" si="3"/>
        <v>8.64</v>
      </c>
      <c r="L11" s="80">
        <v>2.2000000000000002</v>
      </c>
      <c r="M11" s="80">
        <v>4.4000000000000004</v>
      </c>
      <c r="N11" s="120">
        <f t="shared" si="4"/>
        <v>3.3000000000000003</v>
      </c>
      <c r="O11" s="88">
        <v>5.3</v>
      </c>
      <c r="P11" s="89">
        <v>3.9</v>
      </c>
      <c r="Q11" s="71">
        <f t="shared" si="0"/>
        <v>4.5999999999999996</v>
      </c>
      <c r="R11" s="70"/>
      <c r="S11" s="88">
        <v>1.5</v>
      </c>
      <c r="T11" s="89">
        <v>1.6</v>
      </c>
      <c r="U11" s="71">
        <f t="shared" si="1"/>
        <v>1.55</v>
      </c>
      <c r="V11" s="124">
        <f t="shared" si="5"/>
        <v>2.0925000000000002</v>
      </c>
      <c r="W11" s="80">
        <v>2.2000000000000002</v>
      </c>
      <c r="X11" s="80">
        <v>1.9</v>
      </c>
      <c r="Y11" s="127">
        <f t="shared" si="6"/>
        <v>2.0499999999999998</v>
      </c>
    </row>
    <row r="12" spans="1:25" ht="15" x14ac:dyDescent="0.2">
      <c r="A12" s="41"/>
      <c r="B12" s="42" t="s">
        <v>15</v>
      </c>
      <c r="C12" s="58">
        <v>1.6</v>
      </c>
      <c r="D12" s="39">
        <v>1</v>
      </c>
      <c r="F12" s="41"/>
      <c r="G12" s="42" t="s">
        <v>15</v>
      </c>
      <c r="H12" s="86">
        <v>9.5</v>
      </c>
      <c r="I12" s="70">
        <v>6.5</v>
      </c>
      <c r="J12" s="71">
        <f t="shared" si="2"/>
        <v>8</v>
      </c>
      <c r="K12" s="118">
        <f t="shared" si="3"/>
        <v>12.825000000000001</v>
      </c>
      <c r="L12" s="80">
        <v>4.8</v>
      </c>
      <c r="M12" s="80">
        <v>4.9000000000000004</v>
      </c>
      <c r="N12" s="120">
        <f t="shared" si="4"/>
        <v>4.8499999999999996</v>
      </c>
      <c r="O12" s="88">
        <v>4.7</v>
      </c>
      <c r="P12" s="89">
        <v>6.2</v>
      </c>
      <c r="Q12" s="71">
        <f t="shared" si="0"/>
        <v>5.45</v>
      </c>
      <c r="R12" s="70"/>
      <c r="S12" s="88">
        <v>2.2000000000000002</v>
      </c>
      <c r="T12" s="89">
        <v>2.6</v>
      </c>
      <c r="U12" s="71">
        <f t="shared" si="1"/>
        <v>2.4000000000000004</v>
      </c>
      <c r="V12" s="124">
        <f t="shared" si="5"/>
        <v>3.2400000000000007</v>
      </c>
      <c r="W12" s="80">
        <v>3</v>
      </c>
      <c r="X12" s="80">
        <v>3.2</v>
      </c>
      <c r="Y12" s="127">
        <f t="shared" si="6"/>
        <v>3.1</v>
      </c>
    </row>
    <row r="13" spans="1:25" ht="15" x14ac:dyDescent="0.2">
      <c r="A13" s="41" t="s">
        <v>17</v>
      </c>
      <c r="B13" s="42" t="s">
        <v>11</v>
      </c>
      <c r="C13" s="58">
        <v>0.9</v>
      </c>
      <c r="D13" s="39">
        <v>0.5</v>
      </c>
      <c r="F13" s="41" t="s">
        <v>17</v>
      </c>
      <c r="G13" s="42" t="s">
        <v>11</v>
      </c>
      <c r="H13" s="86">
        <v>2.5</v>
      </c>
      <c r="I13" s="70">
        <v>3.7</v>
      </c>
      <c r="J13" s="71">
        <f t="shared" si="2"/>
        <v>3.1</v>
      </c>
      <c r="K13" s="118">
        <f t="shared" si="3"/>
        <v>3.375</v>
      </c>
      <c r="L13" s="80">
        <v>1.6</v>
      </c>
      <c r="M13" s="80">
        <v>1.2</v>
      </c>
      <c r="N13" s="120">
        <f t="shared" si="4"/>
        <v>1.4</v>
      </c>
      <c r="O13" s="88">
        <v>2.7</v>
      </c>
      <c r="P13" s="89">
        <v>2.7</v>
      </c>
      <c r="Q13" s="71">
        <f t="shared" si="0"/>
        <v>2.7</v>
      </c>
      <c r="R13" s="70"/>
      <c r="S13" s="88">
        <v>1.2</v>
      </c>
      <c r="T13" s="89">
        <v>1.4</v>
      </c>
      <c r="U13" s="71">
        <f t="shared" si="1"/>
        <v>1.2999999999999998</v>
      </c>
      <c r="V13" s="124">
        <f t="shared" si="5"/>
        <v>1.7549999999999999</v>
      </c>
      <c r="W13" s="80">
        <v>0.9</v>
      </c>
      <c r="X13" s="80">
        <v>1.1000000000000001</v>
      </c>
      <c r="Y13" s="127">
        <f t="shared" si="6"/>
        <v>1</v>
      </c>
    </row>
    <row r="14" spans="1:25" ht="15" x14ac:dyDescent="0.2">
      <c r="A14" s="41"/>
      <c r="B14" s="42" t="s">
        <v>13</v>
      </c>
      <c r="C14" s="58">
        <v>0.8</v>
      </c>
      <c r="D14" s="39">
        <v>0.45</v>
      </c>
      <c r="F14" s="41"/>
      <c r="G14" s="42" t="s">
        <v>13</v>
      </c>
      <c r="H14" s="86">
        <v>4.5999999999999996</v>
      </c>
      <c r="I14" s="70">
        <v>3.8</v>
      </c>
      <c r="J14" s="71">
        <f t="shared" si="2"/>
        <v>4.1999999999999993</v>
      </c>
      <c r="K14" s="118">
        <f t="shared" si="3"/>
        <v>6.21</v>
      </c>
      <c r="L14" s="80">
        <v>2.1</v>
      </c>
      <c r="M14" s="80">
        <v>2.8</v>
      </c>
      <c r="N14" s="120">
        <f t="shared" si="4"/>
        <v>2.4500000000000002</v>
      </c>
      <c r="O14" s="88">
        <v>1.1000000000000001</v>
      </c>
      <c r="P14" s="89">
        <v>1.3</v>
      </c>
      <c r="Q14" s="71">
        <f t="shared" si="0"/>
        <v>1.2000000000000002</v>
      </c>
      <c r="R14" s="70"/>
      <c r="S14" s="88">
        <v>1.1000000000000001</v>
      </c>
      <c r="T14" s="89">
        <v>1.2</v>
      </c>
      <c r="U14" s="71">
        <f t="shared" si="1"/>
        <v>1.1499999999999999</v>
      </c>
      <c r="V14" s="124">
        <f t="shared" si="5"/>
        <v>1.5525</v>
      </c>
      <c r="W14" s="80">
        <v>0.9</v>
      </c>
      <c r="X14" s="80">
        <v>0.4</v>
      </c>
      <c r="Y14" s="127">
        <f t="shared" si="6"/>
        <v>0.65</v>
      </c>
    </row>
    <row r="15" spans="1:25" ht="15" x14ac:dyDescent="0.2">
      <c r="A15" s="41"/>
      <c r="B15" s="42" t="s">
        <v>14</v>
      </c>
      <c r="C15" s="58">
        <v>1.1000000000000001</v>
      </c>
      <c r="D15" s="39">
        <v>0.4</v>
      </c>
      <c r="F15" s="41"/>
      <c r="G15" s="42" t="s">
        <v>14</v>
      </c>
      <c r="H15" s="86">
        <v>4.8</v>
      </c>
      <c r="I15" s="70">
        <v>4.5</v>
      </c>
      <c r="J15" s="71">
        <f t="shared" si="2"/>
        <v>4.6500000000000004</v>
      </c>
      <c r="K15" s="118">
        <f t="shared" si="3"/>
        <v>6.48</v>
      </c>
      <c r="L15" s="80">
        <v>4.7</v>
      </c>
      <c r="M15" s="80">
        <v>4.4000000000000004</v>
      </c>
      <c r="N15" s="120">
        <f t="shared" si="4"/>
        <v>4.5500000000000007</v>
      </c>
      <c r="O15" s="88">
        <v>4.2</v>
      </c>
      <c r="P15" s="89">
        <v>4.3</v>
      </c>
      <c r="Q15" s="71">
        <f t="shared" si="0"/>
        <v>4.25</v>
      </c>
      <c r="R15" s="70"/>
      <c r="S15" s="88">
        <v>1.3</v>
      </c>
      <c r="T15" s="89">
        <v>1.4</v>
      </c>
      <c r="U15" s="71">
        <f t="shared" si="1"/>
        <v>1.35</v>
      </c>
      <c r="V15" s="124">
        <f t="shared" si="5"/>
        <v>1.8225000000000002</v>
      </c>
      <c r="W15" s="80">
        <v>1.2</v>
      </c>
      <c r="X15" s="80">
        <v>1.2</v>
      </c>
      <c r="Y15" s="127">
        <f t="shared" si="6"/>
        <v>1.2</v>
      </c>
    </row>
    <row r="16" spans="1:25" ht="16" thickBot="1" x14ac:dyDescent="0.25">
      <c r="A16" s="43"/>
      <c r="B16" s="44" t="s">
        <v>15</v>
      </c>
      <c r="C16" s="59">
        <v>1.35</v>
      </c>
      <c r="D16" s="40">
        <v>0.64999999999999991</v>
      </c>
      <c r="F16" s="43"/>
      <c r="G16" s="44" t="s">
        <v>15</v>
      </c>
      <c r="H16" s="87">
        <v>4.9000000000000004</v>
      </c>
      <c r="I16" s="72">
        <v>6.8</v>
      </c>
      <c r="J16" s="74">
        <f t="shared" si="2"/>
        <v>5.85</v>
      </c>
      <c r="K16" s="118">
        <f>I16*1.35</f>
        <v>9.18</v>
      </c>
      <c r="L16" s="82">
        <v>7.3</v>
      </c>
      <c r="M16" s="82">
        <v>8.4</v>
      </c>
      <c r="N16" s="121">
        <f t="shared" si="4"/>
        <v>7.85</v>
      </c>
      <c r="O16" s="90">
        <v>8.1999999999999993</v>
      </c>
      <c r="P16" s="73">
        <v>8.9</v>
      </c>
      <c r="Q16" s="74">
        <f t="shared" si="0"/>
        <v>8.5500000000000007</v>
      </c>
      <c r="R16" s="72"/>
      <c r="S16" s="90">
        <v>1.6</v>
      </c>
      <c r="T16" s="73">
        <v>2.5</v>
      </c>
      <c r="U16" s="74">
        <f t="shared" si="1"/>
        <v>2.0499999999999998</v>
      </c>
      <c r="V16" s="125">
        <f t="shared" si="5"/>
        <v>2.7675000000000001</v>
      </c>
      <c r="W16" s="82">
        <v>2.7</v>
      </c>
      <c r="X16" s="82">
        <v>1.6</v>
      </c>
      <c r="Y16" s="128">
        <f t="shared" si="6"/>
        <v>2.1500000000000004</v>
      </c>
    </row>
    <row r="39" spans="26:26" x14ac:dyDescent="0.15">
      <c r="Z39" s="36" t="s">
        <v>29</v>
      </c>
    </row>
  </sheetData>
  <mergeCells count="10">
    <mergeCell ref="W3:Y3"/>
    <mergeCell ref="S3:U3"/>
    <mergeCell ref="A3:B3"/>
    <mergeCell ref="A2:D2"/>
    <mergeCell ref="A1:D1"/>
    <mergeCell ref="F1:Q1"/>
    <mergeCell ref="F2:Q2"/>
    <mergeCell ref="H3:J3"/>
    <mergeCell ref="O3:Q3"/>
    <mergeCell ref="L3:N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2B10-8F86-493C-806C-8CD19C7A9770}">
  <dimension ref="A1:AM32"/>
  <sheetViews>
    <sheetView topLeftCell="B1" zoomScale="70" zoomScaleNormal="70" workbookViewId="0">
      <selection activeCell="F25" sqref="F25"/>
    </sheetView>
  </sheetViews>
  <sheetFormatPr baseColWidth="10" defaultColWidth="8.83203125" defaultRowHeight="15" x14ac:dyDescent="0.2"/>
  <cols>
    <col min="1" max="1" width="8.6640625" bestFit="1" customWidth="1"/>
    <col min="2" max="2" width="7.6640625" bestFit="1" customWidth="1"/>
    <col min="3" max="3" width="24.5" bestFit="1" customWidth="1"/>
    <col min="4" max="4" width="20.83203125" bestFit="1" customWidth="1"/>
    <col min="5" max="6" width="20.83203125" customWidth="1"/>
    <col min="20" max="20" width="6.5" customWidth="1"/>
    <col min="21" max="21" width="4.83203125" customWidth="1"/>
    <col min="22" max="22" width="6" customWidth="1"/>
    <col min="23" max="24" width="5.83203125" customWidth="1"/>
    <col min="25" max="25" width="13" customWidth="1"/>
    <col min="26" max="26" width="23.5" bestFit="1" customWidth="1"/>
  </cols>
  <sheetData>
    <row r="1" spans="1:39" x14ac:dyDescent="0.2">
      <c r="A1" s="132" t="s">
        <v>0</v>
      </c>
      <c r="B1" s="132"/>
      <c r="C1" s="132"/>
      <c r="D1" s="132"/>
      <c r="E1" s="19"/>
      <c r="F1" s="149" t="s">
        <v>30</v>
      </c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1"/>
    </row>
    <row r="2" spans="1:39" ht="16" thickBot="1" x14ac:dyDescent="0.25">
      <c r="A2" s="129" t="s">
        <v>2</v>
      </c>
      <c r="B2" s="130"/>
      <c r="C2" s="47" t="s">
        <v>3</v>
      </c>
      <c r="D2" s="48" t="s">
        <v>4</v>
      </c>
      <c r="E2" s="20"/>
      <c r="F2" s="142" t="s">
        <v>2</v>
      </c>
      <c r="G2" s="144"/>
      <c r="H2" s="142" t="s">
        <v>5</v>
      </c>
      <c r="I2" s="143"/>
      <c r="J2" s="143"/>
      <c r="K2" s="143"/>
      <c r="L2" s="143"/>
      <c r="M2" s="144"/>
      <c r="N2" s="142" t="s">
        <v>6</v>
      </c>
      <c r="O2" s="143"/>
      <c r="P2" s="143"/>
      <c r="Q2" s="143"/>
      <c r="R2" s="143"/>
      <c r="S2" s="144"/>
      <c r="T2" s="148" t="s">
        <v>31</v>
      </c>
      <c r="U2" s="148"/>
      <c r="V2" s="148"/>
      <c r="W2" s="148"/>
      <c r="X2" s="148"/>
      <c r="Y2" s="148"/>
      <c r="Z2" s="46" t="s">
        <v>4</v>
      </c>
      <c r="AA2" s="148" t="s">
        <v>32</v>
      </c>
      <c r="AB2" s="148"/>
      <c r="AC2" s="148"/>
      <c r="AD2" s="148"/>
      <c r="AE2" s="148"/>
      <c r="AF2" s="148"/>
      <c r="AG2" s="142" t="s">
        <v>9</v>
      </c>
      <c r="AH2" s="143"/>
      <c r="AI2" s="143"/>
      <c r="AJ2" s="143"/>
      <c r="AK2" s="143"/>
      <c r="AL2" s="144"/>
    </row>
    <row r="3" spans="1:39" x14ac:dyDescent="0.2">
      <c r="A3" s="23" t="s">
        <v>10</v>
      </c>
      <c r="B3" s="4" t="s">
        <v>11</v>
      </c>
      <c r="C3" s="17">
        <v>275</v>
      </c>
      <c r="D3" s="49">
        <v>281</v>
      </c>
      <c r="E3" s="21"/>
      <c r="F3" s="23"/>
      <c r="G3" s="22"/>
      <c r="H3" s="23"/>
      <c r="M3" s="22"/>
      <c r="T3" s="23"/>
      <c r="Y3" s="22"/>
      <c r="Z3" s="22"/>
      <c r="AA3" s="146"/>
      <c r="AB3" s="147"/>
      <c r="AC3" s="147"/>
      <c r="AD3" s="147"/>
      <c r="AF3" s="22"/>
      <c r="AG3" s="23"/>
      <c r="AL3" s="22"/>
    </row>
    <row r="4" spans="1:39" x14ac:dyDescent="0.2">
      <c r="A4" s="23"/>
      <c r="B4" s="4" t="s">
        <v>13</v>
      </c>
      <c r="C4" s="18">
        <v>335</v>
      </c>
      <c r="D4" s="50">
        <v>330</v>
      </c>
      <c r="E4" s="21"/>
      <c r="F4" s="23"/>
      <c r="G4" s="22"/>
      <c r="H4" s="23"/>
      <c r="M4" s="22"/>
      <c r="T4" s="23"/>
      <c r="Y4" s="22"/>
      <c r="Z4" s="22"/>
      <c r="AA4" s="23"/>
      <c r="AF4" s="22"/>
      <c r="AG4" s="24"/>
      <c r="AH4" s="25"/>
      <c r="AI4" s="25"/>
      <c r="AJ4" s="25"/>
      <c r="AK4" s="25"/>
      <c r="AL4" s="26"/>
    </row>
    <row r="5" spans="1:39" x14ac:dyDescent="0.2">
      <c r="A5" s="23"/>
      <c r="B5" s="4" t="s">
        <v>14</v>
      </c>
      <c r="C5" s="18">
        <v>415</v>
      </c>
      <c r="D5" s="50">
        <v>443</v>
      </c>
      <c r="E5" s="21"/>
      <c r="F5" s="23"/>
      <c r="G5" s="22"/>
      <c r="H5" s="23"/>
      <c r="M5" s="22"/>
      <c r="N5" s="145" t="s">
        <v>33</v>
      </c>
      <c r="O5" s="145"/>
      <c r="P5" s="145"/>
      <c r="Q5" s="145" t="s">
        <v>34</v>
      </c>
      <c r="R5" s="145"/>
      <c r="S5" s="145"/>
      <c r="T5" s="23"/>
      <c r="Y5" s="22"/>
      <c r="Z5" s="22"/>
      <c r="AA5" s="23"/>
      <c r="AF5" s="22"/>
      <c r="AG5" s="145" t="s">
        <v>33</v>
      </c>
      <c r="AH5" s="145"/>
      <c r="AI5" s="145"/>
      <c r="AJ5" s="145" t="s">
        <v>34</v>
      </c>
      <c r="AK5" s="145"/>
      <c r="AL5" s="145"/>
    </row>
    <row r="6" spans="1:39" x14ac:dyDescent="0.2">
      <c r="A6" s="23"/>
      <c r="B6" s="4" t="s">
        <v>15</v>
      </c>
      <c r="C6" s="18"/>
      <c r="D6" s="50"/>
      <c r="E6" s="21"/>
      <c r="F6" s="23"/>
      <c r="G6" s="22"/>
      <c r="H6" s="79" t="s">
        <v>26</v>
      </c>
      <c r="I6" s="79" t="s">
        <v>27</v>
      </c>
      <c r="J6" s="79" t="s">
        <v>35</v>
      </c>
      <c r="K6" s="79" t="s">
        <v>36</v>
      </c>
      <c r="L6" s="79" t="s">
        <v>37</v>
      </c>
      <c r="M6" s="96" t="s">
        <v>38</v>
      </c>
      <c r="N6" s="91" t="s">
        <v>26</v>
      </c>
      <c r="O6" s="91" t="s">
        <v>27</v>
      </c>
      <c r="P6" s="96" t="s">
        <v>38</v>
      </c>
      <c r="Q6" s="91" t="s">
        <v>26</v>
      </c>
      <c r="R6" s="91" t="s">
        <v>27</v>
      </c>
      <c r="S6" s="96" t="s">
        <v>38</v>
      </c>
      <c r="T6" s="79" t="s">
        <v>26</v>
      </c>
      <c r="U6" s="79" t="s">
        <v>27</v>
      </c>
      <c r="V6" s="79" t="s">
        <v>35</v>
      </c>
      <c r="W6" s="79" t="s">
        <v>36</v>
      </c>
      <c r="X6" s="79" t="s">
        <v>37</v>
      </c>
      <c r="Y6" s="96" t="s">
        <v>38</v>
      </c>
      <c r="Z6" s="22"/>
      <c r="AA6" s="23"/>
      <c r="AF6" s="54" t="s">
        <v>38</v>
      </c>
      <c r="AG6" s="91" t="s">
        <v>26</v>
      </c>
      <c r="AH6" s="91" t="s">
        <v>27</v>
      </c>
      <c r="AI6" s="96" t="s">
        <v>38</v>
      </c>
      <c r="AJ6" s="91" t="s">
        <v>26</v>
      </c>
      <c r="AK6" s="91" t="s">
        <v>27</v>
      </c>
      <c r="AL6" s="96" t="s">
        <v>38</v>
      </c>
      <c r="AM6" s="98"/>
    </row>
    <row r="7" spans="1:39" x14ac:dyDescent="0.2">
      <c r="A7" s="23" t="s">
        <v>12</v>
      </c>
      <c r="B7" s="4" t="s">
        <v>11</v>
      </c>
      <c r="C7" s="18">
        <v>293</v>
      </c>
      <c r="D7" s="50">
        <v>327</v>
      </c>
      <c r="E7" s="21"/>
      <c r="F7" s="28" t="s">
        <v>12</v>
      </c>
      <c r="G7" s="30" t="s">
        <v>11</v>
      </c>
      <c r="H7" s="28">
        <v>321</v>
      </c>
      <c r="I7" s="29">
        <v>326</v>
      </c>
      <c r="J7" s="29">
        <v>329</v>
      </c>
      <c r="K7" s="29">
        <v>331</v>
      </c>
      <c r="L7" s="29">
        <v>343</v>
      </c>
      <c r="M7" s="33">
        <f>AVERAGE(H7:L7)</f>
        <v>330</v>
      </c>
      <c r="N7" s="99">
        <v>316.75</v>
      </c>
      <c r="O7" s="99">
        <v>316.75</v>
      </c>
      <c r="P7" s="99">
        <f>AVERAGE(N7:O7)</f>
        <v>316.75</v>
      </c>
      <c r="Q7" s="99">
        <v>300.75</v>
      </c>
      <c r="R7" s="99">
        <v>302</v>
      </c>
      <c r="S7" s="93">
        <f>AVERAGE(Q7:R7)</f>
        <v>301.375</v>
      </c>
      <c r="T7" s="28">
        <v>322</v>
      </c>
      <c r="U7" s="29">
        <v>317</v>
      </c>
      <c r="V7" s="29">
        <v>321</v>
      </c>
      <c r="W7" s="29">
        <v>325</v>
      </c>
      <c r="X7" s="29">
        <v>326</v>
      </c>
      <c r="Y7" s="33">
        <f>AVERAGE(T7:X7)</f>
        <v>322.2</v>
      </c>
      <c r="Z7" s="30"/>
      <c r="AA7" s="28">
        <v>312</v>
      </c>
      <c r="AB7" s="29">
        <v>306</v>
      </c>
      <c r="AC7" s="29">
        <v>311</v>
      </c>
      <c r="AD7" s="29">
        <v>312</v>
      </c>
      <c r="AE7" s="29">
        <v>315</v>
      </c>
      <c r="AF7" s="33">
        <f>AVERAGE(AA7:AE7)</f>
        <v>311.2</v>
      </c>
      <c r="AG7" s="93">
        <v>316.5</v>
      </c>
      <c r="AH7" s="21">
        <v>317.25</v>
      </c>
      <c r="AI7" s="93">
        <f>AVERAGE(AG7:AH7)</f>
        <v>316.875</v>
      </c>
      <c r="AJ7" s="93">
        <v>302.75</v>
      </c>
      <c r="AK7" s="93">
        <v>302.75</v>
      </c>
      <c r="AL7" s="33">
        <f>AVERAGE(AJ7:AK7)</f>
        <v>302.75</v>
      </c>
      <c r="AM7" s="102">
        <v>1</v>
      </c>
    </row>
    <row r="8" spans="1:39" x14ac:dyDescent="0.2">
      <c r="A8" s="23"/>
      <c r="B8" s="4" t="s">
        <v>13</v>
      </c>
      <c r="C8" s="18">
        <v>354</v>
      </c>
      <c r="D8" s="50">
        <v>368</v>
      </c>
      <c r="E8" s="21"/>
      <c r="F8" s="23"/>
      <c r="G8" s="22" t="s">
        <v>13</v>
      </c>
      <c r="H8" s="23">
        <v>375</v>
      </c>
      <c r="I8">
        <v>385</v>
      </c>
      <c r="J8">
        <v>382</v>
      </c>
      <c r="K8">
        <v>389</v>
      </c>
      <c r="L8">
        <v>391</v>
      </c>
      <c r="M8" s="34">
        <f t="shared" ref="M8:M18" si="0">AVERAGE(H8:L8)</f>
        <v>384.4</v>
      </c>
      <c r="N8" s="100">
        <v>370.75</v>
      </c>
      <c r="O8" s="100">
        <v>370.75</v>
      </c>
      <c r="P8" s="99">
        <f t="shared" ref="P8:P18" si="1">AVERAGE(N8:O8)</f>
        <v>370.75</v>
      </c>
      <c r="Q8" s="100">
        <v>330.75</v>
      </c>
      <c r="R8" s="100">
        <v>332.75</v>
      </c>
      <c r="S8" s="93">
        <f t="shared" ref="S8:S18" si="2">AVERAGE(Q8:R8)</f>
        <v>331.75</v>
      </c>
      <c r="T8" s="23">
        <v>368</v>
      </c>
      <c r="U8">
        <v>372</v>
      </c>
      <c r="V8">
        <v>373</v>
      </c>
      <c r="W8">
        <v>378</v>
      </c>
      <c r="X8">
        <v>380</v>
      </c>
      <c r="Y8" s="34">
        <f t="shared" ref="Y8:Y18" si="3">AVERAGE(T8:X8)</f>
        <v>374.2</v>
      </c>
      <c r="Z8" s="22"/>
      <c r="AA8" s="23">
        <v>352</v>
      </c>
      <c r="AB8">
        <v>360</v>
      </c>
      <c r="AC8">
        <v>362</v>
      </c>
      <c r="AD8">
        <v>364</v>
      </c>
      <c r="AE8">
        <v>369</v>
      </c>
      <c r="AF8" s="34">
        <f t="shared" ref="AF8:AF18" si="4">AVERAGE(AA8:AE8)</f>
        <v>361.4</v>
      </c>
      <c r="AG8" s="94">
        <v>363.5</v>
      </c>
      <c r="AH8" s="94">
        <v>363.5</v>
      </c>
      <c r="AI8" s="93">
        <f t="shared" ref="AI8:AI18" si="5">AVERAGE(AG8:AH8)</f>
        <v>363.5</v>
      </c>
      <c r="AJ8" s="94">
        <v>339.75</v>
      </c>
      <c r="AK8" s="94">
        <v>341.75</v>
      </c>
      <c r="AL8" s="33">
        <f t="shared" ref="AL8:AL18" si="6">AVERAGE(AJ8:AK8)</f>
        <v>340.75</v>
      </c>
      <c r="AM8" s="103">
        <v>2</v>
      </c>
    </row>
    <row r="9" spans="1:39" x14ac:dyDescent="0.2">
      <c r="A9" s="23"/>
      <c r="B9" s="4" t="s">
        <v>14</v>
      </c>
      <c r="C9" s="18">
        <v>415</v>
      </c>
      <c r="D9" s="50">
        <v>409</v>
      </c>
      <c r="E9" s="21"/>
      <c r="F9" s="23"/>
      <c r="G9" s="22" t="s">
        <v>14</v>
      </c>
      <c r="H9" s="23">
        <v>425</v>
      </c>
      <c r="I9">
        <v>430</v>
      </c>
      <c r="J9">
        <v>435</v>
      </c>
      <c r="K9">
        <v>440</v>
      </c>
      <c r="L9">
        <v>443</v>
      </c>
      <c r="M9" s="34">
        <f t="shared" si="0"/>
        <v>434.6</v>
      </c>
      <c r="N9" s="100">
        <v>441</v>
      </c>
      <c r="O9" s="100">
        <v>440.5</v>
      </c>
      <c r="P9" s="99">
        <f t="shared" si="1"/>
        <v>440.75</v>
      </c>
      <c r="Q9" s="100">
        <v>425.75</v>
      </c>
      <c r="R9" s="100">
        <v>426</v>
      </c>
      <c r="S9" s="93">
        <f t="shared" si="2"/>
        <v>425.875</v>
      </c>
      <c r="T9" s="23">
        <v>420</v>
      </c>
      <c r="U9">
        <v>423</v>
      </c>
      <c r="V9">
        <v>427</v>
      </c>
      <c r="W9">
        <v>430</v>
      </c>
      <c r="X9">
        <v>433</v>
      </c>
      <c r="Y9" s="34">
        <f t="shared" si="3"/>
        <v>426.6</v>
      </c>
      <c r="Z9" s="22"/>
      <c r="AA9" s="23">
        <v>408</v>
      </c>
      <c r="AB9">
        <v>414</v>
      </c>
      <c r="AC9">
        <v>422</v>
      </c>
      <c r="AD9">
        <v>425</v>
      </c>
      <c r="AE9">
        <v>426</v>
      </c>
      <c r="AF9" s="34">
        <f t="shared" si="4"/>
        <v>419</v>
      </c>
      <c r="AG9" s="94">
        <v>427.75</v>
      </c>
      <c r="AH9" s="94">
        <v>429</v>
      </c>
      <c r="AI9" s="93">
        <f t="shared" si="5"/>
        <v>428.375</v>
      </c>
      <c r="AJ9" s="94">
        <v>417</v>
      </c>
      <c r="AK9" s="94">
        <v>417.5</v>
      </c>
      <c r="AL9" s="33">
        <f t="shared" si="6"/>
        <v>417.25</v>
      </c>
      <c r="AM9" s="102">
        <v>3</v>
      </c>
    </row>
    <row r="10" spans="1:39" x14ac:dyDescent="0.2">
      <c r="A10" s="23"/>
      <c r="B10" s="4" t="s">
        <v>15</v>
      </c>
      <c r="C10" s="18">
        <v>452</v>
      </c>
      <c r="D10" s="50">
        <v>449</v>
      </c>
      <c r="E10" s="21"/>
      <c r="F10" s="23"/>
      <c r="G10" s="22" t="s">
        <v>15</v>
      </c>
      <c r="H10" s="23">
        <v>475</v>
      </c>
      <c r="I10">
        <v>483</v>
      </c>
      <c r="J10">
        <v>485</v>
      </c>
      <c r="K10">
        <v>489</v>
      </c>
      <c r="M10" s="34">
        <f t="shared" si="0"/>
        <v>483</v>
      </c>
      <c r="N10" s="100">
        <v>486.5</v>
      </c>
      <c r="O10" s="100">
        <v>488.5</v>
      </c>
      <c r="P10" s="99">
        <f t="shared" si="1"/>
        <v>487.5</v>
      </c>
      <c r="Q10" s="100">
        <v>452.75</v>
      </c>
      <c r="R10" s="100">
        <v>454.25</v>
      </c>
      <c r="S10" s="93">
        <f t="shared" si="2"/>
        <v>453.5</v>
      </c>
      <c r="T10" s="23">
        <v>466</v>
      </c>
      <c r="U10">
        <v>469</v>
      </c>
      <c r="V10">
        <v>468</v>
      </c>
      <c r="W10">
        <v>469</v>
      </c>
      <c r="X10">
        <v>470</v>
      </c>
      <c r="Y10" s="34">
        <f t="shared" si="3"/>
        <v>468.4</v>
      </c>
      <c r="Z10" s="22"/>
      <c r="AA10" s="23">
        <v>449</v>
      </c>
      <c r="AB10">
        <v>447</v>
      </c>
      <c r="AC10">
        <v>450</v>
      </c>
      <c r="AD10">
        <v>451</v>
      </c>
      <c r="AE10">
        <v>452</v>
      </c>
      <c r="AF10" s="34">
        <f t="shared" si="4"/>
        <v>449.8</v>
      </c>
      <c r="AG10" s="94">
        <v>458.75</v>
      </c>
      <c r="AH10" s="94">
        <v>458.5</v>
      </c>
      <c r="AI10" s="93">
        <f t="shared" si="5"/>
        <v>458.625</v>
      </c>
      <c r="AJ10" s="94">
        <v>449.5</v>
      </c>
      <c r="AK10" s="94">
        <v>450</v>
      </c>
      <c r="AL10" s="33">
        <f t="shared" si="6"/>
        <v>449.75</v>
      </c>
      <c r="AM10" s="103">
        <v>4</v>
      </c>
    </row>
    <row r="11" spans="1:39" x14ac:dyDescent="0.2">
      <c r="A11" s="23" t="s">
        <v>16</v>
      </c>
      <c r="B11" s="4" t="s">
        <v>11</v>
      </c>
      <c r="C11" s="18">
        <v>306</v>
      </c>
      <c r="D11" s="50">
        <v>324</v>
      </c>
      <c r="E11" s="21"/>
      <c r="F11" s="23" t="s">
        <v>16</v>
      </c>
      <c r="G11" s="22" t="s">
        <v>11</v>
      </c>
      <c r="H11" s="23">
        <v>337</v>
      </c>
      <c r="I11">
        <v>340</v>
      </c>
      <c r="J11">
        <v>343</v>
      </c>
      <c r="M11" s="34">
        <f t="shared" si="0"/>
        <v>340</v>
      </c>
      <c r="N11" s="100">
        <v>346.75</v>
      </c>
      <c r="O11" s="100">
        <v>347</v>
      </c>
      <c r="P11" s="99">
        <f t="shared" si="1"/>
        <v>346.875</v>
      </c>
      <c r="Q11" s="100">
        <v>331.5</v>
      </c>
      <c r="R11" s="100">
        <v>334.5</v>
      </c>
      <c r="S11" s="93">
        <f t="shared" si="2"/>
        <v>333</v>
      </c>
      <c r="T11" s="23">
        <v>335</v>
      </c>
      <c r="U11">
        <v>332</v>
      </c>
      <c r="V11">
        <v>336</v>
      </c>
      <c r="W11">
        <v>337</v>
      </c>
      <c r="X11">
        <v>338</v>
      </c>
      <c r="Y11" s="34">
        <f t="shared" si="3"/>
        <v>335.6</v>
      </c>
      <c r="Z11" s="22"/>
      <c r="AA11" s="23">
        <v>331</v>
      </c>
      <c r="AB11">
        <v>335</v>
      </c>
      <c r="AC11">
        <v>334</v>
      </c>
      <c r="AD11">
        <v>336</v>
      </c>
      <c r="AE11">
        <v>335</v>
      </c>
      <c r="AF11" s="34">
        <f t="shared" si="4"/>
        <v>334.2</v>
      </c>
      <c r="AG11" s="94">
        <v>333.25</v>
      </c>
      <c r="AH11" s="94">
        <v>333.75</v>
      </c>
      <c r="AI11" s="93">
        <f t="shared" si="5"/>
        <v>333.5</v>
      </c>
      <c r="AJ11" s="94">
        <v>330.5</v>
      </c>
      <c r="AK11" s="94">
        <v>331.75</v>
      </c>
      <c r="AL11" s="33">
        <f t="shared" si="6"/>
        <v>331.125</v>
      </c>
      <c r="AM11" s="102">
        <v>5</v>
      </c>
    </row>
    <row r="12" spans="1:39" x14ac:dyDescent="0.2">
      <c r="A12" s="23"/>
      <c r="B12" s="4" t="s">
        <v>13</v>
      </c>
      <c r="C12" s="18">
        <v>355</v>
      </c>
      <c r="D12" s="50">
        <v>369</v>
      </c>
      <c r="E12" s="21"/>
      <c r="F12" s="23"/>
      <c r="G12" s="22" t="s">
        <v>13</v>
      </c>
      <c r="H12" s="23">
        <v>378</v>
      </c>
      <c r="I12">
        <v>380</v>
      </c>
      <c r="J12">
        <v>383</v>
      </c>
      <c r="K12">
        <v>388</v>
      </c>
      <c r="M12" s="34">
        <f t="shared" si="0"/>
        <v>382.25</v>
      </c>
      <c r="N12" s="100">
        <v>390.75</v>
      </c>
      <c r="O12" s="100">
        <v>391.25</v>
      </c>
      <c r="P12" s="99">
        <f t="shared" si="1"/>
        <v>391</v>
      </c>
      <c r="Q12" s="100">
        <v>386.75</v>
      </c>
      <c r="R12" s="100">
        <v>386.5</v>
      </c>
      <c r="S12" s="93">
        <f t="shared" si="2"/>
        <v>386.625</v>
      </c>
      <c r="T12" s="23">
        <v>370</v>
      </c>
      <c r="U12">
        <v>374</v>
      </c>
      <c r="V12">
        <v>375</v>
      </c>
      <c r="W12">
        <v>378</v>
      </c>
      <c r="X12">
        <v>380</v>
      </c>
      <c r="Y12" s="34">
        <f t="shared" si="3"/>
        <v>375.4</v>
      </c>
      <c r="Z12" s="22"/>
      <c r="AA12" s="23">
        <v>365</v>
      </c>
      <c r="AB12">
        <v>366</v>
      </c>
      <c r="AC12">
        <v>371</v>
      </c>
      <c r="AD12">
        <v>374</v>
      </c>
      <c r="AE12">
        <v>377</v>
      </c>
      <c r="AF12" s="34">
        <f t="shared" si="4"/>
        <v>370.6</v>
      </c>
      <c r="AG12" s="94">
        <v>369.75</v>
      </c>
      <c r="AH12" s="94">
        <v>369.25</v>
      </c>
      <c r="AI12" s="93">
        <f t="shared" si="5"/>
        <v>369.5</v>
      </c>
      <c r="AJ12" s="94">
        <v>365</v>
      </c>
      <c r="AK12" s="94">
        <v>364.5</v>
      </c>
      <c r="AL12" s="33">
        <f t="shared" si="6"/>
        <v>364.75</v>
      </c>
      <c r="AM12" s="103">
        <v>6</v>
      </c>
    </row>
    <row r="13" spans="1:39" x14ac:dyDescent="0.2">
      <c r="A13" s="23"/>
      <c r="B13" s="4" t="s">
        <v>14</v>
      </c>
      <c r="C13" s="18">
        <v>393</v>
      </c>
      <c r="D13" s="50">
        <v>411</v>
      </c>
      <c r="E13" s="21"/>
      <c r="F13" s="23"/>
      <c r="G13" s="22" t="s">
        <v>14</v>
      </c>
      <c r="H13" s="23">
        <v>425</v>
      </c>
      <c r="I13">
        <v>427</v>
      </c>
      <c r="J13">
        <v>433</v>
      </c>
      <c r="K13">
        <v>435</v>
      </c>
      <c r="L13">
        <v>440</v>
      </c>
      <c r="M13" s="34">
        <f t="shared" si="0"/>
        <v>432</v>
      </c>
      <c r="N13" s="100">
        <v>431.25</v>
      </c>
      <c r="O13" s="100">
        <v>432.25</v>
      </c>
      <c r="P13" s="99">
        <f t="shared" si="1"/>
        <v>431.75</v>
      </c>
      <c r="Q13" s="100">
        <v>413.5</v>
      </c>
      <c r="R13" s="100">
        <v>415.5</v>
      </c>
      <c r="S13" s="93">
        <f t="shared" si="2"/>
        <v>414.5</v>
      </c>
      <c r="T13" s="23">
        <v>417</v>
      </c>
      <c r="U13">
        <v>413</v>
      </c>
      <c r="V13">
        <v>418</v>
      </c>
      <c r="W13">
        <v>419</v>
      </c>
      <c r="X13">
        <v>418</v>
      </c>
      <c r="Y13" s="34">
        <f t="shared" si="3"/>
        <v>417</v>
      </c>
      <c r="Z13" s="22"/>
      <c r="AA13" s="23">
        <v>401</v>
      </c>
      <c r="AB13">
        <v>406</v>
      </c>
      <c r="AC13">
        <v>408</v>
      </c>
      <c r="AD13">
        <v>412</v>
      </c>
      <c r="AE13">
        <v>414</v>
      </c>
      <c r="AF13" s="34">
        <f t="shared" si="4"/>
        <v>408.2</v>
      </c>
      <c r="AG13" s="94">
        <v>416</v>
      </c>
      <c r="AH13" s="94">
        <v>417.5</v>
      </c>
      <c r="AI13" s="93">
        <f t="shared" si="5"/>
        <v>416.75</v>
      </c>
      <c r="AJ13" s="94">
        <v>411</v>
      </c>
      <c r="AK13" s="94">
        <v>412</v>
      </c>
      <c r="AL13" s="33">
        <f t="shared" si="6"/>
        <v>411.5</v>
      </c>
      <c r="AM13" s="102">
        <v>7</v>
      </c>
    </row>
    <row r="14" spans="1:39" x14ac:dyDescent="0.2">
      <c r="A14" s="23"/>
      <c r="B14" s="4" t="s">
        <v>15</v>
      </c>
      <c r="C14" s="18">
        <v>436</v>
      </c>
      <c r="D14" s="50">
        <v>447</v>
      </c>
      <c r="E14" s="21"/>
      <c r="F14" s="23"/>
      <c r="G14" s="22" t="s">
        <v>15</v>
      </c>
      <c r="H14" s="23">
        <v>450</v>
      </c>
      <c r="I14">
        <v>455</v>
      </c>
      <c r="J14">
        <v>457</v>
      </c>
      <c r="K14">
        <v>460</v>
      </c>
      <c r="L14">
        <v>462</v>
      </c>
      <c r="M14" s="34">
        <f t="shared" si="0"/>
        <v>456.8</v>
      </c>
      <c r="N14" s="100">
        <v>464.75</v>
      </c>
      <c r="O14" s="100">
        <v>466.75</v>
      </c>
      <c r="P14" s="99">
        <f t="shared" si="1"/>
        <v>465.75</v>
      </c>
      <c r="Q14" s="100">
        <v>453.25</v>
      </c>
      <c r="R14" s="100">
        <v>453</v>
      </c>
      <c r="S14" s="93">
        <f t="shared" si="2"/>
        <v>453.125</v>
      </c>
      <c r="T14" s="23">
        <v>447</v>
      </c>
      <c r="U14">
        <v>445</v>
      </c>
      <c r="V14">
        <v>452</v>
      </c>
      <c r="W14">
        <v>451</v>
      </c>
      <c r="X14">
        <v>460</v>
      </c>
      <c r="Y14" s="34">
        <f t="shared" si="3"/>
        <v>451</v>
      </c>
      <c r="Z14" s="22"/>
      <c r="AA14" s="23">
        <v>441</v>
      </c>
      <c r="AB14">
        <v>435</v>
      </c>
      <c r="AC14">
        <v>440</v>
      </c>
      <c r="AD14">
        <v>442</v>
      </c>
      <c r="AE14">
        <v>444</v>
      </c>
      <c r="AF14" s="34">
        <f t="shared" si="4"/>
        <v>440.4</v>
      </c>
      <c r="AG14" s="94">
        <v>457.25</v>
      </c>
      <c r="AH14" s="94">
        <v>457.25</v>
      </c>
      <c r="AI14" s="93">
        <f t="shared" si="5"/>
        <v>457.25</v>
      </c>
      <c r="AJ14" s="94">
        <v>448.5</v>
      </c>
      <c r="AK14" s="94">
        <v>449.25</v>
      </c>
      <c r="AL14" s="33">
        <f t="shared" si="6"/>
        <v>448.875</v>
      </c>
      <c r="AM14" s="103">
        <v>8</v>
      </c>
    </row>
    <row r="15" spans="1:39" x14ac:dyDescent="0.2">
      <c r="A15" s="23" t="s">
        <v>17</v>
      </c>
      <c r="B15" s="4" t="s">
        <v>11</v>
      </c>
      <c r="C15" s="18">
        <v>320</v>
      </c>
      <c r="D15" s="50">
        <v>353</v>
      </c>
      <c r="E15" s="21"/>
      <c r="F15" s="23" t="s">
        <v>17</v>
      </c>
      <c r="G15" s="22" t="s">
        <v>11</v>
      </c>
      <c r="H15" s="23">
        <v>342</v>
      </c>
      <c r="I15">
        <v>345</v>
      </c>
      <c r="J15">
        <v>348</v>
      </c>
      <c r="M15" s="34">
        <f t="shared" si="0"/>
        <v>345</v>
      </c>
      <c r="N15" s="100">
        <v>352.5</v>
      </c>
      <c r="O15" s="100">
        <v>352</v>
      </c>
      <c r="P15" s="99">
        <f t="shared" si="1"/>
        <v>352.25</v>
      </c>
      <c r="Q15" s="100">
        <v>349.75</v>
      </c>
      <c r="R15" s="100">
        <v>351.25</v>
      </c>
      <c r="S15" s="93">
        <f t="shared" si="2"/>
        <v>350.5</v>
      </c>
      <c r="T15" s="23">
        <v>331</v>
      </c>
      <c r="U15">
        <v>334</v>
      </c>
      <c r="V15">
        <v>338</v>
      </c>
      <c r="W15">
        <v>341</v>
      </c>
      <c r="X15">
        <v>340</v>
      </c>
      <c r="Y15" s="34">
        <f t="shared" si="3"/>
        <v>336.8</v>
      </c>
      <c r="Z15" s="22"/>
      <c r="AA15" s="23">
        <v>370</v>
      </c>
      <c r="AB15">
        <v>361</v>
      </c>
      <c r="AC15">
        <v>354</v>
      </c>
      <c r="AD15">
        <v>350</v>
      </c>
      <c r="AE15">
        <v>349</v>
      </c>
      <c r="AF15" s="34">
        <f t="shared" si="4"/>
        <v>356.8</v>
      </c>
      <c r="AG15" s="94">
        <v>339.75</v>
      </c>
      <c r="AH15" s="94">
        <v>349</v>
      </c>
      <c r="AI15" s="93">
        <f t="shared" si="5"/>
        <v>344.375</v>
      </c>
      <c r="AJ15" s="94">
        <v>340.75</v>
      </c>
      <c r="AK15" s="94">
        <v>341</v>
      </c>
      <c r="AL15" s="33">
        <f t="shared" si="6"/>
        <v>340.875</v>
      </c>
      <c r="AM15" s="102">
        <v>9</v>
      </c>
    </row>
    <row r="16" spans="1:39" x14ac:dyDescent="0.2">
      <c r="A16" s="23"/>
      <c r="B16" s="4" t="s">
        <v>13</v>
      </c>
      <c r="C16" s="18">
        <v>370</v>
      </c>
      <c r="D16" s="50">
        <v>395</v>
      </c>
      <c r="E16" s="21"/>
      <c r="F16" s="23"/>
      <c r="G16" s="22" t="s">
        <v>13</v>
      </c>
      <c r="H16" s="23">
        <v>385</v>
      </c>
      <c r="I16">
        <v>390</v>
      </c>
      <c r="J16">
        <v>392</v>
      </c>
      <c r="K16">
        <v>395</v>
      </c>
      <c r="M16" s="34">
        <f t="shared" si="0"/>
        <v>390.5</v>
      </c>
      <c r="N16" s="100">
        <v>390.25</v>
      </c>
      <c r="O16" s="100">
        <v>390.5</v>
      </c>
      <c r="P16" s="99">
        <f t="shared" si="1"/>
        <v>390.375</v>
      </c>
      <c r="Q16" s="100">
        <v>386.5</v>
      </c>
      <c r="R16" s="100">
        <v>388.25</v>
      </c>
      <c r="S16" s="93">
        <f t="shared" si="2"/>
        <v>387.375</v>
      </c>
      <c r="T16" s="23">
        <v>393</v>
      </c>
      <c r="U16">
        <v>389</v>
      </c>
      <c r="V16">
        <v>392</v>
      </c>
      <c r="W16">
        <v>393</v>
      </c>
      <c r="X16">
        <v>392</v>
      </c>
      <c r="Y16" s="34">
        <f t="shared" si="3"/>
        <v>391.8</v>
      </c>
      <c r="Z16" s="22"/>
      <c r="AA16" s="23">
        <v>377</v>
      </c>
      <c r="AB16">
        <v>378</v>
      </c>
      <c r="AC16">
        <v>381</v>
      </c>
      <c r="AD16">
        <v>382</v>
      </c>
      <c r="AE16">
        <v>385</v>
      </c>
      <c r="AF16" s="34">
        <f t="shared" si="4"/>
        <v>380.6</v>
      </c>
      <c r="AG16" s="94">
        <v>383.75</v>
      </c>
      <c r="AH16" s="94">
        <v>382.75</v>
      </c>
      <c r="AI16" s="93">
        <f t="shared" si="5"/>
        <v>383.25</v>
      </c>
      <c r="AJ16" s="94">
        <v>381.5</v>
      </c>
      <c r="AK16" s="94">
        <v>382</v>
      </c>
      <c r="AL16" s="33">
        <f t="shared" si="6"/>
        <v>381.75</v>
      </c>
      <c r="AM16" s="103">
        <v>10</v>
      </c>
    </row>
    <row r="17" spans="1:39" x14ac:dyDescent="0.2">
      <c r="A17" s="23"/>
      <c r="B17" s="4" t="s">
        <v>14</v>
      </c>
      <c r="C17" s="18">
        <v>425</v>
      </c>
      <c r="D17" s="50">
        <v>438</v>
      </c>
      <c r="E17" s="21"/>
      <c r="F17" s="23"/>
      <c r="G17" s="22" t="s">
        <v>14</v>
      </c>
      <c r="H17" s="23">
        <v>430</v>
      </c>
      <c r="I17">
        <v>435</v>
      </c>
      <c r="J17">
        <v>437</v>
      </c>
      <c r="K17">
        <v>439</v>
      </c>
      <c r="L17">
        <v>438</v>
      </c>
      <c r="M17" s="34">
        <f t="shared" si="0"/>
        <v>435.8</v>
      </c>
      <c r="N17" s="100">
        <v>442.75</v>
      </c>
      <c r="O17" s="100">
        <v>443.5</v>
      </c>
      <c r="P17" s="99">
        <f t="shared" si="1"/>
        <v>443.125</v>
      </c>
      <c r="Q17" s="100">
        <v>435.5</v>
      </c>
      <c r="R17" s="100">
        <v>435</v>
      </c>
      <c r="S17" s="93">
        <f t="shared" si="2"/>
        <v>435.25</v>
      </c>
      <c r="T17" s="23">
        <v>438</v>
      </c>
      <c r="U17">
        <v>425</v>
      </c>
      <c r="V17">
        <v>435</v>
      </c>
      <c r="W17">
        <v>439</v>
      </c>
      <c r="X17">
        <v>438</v>
      </c>
      <c r="Y17" s="34">
        <f t="shared" si="3"/>
        <v>435</v>
      </c>
      <c r="Z17" s="22"/>
      <c r="AA17" s="23">
        <v>419</v>
      </c>
      <c r="AB17">
        <v>421</v>
      </c>
      <c r="AC17">
        <v>424</v>
      </c>
      <c r="AD17">
        <v>422</v>
      </c>
      <c r="AE17">
        <v>423</v>
      </c>
      <c r="AF17" s="34">
        <f t="shared" si="4"/>
        <v>421.8</v>
      </c>
      <c r="AG17" s="94">
        <v>431.5</v>
      </c>
      <c r="AH17" s="94">
        <v>430.75</v>
      </c>
      <c r="AI17" s="93">
        <f t="shared" si="5"/>
        <v>431.125</v>
      </c>
      <c r="AJ17" s="94">
        <v>428.75</v>
      </c>
      <c r="AK17" s="94">
        <v>428.75</v>
      </c>
      <c r="AL17" s="33">
        <f t="shared" si="6"/>
        <v>428.75</v>
      </c>
      <c r="AM17" s="102">
        <v>11</v>
      </c>
    </row>
    <row r="18" spans="1:39" x14ac:dyDescent="0.2">
      <c r="A18" s="24"/>
      <c r="B18" s="51" t="s">
        <v>15</v>
      </c>
      <c r="C18" s="52">
        <v>444</v>
      </c>
      <c r="D18" s="53">
        <v>483</v>
      </c>
      <c r="E18" s="21"/>
      <c r="F18" s="24"/>
      <c r="G18" s="26" t="s">
        <v>15</v>
      </c>
      <c r="H18" s="24">
        <v>470</v>
      </c>
      <c r="I18" s="25">
        <v>478</v>
      </c>
      <c r="J18" s="25">
        <v>480</v>
      </c>
      <c r="K18" s="25">
        <v>482</v>
      </c>
      <c r="L18" s="25">
        <v>485</v>
      </c>
      <c r="M18" s="35">
        <f t="shared" si="0"/>
        <v>479</v>
      </c>
      <c r="N18" s="101">
        <v>496.25</v>
      </c>
      <c r="O18" s="101">
        <v>497</v>
      </c>
      <c r="P18" s="99">
        <f t="shared" si="1"/>
        <v>496.625</v>
      </c>
      <c r="Q18" s="101">
        <v>479.25</v>
      </c>
      <c r="R18" s="101">
        <v>481</v>
      </c>
      <c r="S18" s="93">
        <f t="shared" si="2"/>
        <v>480.125</v>
      </c>
      <c r="T18" s="24">
        <v>489</v>
      </c>
      <c r="U18" s="25">
        <v>501</v>
      </c>
      <c r="V18" s="25">
        <v>508</v>
      </c>
      <c r="W18" s="25">
        <v>509</v>
      </c>
      <c r="X18" s="25">
        <v>508</v>
      </c>
      <c r="Y18" s="35">
        <f t="shared" si="3"/>
        <v>503</v>
      </c>
      <c r="Z18" s="26"/>
      <c r="AA18" s="24">
        <v>463</v>
      </c>
      <c r="AB18" s="25">
        <v>465</v>
      </c>
      <c r="AC18" s="25">
        <v>467</v>
      </c>
      <c r="AD18" s="25">
        <v>469</v>
      </c>
      <c r="AE18" s="25">
        <v>473</v>
      </c>
      <c r="AF18" s="35">
        <f t="shared" si="4"/>
        <v>467.4</v>
      </c>
      <c r="AG18" s="95">
        <v>473.25</v>
      </c>
      <c r="AH18" s="95">
        <v>473.5</v>
      </c>
      <c r="AI18" s="104">
        <f t="shared" si="5"/>
        <v>473.375</v>
      </c>
      <c r="AJ18" s="104">
        <v>466</v>
      </c>
      <c r="AK18" s="104">
        <v>467</v>
      </c>
      <c r="AL18" s="104">
        <f t="shared" si="6"/>
        <v>466.5</v>
      </c>
      <c r="AM18" s="103">
        <v>12</v>
      </c>
    </row>
    <row r="20" spans="1:39" x14ac:dyDescent="0.2">
      <c r="T20" s="19"/>
    </row>
    <row r="21" spans="1:39" x14ac:dyDescent="0.2">
      <c r="T21" s="21"/>
    </row>
    <row r="22" spans="1:39" x14ac:dyDescent="0.2">
      <c r="T22" s="21"/>
    </row>
    <row r="23" spans="1:39" x14ac:dyDescent="0.2">
      <c r="T23" s="21"/>
    </row>
    <row r="24" spans="1:39" x14ac:dyDescent="0.2">
      <c r="T24" s="21"/>
    </row>
    <row r="25" spans="1:39" x14ac:dyDescent="0.2">
      <c r="T25" s="21"/>
    </row>
    <row r="26" spans="1:39" x14ac:dyDescent="0.2">
      <c r="T26" s="21"/>
    </row>
    <row r="27" spans="1:39" x14ac:dyDescent="0.2">
      <c r="T27" s="21"/>
    </row>
    <row r="28" spans="1:39" x14ac:dyDescent="0.2">
      <c r="T28" s="21"/>
    </row>
    <row r="29" spans="1:39" x14ac:dyDescent="0.2">
      <c r="T29" s="21"/>
    </row>
    <row r="30" spans="1:39" x14ac:dyDescent="0.2">
      <c r="T30" s="21"/>
    </row>
    <row r="31" spans="1:39" x14ac:dyDescent="0.2">
      <c r="T31" s="21"/>
    </row>
    <row r="32" spans="1:39" x14ac:dyDescent="0.2">
      <c r="T32" s="21"/>
    </row>
  </sheetData>
  <mergeCells count="14">
    <mergeCell ref="H2:M2"/>
    <mergeCell ref="AA3:AD3"/>
    <mergeCell ref="AA2:AF2"/>
    <mergeCell ref="A2:B2"/>
    <mergeCell ref="A1:D1"/>
    <mergeCell ref="F2:G2"/>
    <mergeCell ref="T2:Y2"/>
    <mergeCell ref="N2:S2"/>
    <mergeCell ref="F1:AF1"/>
    <mergeCell ref="N5:P5"/>
    <mergeCell ref="Q5:S5"/>
    <mergeCell ref="AG2:AL2"/>
    <mergeCell ref="AG5:AI5"/>
    <mergeCell ref="AJ5:AL5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3D8A-D524-418F-BF27-62EA937A6907}">
  <dimension ref="A1:H15"/>
  <sheetViews>
    <sheetView workbookViewId="0">
      <selection activeCell="J21" sqref="J21"/>
    </sheetView>
  </sheetViews>
  <sheetFormatPr baseColWidth="10" defaultColWidth="8.83203125" defaultRowHeight="15" x14ac:dyDescent="0.2"/>
  <cols>
    <col min="5" max="5" width="11.5" customWidth="1"/>
    <col min="8" max="8" width="14.83203125" customWidth="1"/>
  </cols>
  <sheetData>
    <row r="1" spans="1:8" x14ac:dyDescent="0.2">
      <c r="A1" s="152" t="s">
        <v>39</v>
      </c>
      <c r="B1" s="153"/>
      <c r="C1" s="153"/>
      <c r="D1" s="153"/>
      <c r="E1" s="153"/>
      <c r="F1" s="153"/>
      <c r="G1" s="153"/>
      <c r="H1" s="154"/>
    </row>
    <row r="2" spans="1:8" x14ac:dyDescent="0.2">
      <c r="A2" s="155" t="s">
        <v>2</v>
      </c>
      <c r="B2" s="156"/>
      <c r="C2" s="142" t="s">
        <v>6</v>
      </c>
      <c r="D2" s="143"/>
      <c r="E2" s="143"/>
      <c r="F2" s="142" t="s">
        <v>9</v>
      </c>
      <c r="G2" s="143"/>
      <c r="H2" s="144"/>
    </row>
    <row r="3" spans="1:8" x14ac:dyDescent="0.2">
      <c r="A3" s="157"/>
      <c r="B3" s="158"/>
      <c r="C3" s="107" t="s">
        <v>26</v>
      </c>
      <c r="D3" s="107" t="s">
        <v>27</v>
      </c>
      <c r="E3" s="108" t="s">
        <v>38</v>
      </c>
      <c r="F3" s="114" t="s">
        <v>26</v>
      </c>
      <c r="G3" s="107" t="s">
        <v>27</v>
      </c>
      <c r="H3" s="108" t="s">
        <v>38</v>
      </c>
    </row>
    <row r="4" spans="1:8" x14ac:dyDescent="0.2">
      <c r="A4" s="28" t="s">
        <v>12</v>
      </c>
      <c r="B4" s="29" t="s">
        <v>11</v>
      </c>
      <c r="C4" s="99">
        <v>1.5</v>
      </c>
      <c r="D4" s="110">
        <v>1.5</v>
      </c>
      <c r="E4" s="111">
        <f>AVERAGE(C4:D4)</f>
        <v>1.5</v>
      </c>
      <c r="F4" s="110">
        <v>1.6</v>
      </c>
      <c r="G4" s="110">
        <v>1.4</v>
      </c>
      <c r="H4" s="111">
        <f>AVERAGE(F4:G4)</f>
        <v>1.5</v>
      </c>
    </row>
    <row r="5" spans="1:8" x14ac:dyDescent="0.2">
      <c r="A5" s="23"/>
      <c r="B5" t="s">
        <v>13</v>
      </c>
      <c r="C5" s="100">
        <v>1.1000000000000001</v>
      </c>
      <c r="D5" s="109">
        <v>1</v>
      </c>
      <c r="E5" s="102">
        <f t="shared" ref="E5:E15" si="0">AVERAGE(C5:D5)</f>
        <v>1.05</v>
      </c>
      <c r="F5" s="109">
        <v>1.7</v>
      </c>
      <c r="G5" s="109">
        <v>1.7</v>
      </c>
      <c r="H5" s="102">
        <f t="shared" ref="H5:H15" si="1">AVERAGE(F5:G5)</f>
        <v>1.7</v>
      </c>
    </row>
    <row r="6" spans="1:8" x14ac:dyDescent="0.2">
      <c r="A6" s="23"/>
      <c r="B6" t="s">
        <v>14</v>
      </c>
      <c r="C6" s="100">
        <v>1.4</v>
      </c>
      <c r="D6" s="109">
        <v>1.2</v>
      </c>
      <c r="E6" s="102">
        <f t="shared" si="0"/>
        <v>1.2999999999999998</v>
      </c>
      <c r="F6" s="109">
        <v>1.9</v>
      </c>
      <c r="G6" s="109">
        <v>1.9</v>
      </c>
      <c r="H6" s="102">
        <f t="shared" si="1"/>
        <v>1.9</v>
      </c>
    </row>
    <row r="7" spans="1:8" x14ac:dyDescent="0.2">
      <c r="A7" s="23"/>
      <c r="B7" t="s">
        <v>15</v>
      </c>
      <c r="C7" s="100">
        <v>2.5</v>
      </c>
      <c r="D7" s="109">
        <v>2</v>
      </c>
      <c r="E7" s="102">
        <f t="shared" si="0"/>
        <v>2.25</v>
      </c>
      <c r="F7" s="109">
        <v>0.8</v>
      </c>
      <c r="G7" s="109">
        <v>1.7</v>
      </c>
      <c r="H7" s="102">
        <f t="shared" si="1"/>
        <v>1.25</v>
      </c>
    </row>
    <row r="8" spans="1:8" x14ac:dyDescent="0.2">
      <c r="A8" s="23" t="s">
        <v>16</v>
      </c>
      <c r="B8" t="s">
        <v>11</v>
      </c>
      <c r="C8" s="100">
        <v>1.9</v>
      </c>
      <c r="D8" s="109">
        <v>2</v>
      </c>
      <c r="E8" s="102">
        <f t="shared" si="0"/>
        <v>1.95</v>
      </c>
      <c r="F8" s="109">
        <v>2.5</v>
      </c>
      <c r="G8" s="109">
        <v>2.4</v>
      </c>
      <c r="H8" s="102">
        <f t="shared" si="1"/>
        <v>2.4500000000000002</v>
      </c>
    </row>
    <row r="9" spans="1:8" x14ac:dyDescent="0.2">
      <c r="A9" s="23"/>
      <c r="B9" t="s">
        <v>13</v>
      </c>
      <c r="C9" s="100">
        <v>2.7</v>
      </c>
      <c r="D9" s="109">
        <v>2.7</v>
      </c>
      <c r="E9" s="102">
        <f t="shared" si="0"/>
        <v>2.7</v>
      </c>
      <c r="F9" s="109">
        <v>2.8</v>
      </c>
      <c r="G9" s="109">
        <v>3</v>
      </c>
      <c r="H9" s="102">
        <f t="shared" si="1"/>
        <v>2.9</v>
      </c>
    </row>
    <row r="10" spans="1:8" x14ac:dyDescent="0.2">
      <c r="A10" s="23"/>
      <c r="B10" t="s">
        <v>14</v>
      </c>
      <c r="C10" s="100">
        <v>2.4</v>
      </c>
      <c r="D10" s="109">
        <v>2.4</v>
      </c>
      <c r="E10" s="102">
        <f t="shared" si="0"/>
        <v>2.4</v>
      </c>
      <c r="F10" s="109">
        <v>2.2000000000000002</v>
      </c>
      <c r="G10" s="109">
        <v>2</v>
      </c>
      <c r="H10" s="102">
        <f t="shared" si="1"/>
        <v>2.1</v>
      </c>
    </row>
    <row r="11" spans="1:8" x14ac:dyDescent="0.2">
      <c r="A11" s="23"/>
      <c r="B11" t="s">
        <v>15</v>
      </c>
      <c r="C11" s="100">
        <v>2.2000000000000002</v>
      </c>
      <c r="D11" s="109">
        <v>4.3</v>
      </c>
      <c r="E11" s="102">
        <f t="shared" si="0"/>
        <v>3.25</v>
      </c>
      <c r="F11" s="109">
        <v>1.9</v>
      </c>
      <c r="G11" s="109">
        <v>4.2</v>
      </c>
      <c r="H11" s="102">
        <f t="shared" si="1"/>
        <v>3.05</v>
      </c>
    </row>
    <row r="12" spans="1:8" x14ac:dyDescent="0.2">
      <c r="A12" s="23" t="s">
        <v>17</v>
      </c>
      <c r="B12" t="s">
        <v>11</v>
      </c>
      <c r="C12" s="100">
        <v>3.6</v>
      </c>
      <c r="D12" s="109">
        <v>4.2</v>
      </c>
      <c r="E12" s="102">
        <f t="shared" si="0"/>
        <v>3.9000000000000004</v>
      </c>
      <c r="F12" s="109">
        <v>3.3</v>
      </c>
      <c r="G12" s="109">
        <v>3.7</v>
      </c>
      <c r="H12" s="102">
        <f t="shared" si="1"/>
        <v>3.5</v>
      </c>
    </row>
    <row r="13" spans="1:8" x14ac:dyDescent="0.2">
      <c r="A13" s="23"/>
      <c r="B13" t="s">
        <v>13</v>
      </c>
      <c r="C13" s="100">
        <v>5.2</v>
      </c>
      <c r="D13" s="109">
        <v>4.2</v>
      </c>
      <c r="E13" s="102">
        <f t="shared" si="0"/>
        <v>4.7</v>
      </c>
      <c r="F13" s="109">
        <v>4.7</v>
      </c>
      <c r="G13" s="109">
        <v>5.2</v>
      </c>
      <c r="H13" s="102">
        <f t="shared" si="1"/>
        <v>4.95</v>
      </c>
    </row>
    <row r="14" spans="1:8" x14ac:dyDescent="0.2">
      <c r="A14" s="23"/>
      <c r="B14" t="s">
        <v>14</v>
      </c>
      <c r="C14" s="100">
        <v>4.8</v>
      </c>
      <c r="D14" s="109">
        <v>3.4</v>
      </c>
      <c r="E14" s="102">
        <f t="shared" si="0"/>
        <v>4.0999999999999996</v>
      </c>
      <c r="F14" s="109">
        <v>5.0999999999999996</v>
      </c>
      <c r="G14" s="109">
        <v>6</v>
      </c>
      <c r="H14" s="102">
        <f t="shared" si="1"/>
        <v>5.55</v>
      </c>
    </row>
    <row r="15" spans="1:8" x14ac:dyDescent="0.2">
      <c r="A15" s="24"/>
      <c r="B15" s="25" t="s">
        <v>15</v>
      </c>
      <c r="C15" s="101">
        <v>3.2</v>
      </c>
      <c r="D15" s="112">
        <v>3.9</v>
      </c>
      <c r="E15" s="113">
        <f t="shared" si="0"/>
        <v>3.55</v>
      </c>
      <c r="F15" s="112">
        <v>5.3</v>
      </c>
      <c r="G15" s="112">
        <v>5.7</v>
      </c>
      <c r="H15" s="113">
        <f t="shared" si="1"/>
        <v>5.5</v>
      </c>
    </row>
  </sheetData>
  <mergeCells count="4">
    <mergeCell ref="C2:E2"/>
    <mergeCell ref="A1:H1"/>
    <mergeCell ref="F2:H2"/>
    <mergeCell ref="A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FF2A-5227-4744-A18B-EFF5A8149DD7}">
  <dimension ref="A1:M18"/>
  <sheetViews>
    <sheetView zoomScale="49" workbookViewId="0"/>
  </sheetViews>
  <sheetFormatPr baseColWidth="10" defaultColWidth="8.83203125" defaultRowHeight="15" x14ac:dyDescent="0.2"/>
  <cols>
    <col min="3" max="3" width="28.5" bestFit="1" customWidth="1"/>
    <col min="4" max="4" width="36.5" bestFit="1" customWidth="1"/>
    <col min="7" max="7" width="9" bestFit="1" customWidth="1"/>
    <col min="8" max="9" width="9" customWidth="1"/>
    <col min="10" max="10" width="8.1640625" bestFit="1" customWidth="1"/>
    <col min="11" max="11" width="21" customWidth="1"/>
    <col min="12" max="12" width="26.33203125" bestFit="1" customWidth="1"/>
    <col min="13" max="13" width="22.6640625" bestFit="1" customWidth="1"/>
  </cols>
  <sheetData>
    <row r="1" spans="1:13" ht="16" thickBot="1" x14ac:dyDescent="0.25">
      <c r="A1" s="161" t="s">
        <v>40</v>
      </c>
      <c r="B1" s="161"/>
      <c r="C1" s="161"/>
      <c r="D1" s="161"/>
      <c r="G1" s="163" t="s">
        <v>18</v>
      </c>
      <c r="H1" s="163"/>
      <c r="I1" s="163"/>
      <c r="J1" s="163"/>
      <c r="K1" s="163"/>
      <c r="L1" s="163"/>
      <c r="M1" s="163"/>
    </row>
    <row r="2" spans="1:13" ht="16" thickBot="1" x14ac:dyDescent="0.25">
      <c r="A2" s="159" t="s">
        <v>2</v>
      </c>
      <c r="B2" s="160"/>
      <c r="C2" s="13" t="s">
        <v>3</v>
      </c>
      <c r="D2" s="13" t="s">
        <v>4</v>
      </c>
      <c r="G2" s="159" t="s">
        <v>2</v>
      </c>
      <c r="H2" s="162"/>
      <c r="I2" s="162"/>
      <c r="J2" s="160"/>
      <c r="K2" s="31" t="s">
        <v>5</v>
      </c>
      <c r="L2" s="13" t="s">
        <v>3</v>
      </c>
      <c r="M2" s="13" t="s">
        <v>4</v>
      </c>
    </row>
    <row r="3" spans="1:13" x14ac:dyDescent="0.2">
      <c r="A3" s="1" t="s">
        <v>10</v>
      </c>
      <c r="B3" s="2" t="s">
        <v>11</v>
      </c>
      <c r="C3" s="10">
        <v>0.02</v>
      </c>
      <c r="D3" s="10">
        <v>0.01</v>
      </c>
      <c r="G3" s="1" t="s">
        <v>10</v>
      </c>
      <c r="H3" s="2" t="s">
        <v>11</v>
      </c>
      <c r="I3" s="32" t="s">
        <v>26</v>
      </c>
      <c r="J3" s="2" t="s">
        <v>27</v>
      </c>
      <c r="K3" s="2" t="s">
        <v>38</v>
      </c>
      <c r="L3" s="10"/>
      <c r="M3" s="10"/>
    </row>
    <row r="4" spans="1:13" x14ac:dyDescent="0.2">
      <c r="A4" s="3"/>
      <c r="B4" s="4" t="s">
        <v>13</v>
      </c>
      <c r="C4" s="11">
        <v>0.05</v>
      </c>
      <c r="D4" s="11">
        <v>0.01</v>
      </c>
      <c r="G4" s="3"/>
      <c r="H4" s="4" t="s">
        <v>13</v>
      </c>
      <c r="J4" s="4"/>
      <c r="K4" s="4"/>
      <c r="L4" s="11"/>
      <c r="M4" s="11"/>
    </row>
    <row r="5" spans="1:13" x14ac:dyDescent="0.2">
      <c r="A5" s="3"/>
      <c r="B5" s="4" t="s">
        <v>14</v>
      </c>
      <c r="C5" s="11">
        <v>0.53</v>
      </c>
      <c r="D5" s="11">
        <v>0.01</v>
      </c>
      <c r="G5" s="3"/>
      <c r="H5" s="4" t="s">
        <v>14</v>
      </c>
      <c r="J5" s="4"/>
      <c r="K5" s="4"/>
      <c r="L5" s="11"/>
      <c r="M5" s="11"/>
    </row>
    <row r="6" spans="1:13" x14ac:dyDescent="0.2">
      <c r="A6" s="3"/>
      <c r="B6" s="4" t="s">
        <v>15</v>
      </c>
      <c r="C6" s="11"/>
      <c r="D6" s="11"/>
      <c r="G6" s="3"/>
      <c r="H6" s="4" t="s">
        <v>15</v>
      </c>
      <c r="J6" s="4"/>
      <c r="K6" s="4"/>
      <c r="L6" s="11"/>
      <c r="M6" s="11"/>
    </row>
    <row r="7" spans="1:13" x14ac:dyDescent="0.2">
      <c r="A7" s="3" t="s">
        <v>12</v>
      </c>
      <c r="B7" s="4" t="s">
        <v>11</v>
      </c>
      <c r="C7" s="11">
        <v>0.02</v>
      </c>
      <c r="D7" s="11">
        <v>0.01</v>
      </c>
      <c r="G7" s="3" t="s">
        <v>12</v>
      </c>
      <c r="H7" s="4" t="s">
        <v>11</v>
      </c>
      <c r="I7">
        <v>0.1</v>
      </c>
      <c r="J7" s="4"/>
      <c r="K7" s="4"/>
      <c r="L7" s="11"/>
      <c r="M7" s="11"/>
    </row>
    <row r="8" spans="1:13" x14ac:dyDescent="0.2">
      <c r="A8" s="3"/>
      <c r="B8" s="4" t="s">
        <v>13</v>
      </c>
      <c r="C8" s="11">
        <v>0.02</v>
      </c>
      <c r="D8" s="11">
        <v>0.01</v>
      </c>
      <c r="G8" s="3"/>
      <c r="H8" s="4" t="s">
        <v>13</v>
      </c>
      <c r="I8">
        <v>0.01</v>
      </c>
      <c r="J8" s="4"/>
      <c r="K8" s="4"/>
      <c r="L8" s="11"/>
      <c r="M8" s="11"/>
    </row>
    <row r="9" spans="1:13" x14ac:dyDescent="0.2">
      <c r="A9" s="3"/>
      <c r="B9" s="4" t="s">
        <v>14</v>
      </c>
      <c r="C9" s="11">
        <v>0.04</v>
      </c>
      <c r="D9" s="11">
        <v>0</v>
      </c>
      <c r="G9" s="3"/>
      <c r="H9" s="4" t="s">
        <v>14</v>
      </c>
      <c r="I9">
        <f>AVERAGE(0.01,0.02)</f>
        <v>1.4999999999999999E-2</v>
      </c>
      <c r="J9" s="4"/>
      <c r="K9" s="4"/>
      <c r="L9" s="11"/>
      <c r="M9" s="11"/>
    </row>
    <row r="10" spans="1:13" x14ac:dyDescent="0.2">
      <c r="A10" s="3"/>
      <c r="B10" s="4" t="s">
        <v>15</v>
      </c>
      <c r="C10" s="11">
        <v>0.06</v>
      </c>
      <c r="D10" s="11">
        <v>0.01</v>
      </c>
      <c r="G10" s="3"/>
      <c r="H10" s="4" t="s">
        <v>15</v>
      </c>
      <c r="I10">
        <f>AVERAGE(0.02,0.03,0.04)</f>
        <v>0.03</v>
      </c>
      <c r="J10" s="4"/>
      <c r="K10" s="4"/>
      <c r="L10" s="11"/>
      <c r="M10" s="11"/>
    </row>
    <row r="11" spans="1:13" x14ac:dyDescent="0.2">
      <c r="A11" s="3" t="s">
        <v>16</v>
      </c>
      <c r="B11" s="4" t="s">
        <v>11</v>
      </c>
      <c r="C11" s="11">
        <v>0.02</v>
      </c>
      <c r="D11" s="11">
        <v>0.01</v>
      </c>
      <c r="G11" s="3" t="s">
        <v>16</v>
      </c>
      <c r="H11" s="4" t="s">
        <v>11</v>
      </c>
      <c r="I11">
        <v>0</v>
      </c>
      <c r="J11" s="4"/>
      <c r="K11" s="4"/>
      <c r="L11" s="11"/>
      <c r="M11" s="11"/>
    </row>
    <row r="12" spans="1:13" x14ac:dyDescent="0.2">
      <c r="A12" s="3"/>
      <c r="B12" s="4" t="s">
        <v>13</v>
      </c>
      <c r="C12" s="11">
        <v>0.01</v>
      </c>
      <c r="D12" s="11">
        <v>0.01</v>
      </c>
      <c r="G12" s="3"/>
      <c r="H12" s="4" t="s">
        <v>13</v>
      </c>
      <c r="I12">
        <v>0</v>
      </c>
      <c r="J12" s="4"/>
      <c r="K12" s="4"/>
      <c r="L12" s="11"/>
      <c r="M12" s="11"/>
    </row>
    <row r="13" spans="1:13" x14ac:dyDescent="0.2">
      <c r="A13" s="3"/>
      <c r="B13" s="4" t="s">
        <v>14</v>
      </c>
      <c r="C13" s="11">
        <v>0.01</v>
      </c>
      <c r="D13" s="11">
        <v>0.01</v>
      </c>
      <c r="G13" s="3"/>
      <c r="H13" s="4" t="s">
        <v>14</v>
      </c>
      <c r="I13">
        <v>0.01</v>
      </c>
      <c r="J13" s="4"/>
      <c r="K13" s="4"/>
      <c r="L13" s="11"/>
      <c r="M13" s="11"/>
    </row>
    <row r="14" spans="1:13" x14ac:dyDescent="0.2">
      <c r="A14" s="3"/>
      <c r="B14" s="4" t="s">
        <v>15</v>
      </c>
      <c r="C14" s="11">
        <v>0.01</v>
      </c>
      <c r="D14" s="11">
        <v>0.01</v>
      </c>
      <c r="G14" s="3"/>
      <c r="H14" s="4" t="s">
        <v>15</v>
      </c>
      <c r="I14">
        <v>0.01</v>
      </c>
      <c r="J14" s="4"/>
      <c r="K14" s="4"/>
      <c r="L14" s="11"/>
      <c r="M14" s="11"/>
    </row>
    <row r="15" spans="1:13" x14ac:dyDescent="0.2">
      <c r="A15" s="3" t="s">
        <v>17</v>
      </c>
      <c r="B15" s="4" t="s">
        <v>11</v>
      </c>
      <c r="C15" s="11">
        <v>0.02</v>
      </c>
      <c r="D15" s="11">
        <v>0.01</v>
      </c>
      <c r="G15" s="3" t="s">
        <v>17</v>
      </c>
      <c r="H15" s="4" t="s">
        <v>11</v>
      </c>
      <c r="I15">
        <v>0</v>
      </c>
      <c r="J15" s="4"/>
      <c r="K15" s="4"/>
      <c r="L15" s="11"/>
      <c r="M15" s="11"/>
    </row>
    <row r="16" spans="1:13" x14ac:dyDescent="0.2">
      <c r="A16" s="3"/>
      <c r="B16" s="4" t="s">
        <v>13</v>
      </c>
      <c r="C16" s="11">
        <v>0.01</v>
      </c>
      <c r="D16" s="11">
        <v>0.01</v>
      </c>
      <c r="G16" s="3"/>
      <c r="H16" s="4" t="s">
        <v>13</v>
      </c>
      <c r="I16">
        <v>0</v>
      </c>
      <c r="J16" s="4"/>
      <c r="K16" s="4"/>
      <c r="L16" s="11"/>
      <c r="M16" s="11"/>
    </row>
    <row r="17" spans="1:13" x14ac:dyDescent="0.2">
      <c r="A17" s="3"/>
      <c r="B17" s="4" t="s">
        <v>14</v>
      </c>
      <c r="C17" s="11">
        <v>0.01</v>
      </c>
      <c r="D17" s="11">
        <v>0.01</v>
      </c>
      <c r="G17" s="3"/>
      <c r="H17" s="4" t="s">
        <v>14</v>
      </c>
      <c r="I17">
        <v>0</v>
      </c>
      <c r="J17" s="4"/>
      <c r="K17" s="4"/>
      <c r="L17" s="11"/>
      <c r="M17" s="11"/>
    </row>
    <row r="18" spans="1:13" ht="16" thickBot="1" x14ac:dyDescent="0.25">
      <c r="A18" s="5"/>
      <c r="B18" s="6" t="s">
        <v>15</v>
      </c>
      <c r="C18" s="12">
        <v>0.01</v>
      </c>
      <c r="D18" s="12">
        <v>0.01</v>
      </c>
      <c r="G18" s="5"/>
      <c r="H18" s="6" t="s">
        <v>15</v>
      </c>
      <c r="I18">
        <v>0</v>
      </c>
      <c r="J18" s="6"/>
      <c r="K18" s="6"/>
      <c r="L18" s="12"/>
      <c r="M18" s="12"/>
    </row>
  </sheetData>
  <mergeCells count="4">
    <mergeCell ref="A2:B2"/>
    <mergeCell ref="A1:D1"/>
    <mergeCell ref="G2:J2"/>
    <mergeCell ref="G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C340-6569-4B87-B5E8-3F651E9985FD}">
  <dimension ref="A1:D19"/>
  <sheetViews>
    <sheetView workbookViewId="0">
      <selection sqref="A1:D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41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6.97</v>
      </c>
      <c r="D4" s="14">
        <v>7.06</v>
      </c>
    </row>
    <row r="5" spans="1:4" x14ac:dyDescent="0.2">
      <c r="A5" s="3"/>
      <c r="B5" s="4" t="s">
        <v>13</v>
      </c>
      <c r="C5" s="15">
        <v>9.09</v>
      </c>
      <c r="D5" s="15">
        <v>8.75</v>
      </c>
    </row>
    <row r="6" spans="1:4" x14ac:dyDescent="0.2">
      <c r="A6" s="3"/>
      <c r="B6" s="4" t="s">
        <v>14</v>
      </c>
      <c r="C6" s="15">
        <v>11.1</v>
      </c>
      <c r="D6" s="15">
        <v>11.74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6.34</v>
      </c>
      <c r="D8" s="15">
        <v>6.22</v>
      </c>
    </row>
    <row r="9" spans="1:4" x14ac:dyDescent="0.2">
      <c r="A9" s="3"/>
      <c r="B9" s="4" t="s">
        <v>13</v>
      </c>
      <c r="C9" s="15">
        <v>7.15</v>
      </c>
      <c r="D9" s="15">
        <v>7.55</v>
      </c>
    </row>
    <row r="10" spans="1:4" x14ac:dyDescent="0.2">
      <c r="A10" s="3"/>
      <c r="B10" s="4" t="s">
        <v>14</v>
      </c>
      <c r="C10" s="15">
        <v>8.6300000000000008</v>
      </c>
      <c r="D10" s="15">
        <v>9.0399999999999991</v>
      </c>
    </row>
    <row r="11" spans="1:4" x14ac:dyDescent="0.2">
      <c r="A11" s="3"/>
      <c r="B11" s="4" t="s">
        <v>15</v>
      </c>
      <c r="C11" s="15">
        <v>9.49</v>
      </c>
      <c r="D11" s="15">
        <v>9.9600000000000009</v>
      </c>
    </row>
    <row r="12" spans="1:4" x14ac:dyDescent="0.2">
      <c r="A12" s="3" t="s">
        <v>16</v>
      </c>
      <c r="B12" s="4" t="s">
        <v>11</v>
      </c>
      <c r="C12" s="15">
        <v>5.23</v>
      </c>
      <c r="D12" s="15">
        <v>5.68</v>
      </c>
    </row>
    <row r="13" spans="1:4" x14ac:dyDescent="0.2">
      <c r="A13" s="3"/>
      <c r="B13" s="4" t="s">
        <v>13</v>
      </c>
      <c r="C13" s="15">
        <v>6.17</v>
      </c>
      <c r="D13" s="15">
        <v>6.68</v>
      </c>
    </row>
    <row r="14" spans="1:4" x14ac:dyDescent="0.2">
      <c r="A14" s="3"/>
      <c r="B14" s="4" t="s">
        <v>14</v>
      </c>
      <c r="C14" s="15">
        <v>7.19</v>
      </c>
      <c r="D14" s="15">
        <v>7.77</v>
      </c>
    </row>
    <row r="15" spans="1:4" x14ac:dyDescent="0.2">
      <c r="A15" s="3"/>
      <c r="B15" s="4" t="s">
        <v>15</v>
      </c>
      <c r="C15" s="15">
        <v>8.06</v>
      </c>
      <c r="D15" s="15">
        <v>8.59</v>
      </c>
    </row>
    <row r="16" spans="1:4" x14ac:dyDescent="0.2">
      <c r="A16" s="3" t="s">
        <v>17</v>
      </c>
      <c r="B16" s="4" t="s">
        <v>11</v>
      </c>
      <c r="C16" s="15">
        <v>5.13</v>
      </c>
      <c r="D16" s="15">
        <v>5.65</v>
      </c>
    </row>
    <row r="17" spans="1:4" x14ac:dyDescent="0.2">
      <c r="A17" s="3"/>
      <c r="B17" s="4" t="s">
        <v>13</v>
      </c>
      <c r="C17" s="15">
        <v>6.08</v>
      </c>
      <c r="D17" s="15">
        <v>6.47</v>
      </c>
    </row>
    <row r="18" spans="1:4" x14ac:dyDescent="0.2">
      <c r="A18" s="3"/>
      <c r="B18" s="4" t="s">
        <v>14</v>
      </c>
      <c r="C18" s="15">
        <v>7.11</v>
      </c>
      <c r="D18" s="15">
        <v>7.49</v>
      </c>
    </row>
    <row r="19" spans="1:4" ht="16" thickBot="1" x14ac:dyDescent="0.25">
      <c r="A19" s="5"/>
      <c r="B19" s="6" t="s">
        <v>15</v>
      </c>
      <c r="C19" s="16">
        <v>7.94</v>
      </c>
      <c r="D19" s="16">
        <v>8.42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C0F1-4FCD-4856-B01E-21F921E11E8A}">
  <dimension ref="A1:D19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42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0</v>
      </c>
      <c r="D4" s="14">
        <v>9</v>
      </c>
    </row>
    <row r="5" spans="1:4" x14ac:dyDescent="0.2">
      <c r="A5" s="3"/>
      <c r="B5" s="4" t="s">
        <v>13</v>
      </c>
      <c r="C5" s="15">
        <v>6.46</v>
      </c>
      <c r="D5" s="15">
        <v>9.73</v>
      </c>
    </row>
    <row r="6" spans="1:4" x14ac:dyDescent="0.2">
      <c r="A6" s="3"/>
      <c r="B6" s="4" t="s">
        <v>14</v>
      </c>
      <c r="C6" s="15">
        <v>4</v>
      </c>
      <c r="D6" s="15">
        <v>8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2</v>
      </c>
      <c r="D8" s="15">
        <v>6</v>
      </c>
    </row>
    <row r="9" spans="1:4" x14ac:dyDescent="0.2">
      <c r="A9" s="3"/>
      <c r="B9" s="4" t="s">
        <v>13</v>
      </c>
      <c r="C9" s="15">
        <v>2</v>
      </c>
      <c r="D9" s="15">
        <v>6</v>
      </c>
    </row>
    <row r="10" spans="1:4" x14ac:dyDescent="0.2">
      <c r="A10" s="3"/>
      <c r="B10" s="4" t="s">
        <v>14</v>
      </c>
      <c r="C10" s="15">
        <v>2.88</v>
      </c>
      <c r="D10" s="15">
        <v>6</v>
      </c>
    </row>
    <row r="11" spans="1:4" x14ac:dyDescent="0.2">
      <c r="A11" s="3"/>
      <c r="B11" s="4" t="s">
        <v>15</v>
      </c>
      <c r="C11" s="15">
        <v>3</v>
      </c>
      <c r="D11" s="15">
        <v>6.78</v>
      </c>
    </row>
    <row r="12" spans="1:4" x14ac:dyDescent="0.2">
      <c r="A12" s="3" t="s">
        <v>16</v>
      </c>
      <c r="B12" s="4" t="s">
        <v>11</v>
      </c>
      <c r="C12" s="15">
        <v>3</v>
      </c>
      <c r="D12" s="15">
        <v>5</v>
      </c>
    </row>
    <row r="13" spans="1:4" x14ac:dyDescent="0.2">
      <c r="A13" s="3"/>
      <c r="B13" s="4" t="s">
        <v>13</v>
      </c>
      <c r="C13" s="15">
        <v>0</v>
      </c>
      <c r="D13" s="15">
        <v>6</v>
      </c>
    </row>
    <row r="14" spans="1:4" x14ac:dyDescent="0.2">
      <c r="A14" s="3"/>
      <c r="B14" s="4" t="s">
        <v>14</v>
      </c>
      <c r="C14" s="15">
        <v>2</v>
      </c>
      <c r="D14" s="15">
        <v>6</v>
      </c>
    </row>
    <row r="15" spans="1:4" x14ac:dyDescent="0.2">
      <c r="A15" s="3"/>
      <c r="B15" s="4" t="s">
        <v>15</v>
      </c>
      <c r="C15" s="15">
        <v>0</v>
      </c>
      <c r="D15" s="15">
        <v>7</v>
      </c>
    </row>
    <row r="16" spans="1:4" x14ac:dyDescent="0.2">
      <c r="A16" s="3" t="s">
        <v>17</v>
      </c>
      <c r="B16" s="4" t="s">
        <v>11</v>
      </c>
      <c r="C16" s="15">
        <v>0</v>
      </c>
      <c r="D16" s="15">
        <v>5</v>
      </c>
    </row>
    <row r="17" spans="1:4" x14ac:dyDescent="0.2">
      <c r="A17" s="3"/>
      <c r="B17" s="4" t="s">
        <v>13</v>
      </c>
      <c r="C17" s="15">
        <v>0</v>
      </c>
      <c r="D17" s="15">
        <v>6</v>
      </c>
    </row>
    <row r="18" spans="1:4" x14ac:dyDescent="0.2">
      <c r="A18" s="3"/>
      <c r="B18" s="4" t="s">
        <v>14</v>
      </c>
      <c r="C18" s="15">
        <v>0</v>
      </c>
      <c r="D18" s="15">
        <v>6.41</v>
      </c>
    </row>
    <row r="19" spans="1:4" ht="16" thickBot="1" x14ac:dyDescent="0.25">
      <c r="A19" s="5"/>
      <c r="B19" s="6" t="s">
        <v>15</v>
      </c>
      <c r="C19" s="16">
        <v>0</v>
      </c>
      <c r="D19" s="16">
        <v>7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8D33-A189-456C-8F9C-3DA89976A306}">
  <dimension ref="A1:D19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29" t="s">
        <v>0</v>
      </c>
      <c r="B1" s="131"/>
      <c r="C1" s="131"/>
      <c r="D1" s="130"/>
    </row>
    <row r="2" spans="1:4" x14ac:dyDescent="0.2">
      <c r="A2" s="166" t="s">
        <v>43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0">
        <v>10.71</v>
      </c>
      <c r="D4" s="10">
        <v>11.57</v>
      </c>
    </row>
    <row r="5" spans="1:4" x14ac:dyDescent="0.2">
      <c r="A5" s="3"/>
      <c r="B5" s="4" t="s">
        <v>13</v>
      </c>
      <c r="C5" s="11">
        <v>7.66</v>
      </c>
      <c r="D5" s="11">
        <v>9.0500000000000007</v>
      </c>
    </row>
    <row r="6" spans="1:4" x14ac:dyDescent="0.2">
      <c r="A6" s="3"/>
      <c r="B6" s="4" t="s">
        <v>14</v>
      </c>
      <c r="C6" s="11">
        <v>4.62</v>
      </c>
      <c r="D6" s="11">
        <v>4.58</v>
      </c>
    </row>
    <row r="7" spans="1:4" x14ac:dyDescent="0.2">
      <c r="A7" s="3"/>
      <c r="B7" s="4" t="s">
        <v>15</v>
      </c>
      <c r="C7" s="11"/>
      <c r="D7" s="11"/>
    </row>
    <row r="8" spans="1:4" x14ac:dyDescent="0.2">
      <c r="A8" s="3" t="s">
        <v>12</v>
      </c>
      <c r="B8" s="4" t="s">
        <v>11</v>
      </c>
      <c r="C8" s="11">
        <v>11.78</v>
      </c>
      <c r="D8" s="11">
        <v>12.8</v>
      </c>
    </row>
    <row r="9" spans="1:4" x14ac:dyDescent="0.2">
      <c r="A9" s="3"/>
      <c r="B9" s="4" t="s">
        <v>13</v>
      </c>
      <c r="C9" s="11">
        <v>10.44</v>
      </c>
      <c r="D9" s="11">
        <v>10.87</v>
      </c>
    </row>
    <row r="10" spans="1:4" x14ac:dyDescent="0.2">
      <c r="A10" s="3"/>
      <c r="B10" s="4" t="s">
        <v>14</v>
      </c>
      <c r="C10" s="11">
        <v>8.34</v>
      </c>
      <c r="D10" s="11">
        <v>8.59</v>
      </c>
    </row>
    <row r="11" spans="1:4" x14ac:dyDescent="0.2">
      <c r="A11" s="3"/>
      <c r="B11" s="4" t="s">
        <v>15</v>
      </c>
      <c r="C11" s="11">
        <v>7.09</v>
      </c>
      <c r="D11" s="11">
        <v>7.21</v>
      </c>
    </row>
    <row r="12" spans="1:4" x14ac:dyDescent="0.2">
      <c r="A12" s="3" t="s">
        <v>16</v>
      </c>
      <c r="B12" s="4" t="s">
        <v>11</v>
      </c>
      <c r="C12" s="11">
        <v>13.01</v>
      </c>
      <c r="D12" s="11">
        <v>13.65</v>
      </c>
    </row>
    <row r="13" spans="1:4" x14ac:dyDescent="0.2">
      <c r="A13" s="3"/>
      <c r="B13" s="4" t="s">
        <v>13</v>
      </c>
      <c r="C13" s="11">
        <v>11.7</v>
      </c>
      <c r="D13" s="11">
        <v>12.11</v>
      </c>
    </row>
    <row r="14" spans="1:4" x14ac:dyDescent="0.2">
      <c r="A14" s="3"/>
      <c r="B14" s="4" t="s">
        <v>14</v>
      </c>
      <c r="C14" s="11">
        <v>10.37</v>
      </c>
      <c r="D14" s="11">
        <v>10.47</v>
      </c>
    </row>
    <row r="15" spans="1:4" x14ac:dyDescent="0.2">
      <c r="A15" s="3"/>
      <c r="B15" s="4" t="s">
        <v>15</v>
      </c>
      <c r="C15" s="11">
        <v>9.14</v>
      </c>
      <c r="D15" s="11">
        <v>9.2899999999999991</v>
      </c>
    </row>
    <row r="16" spans="1:4" x14ac:dyDescent="0.2">
      <c r="A16" s="3" t="s">
        <v>17</v>
      </c>
      <c r="B16" s="4" t="s">
        <v>11</v>
      </c>
      <c r="C16" s="11">
        <v>12.9</v>
      </c>
      <c r="D16" s="11">
        <v>13.61</v>
      </c>
    </row>
    <row r="17" spans="1:4" x14ac:dyDescent="0.2">
      <c r="A17" s="3"/>
      <c r="B17" s="4" t="s">
        <v>13</v>
      </c>
      <c r="C17" s="11">
        <v>11.72</v>
      </c>
      <c r="D17" s="11">
        <v>12.35</v>
      </c>
    </row>
    <row r="18" spans="1:4" x14ac:dyDescent="0.2">
      <c r="A18" s="3"/>
      <c r="B18" s="4" t="s">
        <v>14</v>
      </c>
      <c r="C18" s="11">
        <v>10.28</v>
      </c>
      <c r="D18" s="11">
        <v>10.86</v>
      </c>
    </row>
    <row r="19" spans="1:4" ht="16" thickBot="1" x14ac:dyDescent="0.25">
      <c r="A19" s="5"/>
      <c r="B19" s="6" t="s">
        <v>15</v>
      </c>
      <c r="C19" s="9">
        <v>9.15</v>
      </c>
      <c r="D19" s="9">
        <v>9.49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D974-A671-478F-B243-B9E6B9B6C909}">
  <dimension ref="A1:D19"/>
  <sheetViews>
    <sheetView zoomScale="40" workbookViewId="0">
      <selection activeCell="F2" sqref="F2"/>
    </sheetView>
  </sheetViews>
  <sheetFormatPr baseColWidth="10" defaultColWidth="8.83203125" defaultRowHeight="15" x14ac:dyDescent="0.2"/>
  <cols>
    <col min="3" max="3" width="28.5" bestFit="1" customWidth="1"/>
    <col min="4" max="4" width="36.5" bestFit="1" customWidth="1"/>
  </cols>
  <sheetData>
    <row r="1" spans="1:4" x14ac:dyDescent="0.2">
      <c r="A1" s="146" t="s">
        <v>0</v>
      </c>
      <c r="B1" s="147"/>
      <c r="C1" s="147"/>
      <c r="D1" s="169"/>
    </row>
    <row r="2" spans="1:4" x14ac:dyDescent="0.2">
      <c r="A2" s="166" t="s">
        <v>44</v>
      </c>
      <c r="B2" s="167"/>
      <c r="C2" s="167"/>
      <c r="D2" s="168"/>
    </row>
    <row r="3" spans="1:4" ht="16" thickBot="1" x14ac:dyDescent="0.25">
      <c r="A3" s="164" t="s">
        <v>2</v>
      </c>
      <c r="B3" s="165"/>
      <c r="C3" s="115" t="s">
        <v>3</v>
      </c>
      <c r="D3" s="115" t="s">
        <v>4</v>
      </c>
    </row>
    <row r="4" spans="1:4" x14ac:dyDescent="0.2">
      <c r="A4" s="1" t="s">
        <v>10</v>
      </c>
      <c r="B4" s="2" t="s">
        <v>11</v>
      </c>
      <c r="C4" s="14">
        <v>769.38</v>
      </c>
      <c r="D4" s="14">
        <v>798.41</v>
      </c>
    </row>
    <row r="5" spans="1:4" x14ac:dyDescent="0.2">
      <c r="A5" s="3"/>
      <c r="B5" s="4" t="s">
        <v>13</v>
      </c>
      <c r="C5" s="15">
        <v>1098.71</v>
      </c>
      <c r="D5" s="15">
        <v>1090.56</v>
      </c>
    </row>
    <row r="6" spans="1:4" x14ac:dyDescent="0.2">
      <c r="A6" s="3"/>
      <c r="B6" s="4" t="s">
        <v>14</v>
      </c>
      <c r="C6" s="15">
        <v>861.93</v>
      </c>
      <c r="D6" s="15">
        <v>899.02</v>
      </c>
    </row>
    <row r="7" spans="1:4" x14ac:dyDescent="0.2">
      <c r="A7" s="3"/>
      <c r="B7" s="4" t="s">
        <v>15</v>
      </c>
      <c r="C7" s="15"/>
      <c r="D7" s="15"/>
    </row>
    <row r="8" spans="1:4" x14ac:dyDescent="0.2">
      <c r="A8" s="3" t="s">
        <v>12</v>
      </c>
      <c r="B8" s="4" t="s">
        <v>11</v>
      </c>
      <c r="C8" s="15">
        <v>504.41</v>
      </c>
      <c r="D8" s="15">
        <v>514.33000000000004</v>
      </c>
    </row>
    <row r="9" spans="1:4" x14ac:dyDescent="0.2">
      <c r="A9" s="3"/>
      <c r="B9" s="4" t="s">
        <v>13</v>
      </c>
      <c r="C9" s="15">
        <v>658.77</v>
      </c>
      <c r="D9" s="15">
        <v>694.46</v>
      </c>
    </row>
    <row r="10" spans="1:4" x14ac:dyDescent="0.2">
      <c r="A10" s="3"/>
      <c r="B10" s="4" t="s">
        <v>14</v>
      </c>
      <c r="C10" s="15">
        <v>842.94</v>
      </c>
      <c r="D10" s="15">
        <v>908.08</v>
      </c>
    </row>
    <row r="11" spans="1:4" x14ac:dyDescent="0.2">
      <c r="A11" s="3"/>
      <c r="B11" s="4" t="s">
        <v>15</v>
      </c>
      <c r="C11" s="15">
        <v>943.88</v>
      </c>
      <c r="D11" s="15">
        <v>999.2</v>
      </c>
    </row>
    <row r="12" spans="1:4" x14ac:dyDescent="0.2">
      <c r="A12" s="3" t="s">
        <v>16</v>
      </c>
      <c r="B12" s="4" t="s">
        <v>11</v>
      </c>
      <c r="C12" s="15">
        <v>338.22</v>
      </c>
      <c r="D12" s="15">
        <v>428.8</v>
      </c>
    </row>
    <row r="13" spans="1:4" x14ac:dyDescent="0.2">
      <c r="A13" s="3"/>
      <c r="B13" s="4" t="s">
        <v>13</v>
      </c>
      <c r="C13" s="15">
        <v>471.63</v>
      </c>
      <c r="D13" s="15">
        <v>534.29</v>
      </c>
    </row>
    <row r="14" spans="1:4" x14ac:dyDescent="0.2">
      <c r="A14" s="3"/>
      <c r="B14" s="4" t="s">
        <v>14</v>
      </c>
      <c r="C14" s="15">
        <v>642.39</v>
      </c>
      <c r="D14" s="15">
        <v>666.95</v>
      </c>
    </row>
    <row r="15" spans="1:4" x14ac:dyDescent="0.2">
      <c r="A15" s="3"/>
      <c r="B15" s="4" t="s">
        <v>15</v>
      </c>
      <c r="C15" s="15">
        <v>836.55</v>
      </c>
      <c r="D15" s="15">
        <v>807</v>
      </c>
    </row>
    <row r="16" spans="1:4" x14ac:dyDescent="0.2">
      <c r="A16" s="3" t="s">
        <v>17</v>
      </c>
      <c r="B16" s="4" t="s">
        <v>11</v>
      </c>
      <c r="C16" s="15">
        <v>317.05</v>
      </c>
      <c r="D16" s="15">
        <v>409.12</v>
      </c>
    </row>
    <row r="17" spans="1:4" x14ac:dyDescent="0.2">
      <c r="A17" s="3"/>
      <c r="B17" s="4" t="s">
        <v>13</v>
      </c>
      <c r="C17" s="15">
        <v>458.44</v>
      </c>
      <c r="D17" s="15">
        <v>509.57</v>
      </c>
    </row>
    <row r="18" spans="1:4" x14ac:dyDescent="0.2">
      <c r="A18" s="3"/>
      <c r="B18" s="4" t="s">
        <v>14</v>
      </c>
      <c r="C18" s="15">
        <v>645.61</v>
      </c>
      <c r="D18" s="15">
        <v>635.85</v>
      </c>
    </row>
    <row r="19" spans="1:4" ht="16" thickBot="1" x14ac:dyDescent="0.25">
      <c r="A19" s="5"/>
      <c r="B19" s="6" t="s">
        <v>15</v>
      </c>
      <c r="C19" s="16">
        <v>824.43</v>
      </c>
      <c r="D19" s="16">
        <v>790.3</v>
      </c>
    </row>
  </sheetData>
  <mergeCells count="3">
    <mergeCell ref="A3:B3"/>
    <mergeCell ref="A2:D2"/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565776-536a-4500-b784-e74d75925072" xsi:nil="true"/>
    <lcf76f155ced4ddcb4097134ff3c332f xmlns="50c773f4-84a4-4783-a238-b214d20c01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BEFABC3EDA14E99ECDD949D77DBD7" ma:contentTypeVersion="9" ma:contentTypeDescription="Create a new document." ma:contentTypeScope="" ma:versionID="08fd24ce17daaa960b2fab36d843c189">
  <xsd:schema xmlns:xsd="http://www.w3.org/2001/XMLSchema" xmlns:xs="http://www.w3.org/2001/XMLSchema" xmlns:p="http://schemas.microsoft.com/office/2006/metadata/properties" xmlns:ns2="50c773f4-84a4-4783-a238-b214d20c0109" xmlns:ns3="62565776-536a-4500-b784-e74d75925072" targetNamespace="http://schemas.microsoft.com/office/2006/metadata/properties" ma:root="true" ma:fieldsID="9ac86273313d46b103d05b4f31790039" ns2:_="" ns3:_="">
    <xsd:import namespace="50c773f4-84a4-4783-a238-b214d20c0109"/>
    <xsd:import namespace="62565776-536a-4500-b784-e74d75925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773f4-84a4-4783-a238-b214d20c0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65776-536a-4500-b784-e74d759250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5593acc-c46c-470d-8f84-f8aa4ca960ff}" ma:internalName="TaxCatchAll" ma:showField="CatchAllData" ma:web="62565776-536a-4500-b784-e74d75925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E5BC7A-4C4B-4B5A-AB15-4B157379BB00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62565776-536a-4500-b784-e74d75925072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50c773f4-84a4-4783-a238-b214d20c0109"/>
  </ds:schemaRefs>
</ds:datastoreItem>
</file>

<file path=customXml/itemProps2.xml><?xml version="1.0" encoding="utf-8"?>
<ds:datastoreItem xmlns:ds="http://schemas.openxmlformats.org/officeDocument/2006/customXml" ds:itemID="{1B0646CE-BE4D-48A0-AC4D-C43B2558B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773f4-84a4-4783-a238-b214d20c0109"/>
    <ds:schemaRef ds:uri="62565776-536a-4500-b784-e74d75925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0CBB39-162B-4688-A865-5B843898CB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Opacity</vt:lpstr>
      <vt:lpstr>Smoke intensity</vt:lpstr>
      <vt:lpstr>Temperature</vt:lpstr>
      <vt:lpstr>Pressure Drop</vt:lpstr>
      <vt:lpstr>CO</vt:lpstr>
      <vt:lpstr>CO2</vt:lpstr>
      <vt:lpstr>HC</vt:lpstr>
      <vt:lpstr>O2</vt:lpstr>
      <vt:lpstr>NO</vt:lpstr>
      <vt:lpstr>Lamda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Dang Quang Huy</dc:creator>
  <cp:keywords/>
  <dc:description/>
  <cp:lastModifiedBy>Napat Palavathanakul</cp:lastModifiedBy>
  <cp:revision/>
  <dcterms:created xsi:type="dcterms:W3CDTF">2023-06-25T05:36:56Z</dcterms:created>
  <dcterms:modified xsi:type="dcterms:W3CDTF">2024-02-15T12:48:18Z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0x01010004EBEFABC3EDA14E99ECDD949D77DBD7</vt:lpwstr>
  </property>
  <property fmtid="{D5CDD505-2E9C-101B-9397-08002B2CF9AE}" pid="3" name="MediaServiceImageTags">
    <vt:lpwstr/>
  </property>
</Properties>
</file>