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itlthailand-my.sharepoint.com/personal/63010282_kmitl_ac_th/Documents/Project/DataBase/"/>
    </mc:Choice>
  </mc:AlternateContent>
  <xr:revisionPtr revIDLastSave="29" documentId="13_ncr:1_{761B1E62-DEE8-4C3F-9F9B-ED2993D53EBD}" xr6:coauthVersionLast="47" xr6:coauthVersionMax="47" xr10:uidLastSave="{95E01A50-6A6A-2546-80AA-8C4B42A041BF}"/>
  <bookViews>
    <workbookView xWindow="0" yWindow="500" windowWidth="28800" windowHeight="16280" activeTab="1" xr2:uid="{1882D3C2-1A8E-42C3-9EBE-43C1B6E70B53}"/>
  </bookViews>
  <sheets>
    <sheet name="Sheet1" sheetId="1" r:id="rId1"/>
    <sheet name="Fuel Consumption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GK4" i="1"/>
  <c r="FY37" i="1"/>
  <c r="FY38" i="1"/>
  <c r="FY39" i="1"/>
  <c r="FY36" i="1"/>
  <c r="FY33" i="1"/>
  <c r="FY34" i="1"/>
  <c r="FY35" i="1"/>
  <c r="FY32" i="1"/>
  <c r="FY29" i="1"/>
  <c r="FY30" i="1"/>
  <c r="FY31" i="1"/>
  <c r="FY28" i="1"/>
  <c r="FY25" i="1"/>
  <c r="FY26" i="1"/>
  <c r="FY27" i="1"/>
  <c r="FY24" i="1"/>
  <c r="FY17" i="1"/>
  <c r="FY18" i="1"/>
  <c r="FY19" i="1"/>
  <c r="FY16" i="1"/>
  <c r="FY13" i="1"/>
  <c r="FY14" i="1"/>
  <c r="FY15" i="1"/>
  <c r="FY12" i="1"/>
  <c r="FY9" i="1"/>
  <c r="FY10" i="1"/>
  <c r="FY11" i="1"/>
  <c r="FY8" i="1"/>
  <c r="FY5" i="1"/>
  <c r="FY6" i="1"/>
  <c r="FY7" i="1"/>
  <c r="FY4" i="1"/>
  <c r="GH39" i="1"/>
  <c r="GG39" i="1"/>
  <c r="GF39" i="1"/>
  <c r="GH38" i="1"/>
  <c r="GG38" i="1"/>
  <c r="GF38" i="1"/>
  <c r="GH37" i="1"/>
  <c r="GG37" i="1"/>
  <c r="GF37" i="1"/>
  <c r="GH36" i="1"/>
  <c r="GG36" i="1"/>
  <c r="GF36" i="1"/>
  <c r="GH35" i="1"/>
  <c r="GG35" i="1"/>
  <c r="GF35" i="1"/>
  <c r="GH34" i="1"/>
  <c r="GG34" i="1"/>
  <c r="GF34" i="1"/>
  <c r="GH33" i="1"/>
  <c r="GG33" i="1"/>
  <c r="GF33" i="1"/>
  <c r="GH32" i="1"/>
  <c r="GG32" i="1"/>
  <c r="GF32" i="1"/>
  <c r="GH31" i="1"/>
  <c r="GG31" i="1"/>
  <c r="GF31" i="1"/>
  <c r="GH30" i="1"/>
  <c r="GG30" i="1"/>
  <c r="GF30" i="1"/>
  <c r="GH29" i="1"/>
  <c r="GG29" i="1"/>
  <c r="GF29" i="1"/>
  <c r="GH28" i="1"/>
  <c r="GG28" i="1"/>
  <c r="GF28" i="1"/>
  <c r="GH27" i="1"/>
  <c r="GG27" i="1"/>
  <c r="GF27" i="1"/>
  <c r="GI27" i="1" s="1"/>
  <c r="GL27" i="1" s="1"/>
  <c r="GH26" i="1"/>
  <c r="GG26" i="1"/>
  <c r="GF26" i="1"/>
  <c r="GH25" i="1"/>
  <c r="GG25" i="1"/>
  <c r="GF25" i="1"/>
  <c r="GH24" i="1"/>
  <c r="GG24" i="1"/>
  <c r="GF24" i="1"/>
  <c r="GH19" i="1"/>
  <c r="GG19" i="1"/>
  <c r="GF19" i="1"/>
  <c r="GI19" i="1" s="1"/>
  <c r="GH18" i="1"/>
  <c r="GG18" i="1"/>
  <c r="GF18" i="1"/>
  <c r="GH17" i="1"/>
  <c r="GG17" i="1"/>
  <c r="GF17" i="1"/>
  <c r="GH16" i="1"/>
  <c r="GG16" i="1"/>
  <c r="GF16" i="1"/>
  <c r="GI16" i="1" s="1"/>
  <c r="GH15" i="1"/>
  <c r="GG15" i="1"/>
  <c r="GF15" i="1"/>
  <c r="GI15" i="1" s="1"/>
  <c r="GH14" i="1"/>
  <c r="GG14" i="1"/>
  <c r="GF14" i="1"/>
  <c r="GH13" i="1"/>
  <c r="GG13" i="1"/>
  <c r="GF13" i="1"/>
  <c r="GH12" i="1"/>
  <c r="GG12" i="1"/>
  <c r="GF12" i="1"/>
  <c r="GH11" i="1"/>
  <c r="GG11" i="1"/>
  <c r="GF11" i="1"/>
  <c r="GI11" i="1" s="1"/>
  <c r="GJ11" i="1" s="1"/>
  <c r="GK11" i="1" s="1"/>
  <c r="GH10" i="1"/>
  <c r="GG10" i="1"/>
  <c r="GF10" i="1"/>
  <c r="GH9" i="1"/>
  <c r="GG9" i="1"/>
  <c r="GF9" i="1"/>
  <c r="GH8" i="1"/>
  <c r="GG8" i="1"/>
  <c r="GF8" i="1"/>
  <c r="GH7" i="1"/>
  <c r="GG7" i="1"/>
  <c r="GF7" i="1"/>
  <c r="GH6" i="1"/>
  <c r="GG6" i="1"/>
  <c r="GF6" i="1"/>
  <c r="GH5" i="1"/>
  <c r="GG5" i="1"/>
  <c r="GF5" i="1"/>
  <c r="GI5" i="1" s="1"/>
  <c r="GH4" i="1"/>
  <c r="GG4" i="1"/>
  <c r="GI4" i="1" s="1"/>
  <c r="GF4" i="1"/>
  <c r="FG37" i="1"/>
  <c r="FG38" i="1"/>
  <c r="FG39" i="1"/>
  <c r="FG36" i="1"/>
  <c r="FG33" i="1"/>
  <c r="FG34" i="1"/>
  <c r="FG35" i="1"/>
  <c r="FG32" i="1"/>
  <c r="FG29" i="1"/>
  <c r="FG30" i="1"/>
  <c r="FG31" i="1"/>
  <c r="FG28" i="1"/>
  <c r="FG25" i="1"/>
  <c r="FG26" i="1"/>
  <c r="FG27" i="1"/>
  <c r="FG24" i="1"/>
  <c r="FG17" i="1"/>
  <c r="FG18" i="1"/>
  <c r="FG19" i="1"/>
  <c r="FG16" i="1"/>
  <c r="FG13" i="1"/>
  <c r="FG14" i="1"/>
  <c r="FG15" i="1"/>
  <c r="FG12" i="1"/>
  <c r="FG9" i="1"/>
  <c r="FG10" i="1"/>
  <c r="FG11" i="1"/>
  <c r="FG8" i="1"/>
  <c r="FG5" i="1"/>
  <c r="FG6" i="1"/>
  <c r="FG7" i="1"/>
  <c r="FG4" i="1"/>
  <c r="GI34" i="1" l="1"/>
  <c r="GL34" i="1" s="1"/>
  <c r="GM34" i="1" s="1"/>
  <c r="GI38" i="1"/>
  <c r="GL38" i="1" s="1"/>
  <c r="GM38" i="1" s="1"/>
  <c r="GI36" i="1"/>
  <c r="GL36" i="1" s="1"/>
  <c r="GM36" i="1" s="1"/>
  <c r="GI28" i="1"/>
  <c r="GL28" i="1" s="1"/>
  <c r="GM28" i="1" s="1"/>
  <c r="GI25" i="1"/>
  <c r="GL25" i="1" s="1"/>
  <c r="GM25" i="1" s="1"/>
  <c r="GI26" i="1"/>
  <c r="GL26" i="1" s="1"/>
  <c r="GM26" i="1" s="1"/>
  <c r="GI35" i="1"/>
  <c r="GJ35" i="1" s="1"/>
  <c r="GK35" i="1" s="1"/>
  <c r="GI18" i="1"/>
  <c r="GJ18" i="1" s="1"/>
  <c r="GK18" i="1" s="1"/>
  <c r="GI14" i="1"/>
  <c r="GJ14" i="1" s="1"/>
  <c r="GK14" i="1" s="1"/>
  <c r="GI9" i="1"/>
  <c r="GL9" i="1" s="1"/>
  <c r="GM9" i="1" s="1"/>
  <c r="GI17" i="1"/>
  <c r="GI7" i="1"/>
  <c r="GL7" i="1" s="1"/>
  <c r="GJ25" i="1"/>
  <c r="GK25" i="1" s="1"/>
  <c r="GI30" i="1"/>
  <c r="GL30" i="1" s="1"/>
  <c r="GM30" i="1" s="1"/>
  <c r="GI32" i="1"/>
  <c r="GL32" i="1" s="1"/>
  <c r="GM32" i="1" s="1"/>
  <c r="GI24" i="1"/>
  <c r="GL24" i="1" s="1"/>
  <c r="GM24" i="1" s="1"/>
  <c r="GI37" i="1"/>
  <c r="GJ37" i="1" s="1"/>
  <c r="GK37" i="1" s="1"/>
  <c r="GI39" i="1"/>
  <c r="GL39" i="1" s="1"/>
  <c r="GM39" i="1" s="1"/>
  <c r="GI29" i="1"/>
  <c r="GJ29" i="1" s="1"/>
  <c r="GK29" i="1" s="1"/>
  <c r="GI31" i="1"/>
  <c r="GJ31" i="1" s="1"/>
  <c r="GK31" i="1" s="1"/>
  <c r="GI33" i="1"/>
  <c r="GL33" i="1" s="1"/>
  <c r="GM33" i="1" s="1"/>
  <c r="GI13" i="1"/>
  <c r="GL13" i="1" s="1"/>
  <c r="GM13" i="1" s="1"/>
  <c r="GI6" i="1"/>
  <c r="GJ6" i="1" s="1"/>
  <c r="GK6" i="1" s="1"/>
  <c r="GI8" i="1"/>
  <c r="GJ8" i="1" s="1"/>
  <c r="GK8" i="1" s="1"/>
  <c r="GI10" i="1"/>
  <c r="GJ10" i="1" s="1"/>
  <c r="GK10" i="1" s="1"/>
  <c r="GI12" i="1"/>
  <c r="GJ27" i="1"/>
  <c r="GK27" i="1" s="1"/>
  <c r="GJ4" i="1"/>
  <c r="GL4" i="1"/>
  <c r="GM4" i="1" s="1"/>
  <c r="GL14" i="1"/>
  <c r="GM14" i="1" s="1"/>
  <c r="GL16" i="1"/>
  <c r="GM16" i="1" s="1"/>
  <c r="GJ16" i="1"/>
  <c r="GK16" i="1" s="1"/>
  <c r="GL12" i="1"/>
  <c r="GM12" i="1" s="1"/>
  <c r="GJ12" i="1"/>
  <c r="GK12" i="1" s="1"/>
  <c r="GL6" i="1"/>
  <c r="GM6" i="1" s="1"/>
  <c r="GJ5" i="1"/>
  <c r="GK5" i="1" s="1"/>
  <c r="GL5" i="1"/>
  <c r="GM5" i="1" s="1"/>
  <c r="GL15" i="1"/>
  <c r="GM15" i="1" s="1"/>
  <c r="GJ15" i="1"/>
  <c r="GK15" i="1" s="1"/>
  <c r="GL17" i="1"/>
  <c r="GM17" i="1" s="1"/>
  <c r="GJ17" i="1"/>
  <c r="GK17" i="1" s="1"/>
  <c r="GL19" i="1"/>
  <c r="GM19" i="1" s="1"/>
  <c r="GJ19" i="1"/>
  <c r="GK19" i="1" s="1"/>
  <c r="GL11" i="1"/>
  <c r="GM11" i="1" s="1"/>
  <c r="FP39" i="1"/>
  <c r="FO39" i="1"/>
  <c r="FN39" i="1"/>
  <c r="FP38" i="1"/>
  <c r="FO38" i="1"/>
  <c r="FN38" i="1"/>
  <c r="FP37" i="1"/>
  <c r="FQ37" i="1" s="1"/>
  <c r="FT37" i="1" s="1"/>
  <c r="FO37" i="1"/>
  <c r="FN37" i="1"/>
  <c r="FP36" i="1"/>
  <c r="FO36" i="1"/>
  <c r="FN36" i="1"/>
  <c r="FP35" i="1"/>
  <c r="FO35" i="1"/>
  <c r="FN35" i="1"/>
  <c r="FP34" i="1"/>
  <c r="FO34" i="1"/>
  <c r="FN34" i="1"/>
  <c r="FQ34" i="1" s="1"/>
  <c r="FP33" i="1"/>
  <c r="FO33" i="1"/>
  <c r="FN33" i="1"/>
  <c r="FP32" i="1"/>
  <c r="FO32" i="1"/>
  <c r="FN32" i="1"/>
  <c r="FP31" i="1"/>
  <c r="FO31" i="1"/>
  <c r="FN31" i="1"/>
  <c r="FP30" i="1"/>
  <c r="FO30" i="1"/>
  <c r="FN30" i="1"/>
  <c r="FP29" i="1"/>
  <c r="FO29" i="1"/>
  <c r="FN29" i="1"/>
  <c r="FP28" i="1"/>
  <c r="FO28" i="1"/>
  <c r="FN28" i="1"/>
  <c r="FP27" i="1"/>
  <c r="FO27" i="1"/>
  <c r="FN27" i="1"/>
  <c r="FQ27" i="1" s="1"/>
  <c r="FP26" i="1"/>
  <c r="FO26" i="1"/>
  <c r="FQ26" i="1" s="1"/>
  <c r="FN26" i="1"/>
  <c r="FP25" i="1"/>
  <c r="FO25" i="1"/>
  <c r="FQ25" i="1" s="1"/>
  <c r="FN25" i="1"/>
  <c r="FP24" i="1"/>
  <c r="FO24" i="1"/>
  <c r="FN24" i="1"/>
  <c r="FP19" i="1"/>
  <c r="FO19" i="1"/>
  <c r="FN19" i="1"/>
  <c r="FP18" i="1"/>
  <c r="FO18" i="1"/>
  <c r="FN18" i="1"/>
  <c r="FQ18" i="1" s="1"/>
  <c r="FT18" i="1" s="1"/>
  <c r="FP17" i="1"/>
  <c r="FO17" i="1"/>
  <c r="FN17" i="1"/>
  <c r="FP16" i="1"/>
  <c r="FO16" i="1"/>
  <c r="FN16" i="1"/>
  <c r="FQ16" i="1" s="1"/>
  <c r="FT16" i="1" s="1"/>
  <c r="FP15" i="1"/>
  <c r="FO15" i="1"/>
  <c r="FN15" i="1"/>
  <c r="FP14" i="1"/>
  <c r="FO14" i="1"/>
  <c r="FN14" i="1"/>
  <c r="FP13" i="1"/>
  <c r="FO13" i="1"/>
  <c r="FN13" i="1"/>
  <c r="FP12" i="1"/>
  <c r="FO12" i="1"/>
  <c r="FN12" i="1"/>
  <c r="FP11" i="1"/>
  <c r="FQ11" i="1" s="1"/>
  <c r="FT11" i="1" s="1"/>
  <c r="FO11" i="1"/>
  <c r="FN11" i="1"/>
  <c r="FP10" i="1"/>
  <c r="FO10" i="1"/>
  <c r="FN10" i="1"/>
  <c r="FP9" i="1"/>
  <c r="FO9" i="1"/>
  <c r="FN9" i="1"/>
  <c r="FP8" i="1"/>
  <c r="FO8" i="1"/>
  <c r="FN8" i="1"/>
  <c r="FP7" i="1"/>
  <c r="FO7" i="1"/>
  <c r="FN7" i="1"/>
  <c r="FP6" i="1"/>
  <c r="FO6" i="1"/>
  <c r="FN6" i="1"/>
  <c r="FP5" i="1"/>
  <c r="FO5" i="1"/>
  <c r="FN5" i="1"/>
  <c r="FP4" i="1"/>
  <c r="FO4" i="1"/>
  <c r="FN4" i="1"/>
  <c r="EO37" i="1"/>
  <c r="EO38" i="1"/>
  <c r="EO39" i="1"/>
  <c r="EO36" i="1"/>
  <c r="EO33" i="1"/>
  <c r="EO34" i="1"/>
  <c r="EO35" i="1"/>
  <c r="EO32" i="1"/>
  <c r="EO29" i="1"/>
  <c r="EO30" i="1"/>
  <c r="EO31" i="1"/>
  <c r="EO28" i="1"/>
  <c r="EO25" i="1"/>
  <c r="EO26" i="1"/>
  <c r="EO27" i="1"/>
  <c r="EO24" i="1"/>
  <c r="EX39" i="1"/>
  <c r="EW39" i="1"/>
  <c r="EY39" i="1" s="1"/>
  <c r="FB39" i="1" s="1"/>
  <c r="EV39" i="1"/>
  <c r="EX38" i="1"/>
  <c r="EW38" i="1"/>
  <c r="EV38" i="1"/>
  <c r="EX37" i="1"/>
  <c r="EW37" i="1"/>
  <c r="EV37" i="1"/>
  <c r="EX36" i="1"/>
  <c r="EW36" i="1"/>
  <c r="EV36" i="1"/>
  <c r="EY36" i="1" s="1"/>
  <c r="FB36" i="1" s="1"/>
  <c r="EX35" i="1"/>
  <c r="EW35" i="1"/>
  <c r="EV35" i="1"/>
  <c r="EX34" i="1"/>
  <c r="EW34" i="1"/>
  <c r="EV34" i="1"/>
  <c r="EX33" i="1"/>
  <c r="EW33" i="1"/>
  <c r="EV33" i="1"/>
  <c r="EX32" i="1"/>
  <c r="EW32" i="1"/>
  <c r="EV32" i="1"/>
  <c r="EY32" i="1" s="1"/>
  <c r="FB32" i="1" s="1"/>
  <c r="EX31" i="1"/>
  <c r="EW31" i="1"/>
  <c r="EV31" i="1"/>
  <c r="EX30" i="1"/>
  <c r="EW30" i="1"/>
  <c r="EV30" i="1"/>
  <c r="EX29" i="1"/>
  <c r="EW29" i="1"/>
  <c r="EV29" i="1"/>
  <c r="EX28" i="1"/>
  <c r="EW28" i="1"/>
  <c r="EV28" i="1"/>
  <c r="EY28" i="1" s="1"/>
  <c r="FB28" i="1" s="1"/>
  <c r="EY27" i="1"/>
  <c r="FB27" i="1" s="1"/>
  <c r="EX27" i="1"/>
  <c r="EW27" i="1"/>
  <c r="EV27" i="1"/>
  <c r="EX26" i="1"/>
  <c r="EW26" i="1"/>
  <c r="EV26" i="1"/>
  <c r="EX25" i="1"/>
  <c r="EW25" i="1"/>
  <c r="EY25" i="1" s="1"/>
  <c r="FB25" i="1" s="1"/>
  <c r="EV25" i="1"/>
  <c r="EX24" i="1"/>
  <c r="EW24" i="1"/>
  <c r="EV24" i="1"/>
  <c r="EO17" i="1"/>
  <c r="EO18" i="1"/>
  <c r="EO19" i="1"/>
  <c r="EO16" i="1"/>
  <c r="EO13" i="1"/>
  <c r="EO14" i="1"/>
  <c r="EO15" i="1"/>
  <c r="EO12" i="1"/>
  <c r="EO9" i="1"/>
  <c r="EO10" i="1"/>
  <c r="EO11" i="1"/>
  <c r="EO8" i="1"/>
  <c r="EO5" i="1"/>
  <c r="EO6" i="1"/>
  <c r="EO7" i="1"/>
  <c r="EO4" i="1"/>
  <c r="EX19" i="1"/>
  <c r="EW19" i="1"/>
  <c r="EV19" i="1"/>
  <c r="EY19" i="1" s="1"/>
  <c r="EX18" i="1"/>
  <c r="EW18" i="1"/>
  <c r="EV18" i="1"/>
  <c r="EX17" i="1"/>
  <c r="EW17" i="1"/>
  <c r="EV17" i="1"/>
  <c r="EX16" i="1"/>
  <c r="EW16" i="1"/>
  <c r="EV16" i="1"/>
  <c r="EX15" i="1"/>
  <c r="EW15" i="1"/>
  <c r="EV15" i="1"/>
  <c r="EX14" i="1"/>
  <c r="EW14" i="1"/>
  <c r="EV14" i="1"/>
  <c r="EY14" i="1" s="1"/>
  <c r="EX13" i="1"/>
  <c r="EY13" i="1" s="1"/>
  <c r="EZ13" i="1" s="1"/>
  <c r="FA13" i="1" s="1"/>
  <c r="EW13" i="1"/>
  <c r="EV13" i="1"/>
  <c r="EX12" i="1"/>
  <c r="EW12" i="1"/>
  <c r="EV12" i="1"/>
  <c r="EY12" i="1" s="1"/>
  <c r="EX11" i="1"/>
  <c r="EW11" i="1"/>
  <c r="EV11" i="1"/>
  <c r="EX10" i="1"/>
  <c r="EW10" i="1"/>
  <c r="EV10" i="1"/>
  <c r="EY10" i="1" s="1"/>
  <c r="EX9" i="1"/>
  <c r="EW9" i="1"/>
  <c r="EV9" i="1"/>
  <c r="EX8" i="1"/>
  <c r="EW8" i="1"/>
  <c r="EV8" i="1"/>
  <c r="EX7" i="1"/>
  <c r="EW7" i="1"/>
  <c r="EV7" i="1"/>
  <c r="EX6" i="1"/>
  <c r="EW6" i="1"/>
  <c r="EV6" i="1"/>
  <c r="EY6" i="1" s="1"/>
  <c r="FB6" i="1" s="1"/>
  <c r="EX5" i="1"/>
  <c r="EW5" i="1"/>
  <c r="EV5" i="1"/>
  <c r="EX4" i="1"/>
  <c r="EW4" i="1"/>
  <c r="EV4" i="1"/>
  <c r="EY4" i="1" s="1"/>
  <c r="EJ38" i="1"/>
  <c r="DW37" i="1"/>
  <c r="DW38" i="1"/>
  <c r="DW39" i="1"/>
  <c r="DW36" i="1"/>
  <c r="DW33" i="1"/>
  <c r="DW34" i="1"/>
  <c r="DW35" i="1"/>
  <c r="DW32" i="1"/>
  <c r="DW29" i="1"/>
  <c r="DW30" i="1"/>
  <c r="DW31" i="1"/>
  <c r="DW28" i="1"/>
  <c r="DW25" i="1"/>
  <c r="DW26" i="1"/>
  <c r="DW27" i="1"/>
  <c r="DW24" i="1"/>
  <c r="DW17" i="1"/>
  <c r="DW18" i="1"/>
  <c r="DW19" i="1"/>
  <c r="DW16" i="1"/>
  <c r="DW13" i="1"/>
  <c r="DW14" i="1"/>
  <c r="DW15" i="1"/>
  <c r="DW12" i="1"/>
  <c r="DW9" i="1"/>
  <c r="DW10" i="1"/>
  <c r="DW11" i="1"/>
  <c r="DW8" i="1"/>
  <c r="DW5" i="1"/>
  <c r="DW6" i="1"/>
  <c r="DW7" i="1"/>
  <c r="DW4" i="1"/>
  <c r="EF39" i="1"/>
  <c r="EE39" i="1"/>
  <c r="ED39" i="1"/>
  <c r="EF38" i="1"/>
  <c r="EE38" i="1"/>
  <c r="EG38" i="1" s="1"/>
  <c r="ED38" i="1"/>
  <c r="EF37" i="1"/>
  <c r="EE37" i="1"/>
  <c r="ED37" i="1"/>
  <c r="EF36" i="1"/>
  <c r="EE36" i="1"/>
  <c r="ED36" i="1"/>
  <c r="EF35" i="1"/>
  <c r="EE35" i="1"/>
  <c r="EG35" i="1" s="1"/>
  <c r="EH35" i="1" s="1"/>
  <c r="EI35" i="1" s="1"/>
  <c r="ED35" i="1"/>
  <c r="EF34" i="1"/>
  <c r="EE34" i="1"/>
  <c r="ED34" i="1"/>
  <c r="EF33" i="1"/>
  <c r="EE33" i="1"/>
  <c r="ED33" i="1"/>
  <c r="EF32" i="1"/>
  <c r="EE32" i="1"/>
  <c r="ED32" i="1"/>
  <c r="EF31" i="1"/>
  <c r="EE31" i="1"/>
  <c r="ED31" i="1"/>
  <c r="EF30" i="1"/>
  <c r="EE30" i="1"/>
  <c r="ED30" i="1"/>
  <c r="EF29" i="1"/>
  <c r="EE29" i="1"/>
  <c r="ED29" i="1"/>
  <c r="EF28" i="1"/>
  <c r="EE28" i="1"/>
  <c r="ED28" i="1"/>
  <c r="EF27" i="1"/>
  <c r="EE27" i="1"/>
  <c r="ED27" i="1"/>
  <c r="EG27" i="1" s="1"/>
  <c r="EH27" i="1" s="1"/>
  <c r="EI27" i="1" s="1"/>
  <c r="EF26" i="1"/>
  <c r="EE26" i="1"/>
  <c r="ED26" i="1"/>
  <c r="EG26" i="1" s="1"/>
  <c r="EJ26" i="1" s="1"/>
  <c r="EF25" i="1"/>
  <c r="EE25" i="1"/>
  <c r="ED25" i="1"/>
  <c r="EG25" i="1" s="1"/>
  <c r="EJ25" i="1" s="1"/>
  <c r="EF24" i="1"/>
  <c r="EE24" i="1"/>
  <c r="ED24" i="1"/>
  <c r="EF19" i="1"/>
  <c r="EE19" i="1"/>
  <c r="ED19" i="1"/>
  <c r="EF18" i="1"/>
  <c r="EE18" i="1"/>
  <c r="ED18" i="1"/>
  <c r="EF17" i="1"/>
  <c r="EE17" i="1"/>
  <c r="ED17" i="1"/>
  <c r="EF16" i="1"/>
  <c r="EE16" i="1"/>
  <c r="ED16" i="1"/>
  <c r="EF15" i="1"/>
  <c r="EE15" i="1"/>
  <c r="EG15" i="1" s="1"/>
  <c r="EJ15" i="1" s="1"/>
  <c r="ED15" i="1"/>
  <c r="EF14" i="1"/>
  <c r="EE14" i="1"/>
  <c r="ED14" i="1"/>
  <c r="EF13" i="1"/>
  <c r="EE13" i="1"/>
  <c r="ED13" i="1"/>
  <c r="EF12" i="1"/>
  <c r="EE12" i="1"/>
  <c r="ED12" i="1"/>
  <c r="EF11" i="1"/>
  <c r="EE11" i="1"/>
  <c r="ED11" i="1"/>
  <c r="EF10" i="1"/>
  <c r="EE10" i="1"/>
  <c r="ED10" i="1"/>
  <c r="EF9" i="1"/>
  <c r="EE9" i="1"/>
  <c r="ED9" i="1"/>
  <c r="EF8" i="1"/>
  <c r="EE8" i="1"/>
  <c r="ED8" i="1"/>
  <c r="EF7" i="1"/>
  <c r="EE7" i="1"/>
  <c r="ED7" i="1"/>
  <c r="EG7" i="1" s="1"/>
  <c r="EJ7" i="1" s="1"/>
  <c r="EF6" i="1"/>
  <c r="EE6" i="1"/>
  <c r="ED6" i="1"/>
  <c r="EF5" i="1"/>
  <c r="EE5" i="1"/>
  <c r="ED5" i="1"/>
  <c r="EF4" i="1"/>
  <c r="EE4" i="1"/>
  <c r="ED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2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4" i="1"/>
  <c r="DE37" i="1"/>
  <c r="DE38" i="1"/>
  <c r="DE39" i="1"/>
  <c r="DE36" i="1"/>
  <c r="DE33" i="1"/>
  <c r="DE34" i="1"/>
  <c r="DE35" i="1"/>
  <c r="DE32" i="1"/>
  <c r="DE29" i="1"/>
  <c r="DE30" i="1"/>
  <c r="DE31" i="1"/>
  <c r="DE28" i="1"/>
  <c r="DE25" i="1"/>
  <c r="DE26" i="1"/>
  <c r="DE27" i="1"/>
  <c r="DE24" i="1"/>
  <c r="DE17" i="1"/>
  <c r="DE18" i="1"/>
  <c r="DE19" i="1"/>
  <c r="DE16" i="1"/>
  <c r="DE13" i="1"/>
  <c r="DE14" i="1"/>
  <c r="DE15" i="1"/>
  <c r="DE12" i="1"/>
  <c r="DE9" i="1"/>
  <c r="DE10" i="1"/>
  <c r="DE11" i="1"/>
  <c r="DE8" i="1"/>
  <c r="DE5" i="1"/>
  <c r="DE6" i="1"/>
  <c r="DE7" i="1"/>
  <c r="DE4" i="1"/>
  <c r="DN39" i="1"/>
  <c r="DM39" i="1"/>
  <c r="DL39" i="1"/>
  <c r="DN38" i="1"/>
  <c r="DM38" i="1"/>
  <c r="DL38" i="1"/>
  <c r="DN37" i="1"/>
  <c r="DM37" i="1"/>
  <c r="DL37" i="1"/>
  <c r="DN36" i="1"/>
  <c r="DM36" i="1"/>
  <c r="DL36" i="1"/>
  <c r="DN35" i="1"/>
  <c r="DO35" i="1" s="1"/>
  <c r="DM35" i="1"/>
  <c r="DL35" i="1"/>
  <c r="DN34" i="1"/>
  <c r="DM34" i="1"/>
  <c r="DL34" i="1"/>
  <c r="DO34" i="1" s="1"/>
  <c r="DP34" i="1" s="1"/>
  <c r="DN33" i="1"/>
  <c r="DM33" i="1"/>
  <c r="DL33" i="1"/>
  <c r="DO33" i="1" s="1"/>
  <c r="DN32" i="1"/>
  <c r="DM32" i="1"/>
  <c r="DL32" i="1"/>
  <c r="DN31" i="1"/>
  <c r="DM31" i="1"/>
  <c r="DL31" i="1"/>
  <c r="DO31" i="1" s="1"/>
  <c r="DN30" i="1"/>
  <c r="DM30" i="1"/>
  <c r="DL30" i="1"/>
  <c r="DN29" i="1"/>
  <c r="DM29" i="1"/>
  <c r="DL29" i="1"/>
  <c r="DO29" i="1" s="1"/>
  <c r="DN28" i="1"/>
  <c r="DM28" i="1"/>
  <c r="DO28" i="1" s="1"/>
  <c r="DL28" i="1"/>
  <c r="DN27" i="1"/>
  <c r="DM27" i="1"/>
  <c r="DL27" i="1"/>
  <c r="DN26" i="1"/>
  <c r="DM26" i="1"/>
  <c r="DL26" i="1"/>
  <c r="DN25" i="1"/>
  <c r="DM25" i="1"/>
  <c r="DL25" i="1"/>
  <c r="DN24" i="1"/>
  <c r="DM24" i="1"/>
  <c r="DL24" i="1"/>
  <c r="DN19" i="1"/>
  <c r="DM19" i="1"/>
  <c r="DL19" i="1"/>
  <c r="DN18" i="1"/>
  <c r="DM18" i="1"/>
  <c r="DL18" i="1"/>
  <c r="DN17" i="1"/>
  <c r="DM17" i="1"/>
  <c r="DL17" i="1"/>
  <c r="DO17" i="1" s="1"/>
  <c r="DN16" i="1"/>
  <c r="DM16" i="1"/>
  <c r="DL16" i="1"/>
  <c r="DN15" i="1"/>
  <c r="DM15" i="1"/>
  <c r="DL15" i="1"/>
  <c r="DN14" i="1"/>
  <c r="DM14" i="1"/>
  <c r="DL14" i="1"/>
  <c r="DN13" i="1"/>
  <c r="DM13" i="1"/>
  <c r="DL13" i="1"/>
  <c r="DN12" i="1"/>
  <c r="DM12" i="1"/>
  <c r="DL12" i="1"/>
  <c r="DN11" i="1"/>
  <c r="DM11" i="1"/>
  <c r="DL11" i="1"/>
  <c r="DN10" i="1"/>
  <c r="DM10" i="1"/>
  <c r="DL10" i="1"/>
  <c r="DN9" i="1"/>
  <c r="DM9" i="1"/>
  <c r="DL9" i="1"/>
  <c r="DN8" i="1"/>
  <c r="DM8" i="1"/>
  <c r="DL8" i="1"/>
  <c r="DN7" i="1"/>
  <c r="DM7" i="1"/>
  <c r="DL7" i="1"/>
  <c r="DN6" i="1"/>
  <c r="DM6" i="1"/>
  <c r="DL6" i="1"/>
  <c r="DN5" i="1"/>
  <c r="DM5" i="1"/>
  <c r="DL5" i="1"/>
  <c r="DN4" i="1"/>
  <c r="DM4" i="1"/>
  <c r="DL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24" i="1"/>
  <c r="CV5" i="1"/>
  <c r="CV6" i="1"/>
  <c r="CV7" i="1"/>
  <c r="CV8" i="1"/>
  <c r="CV9" i="1"/>
  <c r="CV10" i="1"/>
  <c r="CV11" i="1"/>
  <c r="CV12" i="1"/>
  <c r="CV13" i="1"/>
  <c r="CV14" i="1"/>
  <c r="CW14" i="1" s="1"/>
  <c r="CV15" i="1"/>
  <c r="CW15" i="1" s="1"/>
  <c r="CV16" i="1"/>
  <c r="CV17" i="1"/>
  <c r="CV18" i="1"/>
  <c r="CV19" i="1"/>
  <c r="CV4" i="1"/>
  <c r="CU5" i="1"/>
  <c r="CU6" i="1"/>
  <c r="CW6" i="1" s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4" i="1"/>
  <c r="CT5" i="1"/>
  <c r="CW5" i="1" s="1"/>
  <c r="CT6" i="1"/>
  <c r="CT7" i="1"/>
  <c r="CT8" i="1"/>
  <c r="CT9" i="1"/>
  <c r="CT10" i="1"/>
  <c r="CT11" i="1"/>
  <c r="CT12" i="1"/>
  <c r="CW12" i="1" s="1"/>
  <c r="CT13" i="1"/>
  <c r="CW13" i="1" s="1"/>
  <c r="CT14" i="1"/>
  <c r="CT15" i="1"/>
  <c r="CT16" i="1"/>
  <c r="CT17" i="1"/>
  <c r="CT18" i="1"/>
  <c r="CT19" i="1"/>
  <c r="CW19" i="1" s="1"/>
  <c r="CT4" i="1"/>
  <c r="CW7" i="1"/>
  <c r="CW8" i="1"/>
  <c r="CZ8" i="1" s="1"/>
  <c r="CW9" i="1"/>
  <c r="CW10" i="1"/>
  <c r="CW11" i="1"/>
  <c r="CZ11" i="1" s="1"/>
  <c r="CW16" i="1"/>
  <c r="CW17" i="1"/>
  <c r="CW18" i="1"/>
  <c r="CM37" i="1"/>
  <c r="CM38" i="1"/>
  <c r="CM39" i="1"/>
  <c r="CM36" i="1"/>
  <c r="CM33" i="1"/>
  <c r="CM34" i="1"/>
  <c r="CM35" i="1"/>
  <c r="CM32" i="1"/>
  <c r="CM29" i="1"/>
  <c r="CM30" i="1"/>
  <c r="CM31" i="1"/>
  <c r="CM28" i="1"/>
  <c r="CM25" i="1"/>
  <c r="CM26" i="1"/>
  <c r="CM27" i="1"/>
  <c r="CM24" i="1"/>
  <c r="CM17" i="1"/>
  <c r="CM18" i="1"/>
  <c r="CM19" i="1"/>
  <c r="CM16" i="1"/>
  <c r="CM13" i="1"/>
  <c r="CM14" i="1"/>
  <c r="CM15" i="1"/>
  <c r="CM12" i="1"/>
  <c r="CM9" i="1"/>
  <c r="CM10" i="1"/>
  <c r="CM11" i="1"/>
  <c r="CM8" i="1"/>
  <c r="CM5" i="1"/>
  <c r="CM6" i="1"/>
  <c r="CM7" i="1"/>
  <c r="CM4" i="1"/>
  <c r="CW39" i="1"/>
  <c r="CZ39" i="1" s="1"/>
  <c r="CW35" i="1"/>
  <c r="CZ35" i="1" s="1"/>
  <c r="CW31" i="1"/>
  <c r="CZ31" i="1" s="1"/>
  <c r="CW28" i="1"/>
  <c r="CZ28" i="1" s="1"/>
  <c r="CW27" i="1"/>
  <c r="CZ27" i="1" s="1"/>
  <c r="CW24" i="1"/>
  <c r="CZ24" i="1" s="1"/>
  <c r="DA24" i="1" s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24" i="1"/>
  <c r="BX37" i="1"/>
  <c r="BX38" i="1"/>
  <c r="BX39" i="1"/>
  <c r="BX36" i="1"/>
  <c r="BX33" i="1"/>
  <c r="BX34" i="1"/>
  <c r="BX35" i="1"/>
  <c r="BX32" i="1"/>
  <c r="BX29" i="1"/>
  <c r="BX30" i="1"/>
  <c r="BX31" i="1"/>
  <c r="BX28" i="1"/>
  <c r="BX25" i="1"/>
  <c r="BX26" i="1"/>
  <c r="BX27" i="1"/>
  <c r="BX24" i="1"/>
  <c r="CD39" i="1"/>
  <c r="CC39" i="1"/>
  <c r="CD38" i="1"/>
  <c r="CC38" i="1"/>
  <c r="CE38" i="1" s="1"/>
  <c r="CD37" i="1"/>
  <c r="CC37" i="1"/>
  <c r="CD36" i="1"/>
  <c r="CC36" i="1"/>
  <c r="CD35" i="1"/>
  <c r="CC35" i="1"/>
  <c r="CD34" i="1"/>
  <c r="CC34" i="1"/>
  <c r="CD33" i="1"/>
  <c r="CC33" i="1"/>
  <c r="CD32" i="1"/>
  <c r="CC32" i="1"/>
  <c r="CE32" i="1" s="1"/>
  <c r="CD31" i="1"/>
  <c r="CC31" i="1"/>
  <c r="CD30" i="1"/>
  <c r="CC30" i="1"/>
  <c r="CE30" i="1" s="1"/>
  <c r="CD29" i="1"/>
  <c r="CC29" i="1"/>
  <c r="CD28" i="1"/>
  <c r="CC28" i="1"/>
  <c r="CE28" i="1" s="1"/>
  <c r="CD27" i="1"/>
  <c r="CC27" i="1"/>
  <c r="CE27" i="1" s="1"/>
  <c r="CD26" i="1"/>
  <c r="CC26" i="1"/>
  <c r="CD25" i="1"/>
  <c r="CC25" i="1"/>
  <c r="CD24" i="1"/>
  <c r="CC24" i="1"/>
  <c r="CE24" i="1" s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4" i="1"/>
  <c r="BX17" i="1"/>
  <c r="BX18" i="1"/>
  <c r="BX19" i="1"/>
  <c r="BX16" i="1"/>
  <c r="CD19" i="1"/>
  <c r="CC19" i="1"/>
  <c r="CD18" i="1"/>
  <c r="CC18" i="1"/>
  <c r="CE18" i="1" s="1"/>
  <c r="CD17" i="1"/>
  <c r="CC17" i="1"/>
  <c r="CD16" i="1"/>
  <c r="CC16" i="1"/>
  <c r="BX13" i="1"/>
  <c r="BX14" i="1"/>
  <c r="BX15" i="1"/>
  <c r="BX12" i="1"/>
  <c r="BX9" i="1"/>
  <c r="BX10" i="1"/>
  <c r="BX11" i="1"/>
  <c r="BX8" i="1"/>
  <c r="BX5" i="1"/>
  <c r="BX6" i="1"/>
  <c r="BX7" i="1"/>
  <c r="BX4" i="1"/>
  <c r="CD15" i="1"/>
  <c r="CC15" i="1"/>
  <c r="CD14" i="1"/>
  <c r="CC14" i="1"/>
  <c r="CD13" i="1"/>
  <c r="CC13" i="1"/>
  <c r="CD12" i="1"/>
  <c r="CC12" i="1"/>
  <c r="CD11" i="1"/>
  <c r="CC11" i="1"/>
  <c r="CD10" i="1"/>
  <c r="CC10" i="1"/>
  <c r="CD9" i="1"/>
  <c r="CC9" i="1"/>
  <c r="CD8" i="1"/>
  <c r="CC8" i="1"/>
  <c r="CD7" i="1"/>
  <c r="CC7" i="1"/>
  <c r="CD6" i="1"/>
  <c r="CC6" i="1"/>
  <c r="CE6" i="1" s="1"/>
  <c r="CD5" i="1"/>
  <c r="CC5" i="1"/>
  <c r="CD4" i="1"/>
  <c r="CC4" i="1"/>
  <c r="GJ34" i="1" l="1"/>
  <c r="GK34" i="1" s="1"/>
  <c r="GJ38" i="1"/>
  <c r="GK38" i="1" s="1"/>
  <c r="GJ33" i="1"/>
  <c r="GK33" i="1" s="1"/>
  <c r="GL37" i="1"/>
  <c r="GM37" i="1" s="1"/>
  <c r="GJ36" i="1"/>
  <c r="GK36" i="1" s="1"/>
  <c r="GL35" i="1"/>
  <c r="GM35" i="1" s="1"/>
  <c r="GJ28" i="1"/>
  <c r="GK28" i="1" s="1"/>
  <c r="GJ39" i="1"/>
  <c r="GK39" i="1" s="1"/>
  <c r="GJ30" i="1"/>
  <c r="GK30" i="1" s="1"/>
  <c r="GJ26" i="1"/>
  <c r="GK26" i="1" s="1"/>
  <c r="GL31" i="1"/>
  <c r="GM31" i="1" s="1"/>
  <c r="GL29" i="1"/>
  <c r="GM29" i="1" s="1"/>
  <c r="GJ24" i="1"/>
  <c r="GK24" i="1" s="1"/>
  <c r="GL18" i="1"/>
  <c r="GM18" i="1" s="1"/>
  <c r="GJ9" i="1"/>
  <c r="GK9" i="1" s="1"/>
  <c r="GJ13" i="1"/>
  <c r="GK13" i="1" s="1"/>
  <c r="GL10" i="1"/>
  <c r="GM10" i="1" s="1"/>
  <c r="GJ7" i="1"/>
  <c r="GK7" i="1" s="1"/>
  <c r="GJ32" i="1"/>
  <c r="GK32" i="1" s="1"/>
  <c r="GL8" i="1"/>
  <c r="GM8" i="1" s="1"/>
  <c r="FQ33" i="1"/>
  <c r="FT33" i="1" s="1"/>
  <c r="FU33" i="1" s="1"/>
  <c r="FQ36" i="1"/>
  <c r="FT36" i="1" s="1"/>
  <c r="FU36" i="1" s="1"/>
  <c r="FQ29" i="1"/>
  <c r="FT29" i="1" s="1"/>
  <c r="FQ24" i="1"/>
  <c r="FR24" i="1" s="1"/>
  <c r="FS24" i="1" s="1"/>
  <c r="FQ35" i="1"/>
  <c r="FR35" i="1" s="1"/>
  <c r="FS35" i="1" s="1"/>
  <c r="FQ12" i="1"/>
  <c r="FQ14" i="1"/>
  <c r="FT14" i="1" s="1"/>
  <c r="FQ5" i="1"/>
  <c r="FT5" i="1" s="1"/>
  <c r="FU5" i="1" s="1"/>
  <c r="FQ15" i="1"/>
  <c r="FT15" i="1" s="1"/>
  <c r="FR12" i="1"/>
  <c r="FS12" i="1" s="1"/>
  <c r="FT12" i="1"/>
  <c r="FU12" i="1" s="1"/>
  <c r="FR34" i="1"/>
  <c r="FS34" i="1" s="1"/>
  <c r="FT34" i="1"/>
  <c r="FU34" i="1" s="1"/>
  <c r="FR25" i="1"/>
  <c r="FS25" i="1" s="1"/>
  <c r="FT25" i="1"/>
  <c r="FU25" i="1" s="1"/>
  <c r="FQ31" i="1"/>
  <c r="FT31" i="1" s="1"/>
  <c r="FU31" i="1" s="1"/>
  <c r="FQ38" i="1"/>
  <c r="FT38" i="1" s="1"/>
  <c r="FU38" i="1" s="1"/>
  <c r="FQ28" i="1"/>
  <c r="FT28" i="1" s="1"/>
  <c r="FU28" i="1" s="1"/>
  <c r="FQ30" i="1"/>
  <c r="FR30" i="1" s="1"/>
  <c r="FS30" i="1" s="1"/>
  <c r="FQ32" i="1"/>
  <c r="FR32" i="1" s="1"/>
  <c r="FS32" i="1" s="1"/>
  <c r="FQ39" i="1"/>
  <c r="FT39" i="1" s="1"/>
  <c r="FU39" i="1" s="1"/>
  <c r="FU29" i="1"/>
  <c r="FQ7" i="1"/>
  <c r="FT7" i="1" s="1"/>
  <c r="FQ9" i="1"/>
  <c r="FQ13" i="1"/>
  <c r="FQ17" i="1"/>
  <c r="FT17" i="1" s="1"/>
  <c r="FU17" i="1" s="1"/>
  <c r="FQ19" i="1"/>
  <c r="FT19" i="1" s="1"/>
  <c r="FU19" i="1" s="1"/>
  <c r="FQ4" i="1"/>
  <c r="FQ6" i="1"/>
  <c r="FQ8" i="1"/>
  <c r="FT8" i="1" s="1"/>
  <c r="FU8" i="1" s="1"/>
  <c r="FQ10" i="1"/>
  <c r="FT27" i="1"/>
  <c r="FR27" i="1"/>
  <c r="FS27" i="1" s="1"/>
  <c r="FR36" i="1"/>
  <c r="FS36" i="1" s="1"/>
  <c r="FU37" i="1"/>
  <c r="FT26" i="1"/>
  <c r="FU26" i="1" s="1"/>
  <c r="FR26" i="1"/>
  <c r="FS26" i="1" s="1"/>
  <c r="FT35" i="1"/>
  <c r="FU35" i="1" s="1"/>
  <c r="FR37" i="1"/>
  <c r="FS37" i="1" s="1"/>
  <c r="FR4" i="1"/>
  <c r="FS4" i="1" s="1"/>
  <c r="FU14" i="1"/>
  <c r="FU15" i="1"/>
  <c r="FU16" i="1"/>
  <c r="FR16" i="1"/>
  <c r="FS16" i="1" s="1"/>
  <c r="FU18" i="1"/>
  <c r="FR18" i="1"/>
  <c r="FS18" i="1" s="1"/>
  <c r="FR11" i="1"/>
  <c r="FS11" i="1" s="1"/>
  <c r="FU11" i="1"/>
  <c r="FR14" i="1"/>
  <c r="FS14" i="1" s="1"/>
  <c r="EY24" i="1"/>
  <c r="FB24" i="1" s="1"/>
  <c r="FC24" i="1" s="1"/>
  <c r="EY38" i="1"/>
  <c r="FB38" i="1" s="1"/>
  <c r="FC38" i="1" s="1"/>
  <c r="EY26" i="1"/>
  <c r="FB26" i="1" s="1"/>
  <c r="EY30" i="1"/>
  <c r="FB30" i="1" s="1"/>
  <c r="FC30" i="1" s="1"/>
  <c r="FC32" i="1"/>
  <c r="EY34" i="1"/>
  <c r="FB34" i="1" s="1"/>
  <c r="EY29" i="1"/>
  <c r="FB29" i="1" s="1"/>
  <c r="FC29" i="1" s="1"/>
  <c r="EY31" i="1"/>
  <c r="FB31" i="1" s="1"/>
  <c r="FC31" i="1" s="1"/>
  <c r="EY35" i="1"/>
  <c r="FB35" i="1" s="1"/>
  <c r="FC35" i="1" s="1"/>
  <c r="EY37" i="1"/>
  <c r="FB37" i="1" s="1"/>
  <c r="FC37" i="1" s="1"/>
  <c r="FC28" i="1"/>
  <c r="EY33" i="1"/>
  <c r="FB33" i="1" s="1"/>
  <c r="FC33" i="1" s="1"/>
  <c r="FC36" i="1"/>
  <c r="EZ36" i="1"/>
  <c r="FA36" i="1" s="1"/>
  <c r="EZ34" i="1"/>
  <c r="FA34" i="1" s="1"/>
  <c r="FC34" i="1"/>
  <c r="EZ25" i="1"/>
  <c r="FA25" i="1" s="1"/>
  <c r="FC25" i="1"/>
  <c r="FC26" i="1"/>
  <c r="EZ26" i="1"/>
  <c r="FA26" i="1" s="1"/>
  <c r="FC39" i="1"/>
  <c r="EZ39" i="1"/>
  <c r="FA39" i="1" s="1"/>
  <c r="EZ27" i="1"/>
  <c r="FA27" i="1" s="1"/>
  <c r="EZ28" i="1"/>
  <c r="FA28" i="1" s="1"/>
  <c r="EZ32" i="1"/>
  <c r="FA32" i="1" s="1"/>
  <c r="EY5" i="1"/>
  <c r="FB5" i="1" s="1"/>
  <c r="FC5" i="1" s="1"/>
  <c r="EY8" i="1"/>
  <c r="FB8" i="1" s="1"/>
  <c r="FC8" i="1" s="1"/>
  <c r="EY15" i="1"/>
  <c r="EZ15" i="1" s="1"/>
  <c r="FA15" i="1" s="1"/>
  <c r="EZ4" i="1"/>
  <c r="FA4" i="1" s="1"/>
  <c r="EY16" i="1"/>
  <c r="FB16" i="1" s="1"/>
  <c r="FC16" i="1" s="1"/>
  <c r="EY18" i="1"/>
  <c r="EZ18" i="1" s="1"/>
  <c r="FA18" i="1" s="1"/>
  <c r="EY7" i="1"/>
  <c r="FB7" i="1" s="1"/>
  <c r="EY11" i="1"/>
  <c r="EZ11" i="1" s="1"/>
  <c r="FA11" i="1" s="1"/>
  <c r="EY9" i="1"/>
  <c r="FB9" i="1" s="1"/>
  <c r="FC9" i="1" s="1"/>
  <c r="FC6" i="1"/>
  <c r="EY17" i="1"/>
  <c r="EZ17" i="1" s="1"/>
  <c r="FA17" i="1" s="1"/>
  <c r="FB12" i="1"/>
  <c r="FC12" i="1" s="1"/>
  <c r="EZ12" i="1"/>
  <c r="FA12" i="1" s="1"/>
  <c r="EZ14" i="1"/>
  <c r="FA14" i="1" s="1"/>
  <c r="FB14" i="1"/>
  <c r="FC14" i="1" s="1"/>
  <c r="FB10" i="1"/>
  <c r="FC10" i="1" s="1"/>
  <c r="EZ10" i="1"/>
  <c r="FA10" i="1" s="1"/>
  <c r="FB19" i="1"/>
  <c r="FC19" i="1" s="1"/>
  <c r="EZ19" i="1"/>
  <c r="FA19" i="1" s="1"/>
  <c r="FB4" i="1"/>
  <c r="FC4" i="1" s="1"/>
  <c r="EZ6" i="1"/>
  <c r="FA6" i="1" s="1"/>
  <c r="FB13" i="1"/>
  <c r="FC13" i="1" s="1"/>
  <c r="FB15" i="1"/>
  <c r="FC15" i="1" s="1"/>
  <c r="EG30" i="1"/>
  <c r="EJ30" i="1" s="1"/>
  <c r="EK30" i="1" s="1"/>
  <c r="EG36" i="1"/>
  <c r="EH36" i="1" s="1"/>
  <c r="EI36" i="1" s="1"/>
  <c r="EJ36" i="1"/>
  <c r="EK36" i="1" s="1"/>
  <c r="EG28" i="1"/>
  <c r="EJ28" i="1" s="1"/>
  <c r="EG24" i="1"/>
  <c r="EJ24" i="1" s="1"/>
  <c r="EK24" i="1" s="1"/>
  <c r="EJ35" i="1"/>
  <c r="EK35" i="1" s="1"/>
  <c r="EG8" i="1"/>
  <c r="EJ8" i="1" s="1"/>
  <c r="EG16" i="1"/>
  <c r="EJ16" i="1" s="1"/>
  <c r="EG18" i="1"/>
  <c r="EJ18" i="1" s="1"/>
  <c r="EK18" i="1" s="1"/>
  <c r="EG17" i="1"/>
  <c r="EJ17" i="1" s="1"/>
  <c r="EG12" i="1"/>
  <c r="EJ12" i="1" s="1"/>
  <c r="EK12" i="1" s="1"/>
  <c r="EG10" i="1"/>
  <c r="EJ10" i="1" s="1"/>
  <c r="EJ27" i="1"/>
  <c r="EH28" i="1"/>
  <c r="EI28" i="1" s="1"/>
  <c r="EH26" i="1"/>
  <c r="EI26" i="1" s="1"/>
  <c r="EG31" i="1"/>
  <c r="EJ31" i="1" s="1"/>
  <c r="EK31" i="1" s="1"/>
  <c r="EG33" i="1"/>
  <c r="EJ33" i="1" s="1"/>
  <c r="EK33" i="1" s="1"/>
  <c r="EG29" i="1"/>
  <c r="EG32" i="1"/>
  <c r="EG34" i="1"/>
  <c r="EG39" i="1"/>
  <c r="EK26" i="1"/>
  <c r="EG37" i="1"/>
  <c r="EG5" i="1"/>
  <c r="EG9" i="1"/>
  <c r="EJ9" i="1" s="1"/>
  <c r="EK9" i="1" s="1"/>
  <c r="EG11" i="1"/>
  <c r="EJ11" i="1" s="1"/>
  <c r="EK11" i="1" s="1"/>
  <c r="EG13" i="1"/>
  <c r="EJ13" i="1" s="1"/>
  <c r="EK13" i="1" s="1"/>
  <c r="EG4" i="1"/>
  <c r="EG6" i="1"/>
  <c r="EK8" i="1"/>
  <c r="EG19" i="1"/>
  <c r="EH19" i="1" s="1"/>
  <c r="EI19" i="1" s="1"/>
  <c r="EG14" i="1"/>
  <c r="EJ14" i="1" s="1"/>
  <c r="EK14" i="1" s="1"/>
  <c r="EH33" i="1"/>
  <c r="EI33" i="1" s="1"/>
  <c r="EK38" i="1"/>
  <c r="EH38" i="1"/>
  <c r="EI38" i="1" s="1"/>
  <c r="EH25" i="1"/>
  <c r="EI25" i="1" s="1"/>
  <c r="EK25" i="1"/>
  <c r="EH30" i="1"/>
  <c r="EI30" i="1" s="1"/>
  <c r="EK28" i="1"/>
  <c r="EH14" i="1"/>
  <c r="EI14" i="1" s="1"/>
  <c r="EK16" i="1"/>
  <c r="EH16" i="1"/>
  <c r="EI16" i="1" s="1"/>
  <c r="EK15" i="1"/>
  <c r="EK17" i="1"/>
  <c r="EH17" i="1"/>
  <c r="EI17" i="1" s="1"/>
  <c r="EK10" i="1"/>
  <c r="EH15" i="1"/>
  <c r="EI15" i="1" s="1"/>
  <c r="EH7" i="1"/>
  <c r="EI7" i="1" s="1"/>
  <c r="EH8" i="1"/>
  <c r="EI8" i="1" s="1"/>
  <c r="DO38" i="1"/>
  <c r="DS38" i="1" s="1"/>
  <c r="DO24" i="1"/>
  <c r="DP24" i="1" s="1"/>
  <c r="DO25" i="1"/>
  <c r="DO16" i="1"/>
  <c r="DP16" i="1" s="1"/>
  <c r="DO19" i="1"/>
  <c r="DS19" i="1" s="1"/>
  <c r="DO13" i="1"/>
  <c r="DP13" i="1" s="1"/>
  <c r="DO14" i="1"/>
  <c r="DO5" i="1"/>
  <c r="DO11" i="1"/>
  <c r="DP11" i="1" s="1"/>
  <c r="DO9" i="1"/>
  <c r="DP9" i="1" s="1"/>
  <c r="DO6" i="1"/>
  <c r="DP6" i="1" s="1"/>
  <c r="DO26" i="1"/>
  <c r="DS26" i="1" s="1"/>
  <c r="DO36" i="1"/>
  <c r="DS36" i="1" s="1"/>
  <c r="DO27" i="1"/>
  <c r="DO37" i="1"/>
  <c r="DS37" i="1" s="1"/>
  <c r="DS25" i="1"/>
  <c r="DO39" i="1"/>
  <c r="DP39" i="1" s="1"/>
  <c r="DO30" i="1"/>
  <c r="DP30" i="1" s="1"/>
  <c r="DO32" i="1"/>
  <c r="DP32" i="1" s="1"/>
  <c r="DO7" i="1"/>
  <c r="DP7" i="1" s="1"/>
  <c r="DO4" i="1"/>
  <c r="DP4" i="1" s="1"/>
  <c r="DS14" i="1"/>
  <c r="DO15" i="1"/>
  <c r="DS15" i="1" s="1"/>
  <c r="DO10" i="1"/>
  <c r="DP10" i="1" s="1"/>
  <c r="DO12" i="1"/>
  <c r="DP12" i="1" s="1"/>
  <c r="DO8" i="1"/>
  <c r="DP8" i="1" s="1"/>
  <c r="DO18" i="1"/>
  <c r="DP18" i="1" s="1"/>
  <c r="DS28" i="1"/>
  <c r="DP28" i="1"/>
  <c r="DP29" i="1"/>
  <c r="DS29" i="1"/>
  <c r="DS31" i="1"/>
  <c r="DP31" i="1"/>
  <c r="DP33" i="1"/>
  <c r="DS33" i="1"/>
  <c r="DS35" i="1"/>
  <c r="DP35" i="1"/>
  <c r="DP25" i="1"/>
  <c r="DS34" i="1"/>
  <c r="DS17" i="1"/>
  <c r="DP17" i="1"/>
  <c r="DS18" i="1"/>
  <c r="DS5" i="1"/>
  <c r="DS13" i="1"/>
  <c r="DP5" i="1"/>
  <c r="DP14" i="1"/>
  <c r="CW34" i="1"/>
  <c r="CZ34" i="1" s="1"/>
  <c r="CW25" i="1"/>
  <c r="CZ25" i="1" s="1"/>
  <c r="DA25" i="1" s="1"/>
  <c r="CW36" i="1"/>
  <c r="CZ36" i="1" s="1"/>
  <c r="DA36" i="1" s="1"/>
  <c r="CW32" i="1"/>
  <c r="CZ32" i="1" s="1"/>
  <c r="DA32" i="1" s="1"/>
  <c r="CW33" i="1"/>
  <c r="CZ33" i="1" s="1"/>
  <c r="DA33" i="1" s="1"/>
  <c r="CW29" i="1"/>
  <c r="CZ29" i="1" s="1"/>
  <c r="DA29" i="1" s="1"/>
  <c r="CX34" i="1"/>
  <c r="CY34" i="1" s="1"/>
  <c r="CW37" i="1"/>
  <c r="CZ37" i="1" s="1"/>
  <c r="DA37" i="1" s="1"/>
  <c r="CW30" i="1"/>
  <c r="CZ30" i="1" s="1"/>
  <c r="DA30" i="1" s="1"/>
  <c r="CW38" i="1"/>
  <c r="CZ38" i="1" s="1"/>
  <c r="DA38" i="1" s="1"/>
  <c r="CW26" i="1"/>
  <c r="CZ26" i="1" s="1"/>
  <c r="DA26" i="1" s="1"/>
  <c r="CZ10" i="1"/>
  <c r="DA10" i="1" s="1"/>
  <c r="CZ9" i="1"/>
  <c r="DA9" i="1" s="1"/>
  <c r="CZ12" i="1"/>
  <c r="DA12" i="1" s="1"/>
  <c r="CX13" i="1"/>
  <c r="CY13" i="1" s="1"/>
  <c r="CZ13" i="1"/>
  <c r="DA13" i="1" s="1"/>
  <c r="CW4" i="1"/>
  <c r="CZ4" i="1" s="1"/>
  <c r="DA4" i="1" s="1"/>
  <c r="CZ7" i="1"/>
  <c r="CZ14" i="1"/>
  <c r="DA14" i="1" s="1"/>
  <c r="CZ6" i="1"/>
  <c r="DA6" i="1" s="1"/>
  <c r="CZ19" i="1"/>
  <c r="DA19" i="1" s="1"/>
  <c r="CX11" i="1"/>
  <c r="CY11" i="1" s="1"/>
  <c r="CZ15" i="1"/>
  <c r="DA15" i="1" s="1"/>
  <c r="CZ16" i="1"/>
  <c r="DA16" i="1" s="1"/>
  <c r="DA31" i="1"/>
  <c r="CX31" i="1"/>
  <c r="CY31" i="1" s="1"/>
  <c r="CX27" i="1"/>
  <c r="CY27" i="1" s="1"/>
  <c r="DA28" i="1"/>
  <c r="DA39" i="1"/>
  <c r="CX39" i="1"/>
  <c r="CY39" i="1" s="1"/>
  <c r="DA35" i="1"/>
  <c r="CX35" i="1"/>
  <c r="CY35" i="1" s="1"/>
  <c r="CX28" i="1"/>
  <c r="CY28" i="1" s="1"/>
  <c r="DA34" i="1"/>
  <c r="CX24" i="1"/>
  <c r="CY24" i="1" s="1"/>
  <c r="DA8" i="1"/>
  <c r="CX8" i="1"/>
  <c r="CY8" i="1" s="1"/>
  <c r="CX10" i="1"/>
  <c r="CY10" i="1" s="1"/>
  <c r="CX5" i="1"/>
  <c r="CY5" i="1" s="1"/>
  <c r="CX19" i="1"/>
  <c r="CY19" i="1" s="1"/>
  <c r="CX15" i="1"/>
  <c r="CY15" i="1" s="1"/>
  <c r="DA11" i="1"/>
  <c r="CE31" i="1"/>
  <c r="CI31" i="1" s="1"/>
  <c r="CE35" i="1"/>
  <c r="CI35" i="1" s="1"/>
  <c r="CE39" i="1"/>
  <c r="CE29" i="1"/>
  <c r="CI29" i="1" s="1"/>
  <c r="CE37" i="1"/>
  <c r="CI37" i="1" s="1"/>
  <c r="CE25" i="1"/>
  <c r="CF25" i="1" s="1"/>
  <c r="CE33" i="1"/>
  <c r="CI33" i="1" s="1"/>
  <c r="CE36" i="1"/>
  <c r="CI36" i="1" s="1"/>
  <c r="CE26" i="1"/>
  <c r="CI26" i="1" s="1"/>
  <c r="CE34" i="1"/>
  <c r="CI34" i="1" s="1"/>
  <c r="CF29" i="1"/>
  <c r="CF37" i="1"/>
  <c r="CF27" i="1"/>
  <c r="CI32" i="1"/>
  <c r="CF32" i="1"/>
  <c r="CI30" i="1"/>
  <c r="CF30" i="1"/>
  <c r="CI38" i="1"/>
  <c r="CF38" i="1"/>
  <c r="CF33" i="1"/>
  <c r="CF36" i="1"/>
  <c r="CI28" i="1"/>
  <c r="CF28" i="1"/>
  <c r="CI39" i="1"/>
  <c r="CF39" i="1"/>
  <c r="CI24" i="1"/>
  <c r="CF24" i="1"/>
  <c r="CE19" i="1"/>
  <c r="CE16" i="1"/>
  <c r="CE17" i="1"/>
  <c r="CI17" i="1" s="1"/>
  <c r="CE12" i="1"/>
  <c r="CF12" i="1" s="1"/>
  <c r="CF19" i="1"/>
  <c r="CI19" i="1"/>
  <c r="CF18" i="1"/>
  <c r="CI18" i="1"/>
  <c r="CF16" i="1"/>
  <c r="CI16" i="1"/>
  <c r="CE15" i="1"/>
  <c r="CF15" i="1" s="1"/>
  <c r="CE4" i="1"/>
  <c r="CI4" i="1" s="1"/>
  <c r="CE5" i="1"/>
  <c r="CI5" i="1" s="1"/>
  <c r="CE14" i="1"/>
  <c r="CF14" i="1" s="1"/>
  <c r="CE11" i="1"/>
  <c r="CF11" i="1" s="1"/>
  <c r="CE7" i="1"/>
  <c r="CI6" i="1"/>
  <c r="CE13" i="1"/>
  <c r="CF13" i="1" s="1"/>
  <c r="CE8" i="1"/>
  <c r="CI8" i="1" s="1"/>
  <c r="CE10" i="1"/>
  <c r="CI10" i="1" s="1"/>
  <c r="CE9" i="1"/>
  <c r="CF9" i="1" s="1"/>
  <c r="CF6" i="1"/>
  <c r="BF33" i="1"/>
  <c r="BF34" i="1"/>
  <c r="BF35" i="1"/>
  <c r="BF32" i="1"/>
  <c r="BF29" i="1"/>
  <c r="BF30" i="1"/>
  <c r="BF31" i="1"/>
  <c r="BF28" i="1"/>
  <c r="BF25" i="1"/>
  <c r="BF26" i="1"/>
  <c r="BF27" i="1"/>
  <c r="BF24" i="1"/>
  <c r="BF21" i="1"/>
  <c r="BF22" i="1"/>
  <c r="BF23" i="1"/>
  <c r="BF20" i="1"/>
  <c r="BO35" i="1"/>
  <c r="BN35" i="1"/>
  <c r="BM35" i="1"/>
  <c r="BO34" i="1"/>
  <c r="BN34" i="1"/>
  <c r="BM34" i="1"/>
  <c r="BO33" i="1"/>
  <c r="BN33" i="1"/>
  <c r="BM33" i="1"/>
  <c r="BO32" i="1"/>
  <c r="BN32" i="1"/>
  <c r="BM32" i="1"/>
  <c r="BO31" i="1"/>
  <c r="BN31" i="1"/>
  <c r="BM31" i="1"/>
  <c r="BO30" i="1"/>
  <c r="BN30" i="1"/>
  <c r="BM30" i="1"/>
  <c r="BO29" i="1"/>
  <c r="BN29" i="1"/>
  <c r="BM29" i="1"/>
  <c r="BO28" i="1"/>
  <c r="BN28" i="1"/>
  <c r="BM28" i="1"/>
  <c r="BO27" i="1"/>
  <c r="BN27" i="1"/>
  <c r="BM27" i="1"/>
  <c r="BO26" i="1"/>
  <c r="BN26" i="1"/>
  <c r="BM26" i="1"/>
  <c r="BO25" i="1"/>
  <c r="BN25" i="1"/>
  <c r="BM25" i="1"/>
  <c r="BO24" i="1"/>
  <c r="BN24" i="1"/>
  <c r="BM24" i="1"/>
  <c r="BO23" i="1"/>
  <c r="BN23" i="1"/>
  <c r="BM23" i="1"/>
  <c r="BO22" i="1"/>
  <c r="BN22" i="1"/>
  <c r="BM22" i="1"/>
  <c r="BP22" i="1" s="1"/>
  <c r="BO21" i="1"/>
  <c r="BN21" i="1"/>
  <c r="BM21" i="1"/>
  <c r="BO20" i="1"/>
  <c r="BN20" i="1"/>
  <c r="BM20" i="1"/>
  <c r="V17" i="1"/>
  <c r="V18" i="1"/>
  <c r="V19" i="1"/>
  <c r="V16" i="1"/>
  <c r="AE19" i="1"/>
  <c r="AD19" i="1"/>
  <c r="AC19" i="1"/>
  <c r="AE18" i="1"/>
  <c r="AD18" i="1"/>
  <c r="AC18" i="1"/>
  <c r="AE17" i="1"/>
  <c r="AD17" i="1"/>
  <c r="AC17" i="1"/>
  <c r="AE16" i="1"/>
  <c r="AD16" i="1"/>
  <c r="AC16" i="1"/>
  <c r="AU32" i="1"/>
  <c r="AV32" i="1"/>
  <c r="AW32" i="1"/>
  <c r="AU33" i="1"/>
  <c r="AV33" i="1"/>
  <c r="AW33" i="1"/>
  <c r="AU34" i="1"/>
  <c r="AV34" i="1"/>
  <c r="AW34" i="1"/>
  <c r="AU35" i="1"/>
  <c r="AV35" i="1"/>
  <c r="AW35" i="1"/>
  <c r="AU31" i="1"/>
  <c r="AV31" i="1"/>
  <c r="AW31" i="1"/>
  <c r="C33" i="1"/>
  <c r="C34" i="1"/>
  <c r="C35" i="1"/>
  <c r="C32" i="1"/>
  <c r="AN32" i="1"/>
  <c r="AN33" i="1"/>
  <c r="AN34" i="1"/>
  <c r="AN35" i="1"/>
  <c r="FR29" i="1" l="1"/>
  <c r="FS29" i="1" s="1"/>
  <c r="FR38" i="1"/>
  <c r="FS38" i="1" s="1"/>
  <c r="FR33" i="1"/>
  <c r="FS33" i="1" s="1"/>
  <c r="FT24" i="1"/>
  <c r="FU24" i="1" s="1"/>
  <c r="FT32" i="1"/>
  <c r="FU32" i="1" s="1"/>
  <c r="FT30" i="1"/>
  <c r="FU30" i="1" s="1"/>
  <c r="FR39" i="1"/>
  <c r="FS39" i="1" s="1"/>
  <c r="FR17" i="1"/>
  <c r="FS17" i="1" s="1"/>
  <c r="FR15" i="1"/>
  <c r="FS15" i="1" s="1"/>
  <c r="FR5" i="1"/>
  <c r="FS5" i="1" s="1"/>
  <c r="FR19" i="1"/>
  <c r="FS19" i="1" s="1"/>
  <c r="FR8" i="1"/>
  <c r="FS8" i="1" s="1"/>
  <c r="FT13" i="1"/>
  <c r="FU13" i="1" s="1"/>
  <c r="FR9" i="1"/>
  <c r="FS9" i="1" s="1"/>
  <c r="FT9" i="1"/>
  <c r="FU9" i="1" s="1"/>
  <c r="FT10" i="1"/>
  <c r="FU10" i="1" s="1"/>
  <c r="FR7" i="1"/>
  <c r="FS7" i="1" s="1"/>
  <c r="FT6" i="1"/>
  <c r="FU6" i="1" s="1"/>
  <c r="FT4" i="1"/>
  <c r="FU4" i="1" s="1"/>
  <c r="FR28" i="1"/>
  <c r="FS28" i="1" s="1"/>
  <c r="FR31" i="1"/>
  <c r="FS31" i="1" s="1"/>
  <c r="FR6" i="1"/>
  <c r="FS6" i="1" s="1"/>
  <c r="FR13" i="1"/>
  <c r="FS13" i="1" s="1"/>
  <c r="FR10" i="1"/>
  <c r="FS10" i="1" s="1"/>
  <c r="EZ35" i="1"/>
  <c r="FA35" i="1" s="1"/>
  <c r="EZ24" i="1"/>
  <c r="FA24" i="1" s="1"/>
  <c r="EZ31" i="1"/>
  <c r="FA31" i="1" s="1"/>
  <c r="EZ38" i="1"/>
  <c r="FA38" i="1" s="1"/>
  <c r="EZ29" i="1"/>
  <c r="FA29" i="1" s="1"/>
  <c r="EZ30" i="1"/>
  <c r="FA30" i="1" s="1"/>
  <c r="EZ33" i="1"/>
  <c r="FA33" i="1" s="1"/>
  <c r="EZ37" i="1"/>
  <c r="FA37" i="1" s="1"/>
  <c r="EZ5" i="1"/>
  <c r="FA5" i="1" s="1"/>
  <c r="EZ8" i="1"/>
  <c r="FA8" i="1" s="1"/>
  <c r="FB18" i="1"/>
  <c r="FC18" i="1" s="1"/>
  <c r="EZ9" i="1"/>
  <c r="FA9" i="1" s="1"/>
  <c r="FB11" i="1"/>
  <c r="FC11" i="1" s="1"/>
  <c r="EZ7" i="1"/>
  <c r="FA7" i="1" s="1"/>
  <c r="FB17" i="1"/>
  <c r="FC17" i="1" s="1"/>
  <c r="EZ16" i="1"/>
  <c r="FA16" i="1" s="1"/>
  <c r="EH24" i="1"/>
  <c r="EI24" i="1" s="1"/>
  <c r="EJ39" i="1"/>
  <c r="EK39" i="1" s="1"/>
  <c r="EH39" i="1"/>
  <c r="EI39" i="1" s="1"/>
  <c r="EH29" i="1"/>
  <c r="EI29" i="1" s="1"/>
  <c r="EJ29" i="1"/>
  <c r="EK29" i="1" s="1"/>
  <c r="EH31" i="1"/>
  <c r="EI31" i="1" s="1"/>
  <c r="EH37" i="1"/>
  <c r="EI37" i="1" s="1"/>
  <c r="EJ37" i="1"/>
  <c r="EK37" i="1" s="1"/>
  <c r="EH34" i="1"/>
  <c r="EI34" i="1" s="1"/>
  <c r="EJ34" i="1"/>
  <c r="EH32" i="1"/>
  <c r="EI32" i="1" s="1"/>
  <c r="EJ32" i="1"/>
  <c r="EK32" i="1" s="1"/>
  <c r="EH10" i="1"/>
  <c r="EI10" i="1" s="1"/>
  <c r="EH18" i="1"/>
  <c r="EI18" i="1" s="1"/>
  <c r="EJ19" i="1"/>
  <c r="EK19" i="1" s="1"/>
  <c r="EH13" i="1"/>
  <c r="EI13" i="1" s="1"/>
  <c r="EH11" i="1"/>
  <c r="EI11" i="1" s="1"/>
  <c r="EH9" i="1"/>
  <c r="EI9" i="1" s="1"/>
  <c r="EH12" i="1"/>
  <c r="EI12" i="1" s="1"/>
  <c r="EH4" i="1"/>
  <c r="EI4" i="1" s="1"/>
  <c r="EJ4" i="1"/>
  <c r="EK4" i="1" s="1"/>
  <c r="EJ6" i="1"/>
  <c r="EK6" i="1" s="1"/>
  <c r="EH6" i="1"/>
  <c r="EI6" i="1" s="1"/>
  <c r="EH5" i="1"/>
  <c r="EI5" i="1" s="1"/>
  <c r="EJ5" i="1"/>
  <c r="EK5" i="1" s="1"/>
  <c r="EK34" i="1"/>
  <c r="DP36" i="1"/>
  <c r="DS24" i="1"/>
  <c r="DP38" i="1"/>
  <c r="DP37" i="1"/>
  <c r="DS30" i="1"/>
  <c r="DP26" i="1"/>
  <c r="DP19" i="1"/>
  <c r="DS9" i="1"/>
  <c r="DS16" i="1"/>
  <c r="DS11" i="1"/>
  <c r="DS10" i="1"/>
  <c r="DS8" i="1"/>
  <c r="DP15" i="1"/>
  <c r="DP27" i="1"/>
  <c r="DS6" i="1"/>
  <c r="DS39" i="1"/>
  <c r="DS32" i="1"/>
  <c r="DS4" i="1"/>
  <c r="DS12" i="1"/>
  <c r="CX36" i="1"/>
  <c r="CY36" i="1" s="1"/>
  <c r="CX32" i="1"/>
  <c r="CY32" i="1" s="1"/>
  <c r="CX29" i="1"/>
  <c r="CY29" i="1" s="1"/>
  <c r="CX25" i="1"/>
  <c r="CY25" i="1" s="1"/>
  <c r="CX33" i="1"/>
  <c r="CY33" i="1" s="1"/>
  <c r="CX37" i="1"/>
  <c r="CY37" i="1" s="1"/>
  <c r="CX38" i="1"/>
  <c r="CY38" i="1" s="1"/>
  <c r="CX30" i="1"/>
  <c r="CY30" i="1" s="1"/>
  <c r="CX26" i="1"/>
  <c r="CY26" i="1" s="1"/>
  <c r="CX14" i="1"/>
  <c r="CY14" i="1" s="1"/>
  <c r="CX9" i="1"/>
  <c r="CY9" i="1" s="1"/>
  <c r="CX12" i="1"/>
  <c r="CY12" i="1" s="1"/>
  <c r="CZ17" i="1"/>
  <c r="DA17" i="1" s="1"/>
  <c r="CX17" i="1"/>
  <c r="CY17" i="1" s="1"/>
  <c r="CX18" i="1"/>
  <c r="CY18" i="1" s="1"/>
  <c r="CZ18" i="1"/>
  <c r="DA18" i="1" s="1"/>
  <c r="CX16" i="1"/>
  <c r="CY16" i="1" s="1"/>
  <c r="CX6" i="1"/>
  <c r="CY6" i="1" s="1"/>
  <c r="CX4" i="1"/>
  <c r="CY4" i="1" s="1"/>
  <c r="CX7" i="1"/>
  <c r="CY7" i="1" s="1"/>
  <c r="CZ5" i="1"/>
  <c r="DA5" i="1" s="1"/>
  <c r="CF35" i="1"/>
  <c r="CF31" i="1"/>
  <c r="CF34" i="1"/>
  <c r="CI25" i="1"/>
  <c r="CF26" i="1"/>
  <c r="CF7" i="1"/>
  <c r="CI14" i="1"/>
  <c r="CF17" i="1"/>
  <c r="CI12" i="1"/>
  <c r="AX32" i="1"/>
  <c r="BA32" i="1" s="1"/>
  <c r="BB32" i="1" s="1"/>
  <c r="CI11" i="1"/>
  <c r="BP21" i="1"/>
  <c r="BS21" i="1" s="1"/>
  <c r="BT21" i="1" s="1"/>
  <c r="BP29" i="1"/>
  <c r="CF8" i="1"/>
  <c r="CI15" i="1"/>
  <c r="AX35" i="1"/>
  <c r="BA35" i="1" s="1"/>
  <c r="BB35" i="1" s="1"/>
  <c r="CF4" i="1"/>
  <c r="BP26" i="1"/>
  <c r="AF16" i="1"/>
  <c r="AI16" i="1" s="1"/>
  <c r="AJ16" i="1" s="1"/>
  <c r="BP28" i="1"/>
  <c r="BS28" i="1" s="1"/>
  <c r="BT28" i="1" s="1"/>
  <c r="AX34" i="1"/>
  <c r="AY34" i="1" s="1"/>
  <c r="AZ34" i="1" s="1"/>
  <c r="AF18" i="1"/>
  <c r="AG18" i="1" s="1"/>
  <c r="AH18" i="1" s="1"/>
  <c r="CF5" i="1"/>
  <c r="BP23" i="1"/>
  <c r="BS23" i="1" s="1"/>
  <c r="BP31" i="1"/>
  <c r="BS31" i="1" s="1"/>
  <c r="BT31" i="1" s="1"/>
  <c r="CI9" i="1"/>
  <c r="AX33" i="1"/>
  <c r="BA33" i="1" s="1"/>
  <c r="BB33" i="1" s="1"/>
  <c r="AF19" i="1"/>
  <c r="AI19" i="1" s="1"/>
  <c r="AJ19" i="1" s="1"/>
  <c r="BP24" i="1"/>
  <c r="BS24" i="1" s="1"/>
  <c r="BT24" i="1" s="1"/>
  <c r="BP30" i="1"/>
  <c r="BS30" i="1" s="1"/>
  <c r="BT30" i="1" s="1"/>
  <c r="BP33" i="1"/>
  <c r="BS33" i="1" s="1"/>
  <c r="BT33" i="1" s="1"/>
  <c r="BS22" i="1"/>
  <c r="BT22" i="1" s="1"/>
  <c r="BP20" i="1"/>
  <c r="BQ20" i="1" s="1"/>
  <c r="BR20" i="1" s="1"/>
  <c r="BP27" i="1"/>
  <c r="BQ27" i="1" s="1"/>
  <c r="BR27" i="1" s="1"/>
  <c r="BP34" i="1"/>
  <c r="BS34" i="1" s="1"/>
  <c r="BT34" i="1" s="1"/>
  <c r="CF10" i="1"/>
  <c r="AF17" i="1"/>
  <c r="AG17" i="1" s="1"/>
  <c r="AH17" i="1" s="1"/>
  <c r="BQ21" i="1"/>
  <c r="BR21" i="1" s="1"/>
  <c r="BP25" i="1"/>
  <c r="BS25" i="1" s="1"/>
  <c r="BT25" i="1" s="1"/>
  <c r="CI13" i="1"/>
  <c r="BP32" i="1"/>
  <c r="BS32" i="1" s="1"/>
  <c r="BT32" i="1" s="1"/>
  <c r="BP35" i="1"/>
  <c r="BS35" i="1" s="1"/>
  <c r="BT35" i="1" s="1"/>
  <c r="BQ22" i="1"/>
  <c r="BR22" i="1" s="1"/>
  <c r="BQ29" i="1"/>
  <c r="BR29" i="1" s="1"/>
  <c r="BS29" i="1"/>
  <c r="BT29" i="1" s="1"/>
  <c r="BS26" i="1"/>
  <c r="BT26" i="1" s="1"/>
  <c r="BQ26" i="1"/>
  <c r="BR26" i="1" s="1"/>
  <c r="BA34" i="1"/>
  <c r="BB34" i="1" s="1"/>
  <c r="AY32" i="1"/>
  <c r="AZ32" i="1" s="1"/>
  <c r="C29" i="1"/>
  <c r="C30" i="1"/>
  <c r="C31" i="1"/>
  <c r="C28" i="1"/>
  <c r="C25" i="1"/>
  <c r="C26" i="1"/>
  <c r="C27" i="1"/>
  <c r="C24" i="1"/>
  <c r="C21" i="1"/>
  <c r="C22" i="1"/>
  <c r="C23" i="1"/>
  <c r="C20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M27" i="1" s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J4" i="1"/>
  <c r="K4" i="1"/>
  <c r="L4" i="1"/>
  <c r="C5" i="1"/>
  <c r="J5" i="1"/>
  <c r="K5" i="1"/>
  <c r="L5" i="1"/>
  <c r="C6" i="1"/>
  <c r="J6" i="1"/>
  <c r="K6" i="1"/>
  <c r="L6" i="1"/>
  <c r="C7" i="1"/>
  <c r="J7" i="1"/>
  <c r="K7" i="1"/>
  <c r="L7" i="1"/>
  <c r="C8" i="1"/>
  <c r="J8" i="1"/>
  <c r="K8" i="1"/>
  <c r="L8" i="1"/>
  <c r="C9" i="1"/>
  <c r="J9" i="1"/>
  <c r="K9" i="1"/>
  <c r="L9" i="1"/>
  <c r="C10" i="1"/>
  <c r="J10" i="1"/>
  <c r="K10" i="1"/>
  <c r="L10" i="1"/>
  <c r="C11" i="1"/>
  <c r="J11" i="1"/>
  <c r="K11" i="1"/>
  <c r="L11" i="1"/>
  <c r="C12" i="1"/>
  <c r="J12" i="1"/>
  <c r="K12" i="1"/>
  <c r="L12" i="1"/>
  <c r="C13" i="1"/>
  <c r="J13" i="1"/>
  <c r="K13" i="1"/>
  <c r="L13" i="1"/>
  <c r="C14" i="1"/>
  <c r="J14" i="1"/>
  <c r="K14" i="1"/>
  <c r="L14" i="1"/>
  <c r="C15" i="1"/>
  <c r="J15" i="1"/>
  <c r="K15" i="1"/>
  <c r="L15" i="1"/>
  <c r="AN29" i="1"/>
  <c r="AN30" i="1"/>
  <c r="AN31" i="1"/>
  <c r="AN28" i="1"/>
  <c r="AW30" i="1"/>
  <c r="AV30" i="1"/>
  <c r="AU30" i="1"/>
  <c r="AW29" i="1"/>
  <c r="AV29" i="1"/>
  <c r="AU29" i="1"/>
  <c r="AW28" i="1"/>
  <c r="AV28" i="1"/>
  <c r="AU28" i="1"/>
  <c r="AN25" i="1"/>
  <c r="AN26" i="1"/>
  <c r="AN27" i="1"/>
  <c r="AN24" i="1"/>
  <c r="AN21" i="1"/>
  <c r="AN22" i="1"/>
  <c r="AN23" i="1"/>
  <c r="AN20" i="1"/>
  <c r="AW27" i="1"/>
  <c r="AV27" i="1"/>
  <c r="AU27" i="1"/>
  <c r="AW26" i="1"/>
  <c r="AV26" i="1"/>
  <c r="AU26" i="1"/>
  <c r="AW25" i="1"/>
  <c r="AV25" i="1"/>
  <c r="AU25" i="1"/>
  <c r="AW24" i="1"/>
  <c r="AV24" i="1"/>
  <c r="AU24" i="1"/>
  <c r="M25" i="1" l="1"/>
  <c r="N25" i="1" s="1"/>
  <c r="O25" i="1" s="1"/>
  <c r="BQ33" i="1"/>
  <c r="BR33" i="1" s="1"/>
  <c r="M35" i="1"/>
  <c r="AY35" i="1"/>
  <c r="AZ35" i="1" s="1"/>
  <c r="M8" i="1"/>
  <c r="AY33" i="1"/>
  <c r="AZ33" i="1" s="1"/>
  <c r="BS27" i="1"/>
  <c r="BT27" i="1" s="1"/>
  <c r="M21" i="1"/>
  <c r="N21" i="1" s="1"/>
  <c r="O21" i="1" s="1"/>
  <c r="M29" i="1"/>
  <c r="P29" i="1" s="1"/>
  <c r="Q29" i="1" s="1"/>
  <c r="M4" i="1"/>
  <c r="N4" i="1" s="1"/>
  <c r="O4" i="1" s="1"/>
  <c r="M24" i="1"/>
  <c r="N24" i="1" s="1"/>
  <c r="O24" i="1" s="1"/>
  <c r="M32" i="1"/>
  <c r="P32" i="1" s="1"/>
  <c r="Q32" i="1" s="1"/>
  <c r="AG19" i="1"/>
  <c r="AH19" i="1" s="1"/>
  <c r="BQ28" i="1"/>
  <c r="BR28" i="1" s="1"/>
  <c r="BQ34" i="1"/>
  <c r="BR34" i="1" s="1"/>
  <c r="M33" i="1"/>
  <c r="N33" i="1" s="1"/>
  <c r="O33" i="1" s="1"/>
  <c r="BQ24" i="1"/>
  <c r="BR24" i="1" s="1"/>
  <c r="M23" i="1"/>
  <c r="N23" i="1" s="1"/>
  <c r="O23" i="1" s="1"/>
  <c r="M31" i="1"/>
  <c r="P31" i="1" s="1"/>
  <c r="Q31" i="1" s="1"/>
  <c r="BQ23" i="1"/>
  <c r="BR23" i="1" s="1"/>
  <c r="M12" i="1"/>
  <c r="P12" i="1" s="1"/>
  <c r="Q12" i="1" s="1"/>
  <c r="BQ30" i="1"/>
  <c r="BR30" i="1" s="1"/>
  <c r="AI18" i="1"/>
  <c r="AJ18" i="1" s="1"/>
  <c r="BQ31" i="1"/>
  <c r="BR31" i="1" s="1"/>
  <c r="AI17" i="1"/>
  <c r="AJ17" i="1" s="1"/>
  <c r="BS20" i="1"/>
  <c r="BT20" i="1" s="1"/>
  <c r="M20" i="1"/>
  <c r="M28" i="1"/>
  <c r="N28" i="1" s="1"/>
  <c r="O28" i="1" s="1"/>
  <c r="BQ25" i="1"/>
  <c r="BR25" i="1" s="1"/>
  <c r="M7" i="1"/>
  <c r="N7" i="1" s="1"/>
  <c r="O7" i="1" s="1"/>
  <c r="M26" i="1"/>
  <c r="P26" i="1" s="1"/>
  <c r="Q26" i="1" s="1"/>
  <c r="M34" i="1"/>
  <c r="P34" i="1" s="1"/>
  <c r="Q34" i="1" s="1"/>
  <c r="P21" i="1"/>
  <c r="Q21" i="1" s="1"/>
  <c r="AX27" i="1"/>
  <c r="BA27" i="1" s="1"/>
  <c r="BB27" i="1" s="1"/>
  <c r="M13" i="1"/>
  <c r="N13" i="1" s="1"/>
  <c r="O13" i="1" s="1"/>
  <c r="M22" i="1"/>
  <c r="N22" i="1" s="1"/>
  <c r="O22" i="1" s="1"/>
  <c r="M30" i="1"/>
  <c r="N30" i="1" s="1"/>
  <c r="O30" i="1" s="1"/>
  <c r="M11" i="1"/>
  <c r="N11" i="1" s="1"/>
  <c r="O11" i="1" s="1"/>
  <c r="M9" i="1"/>
  <c r="P9" i="1" s="1"/>
  <c r="Q9" i="1" s="1"/>
  <c r="BQ32" i="1"/>
  <c r="BR32" i="1" s="1"/>
  <c r="BQ35" i="1"/>
  <c r="BR35" i="1" s="1"/>
  <c r="AG16" i="1"/>
  <c r="AH16" i="1" s="1"/>
  <c r="N27" i="1"/>
  <c r="O27" i="1" s="1"/>
  <c r="P28" i="1"/>
  <c r="Q28" i="1" s="1"/>
  <c r="P35" i="1"/>
  <c r="Q35" i="1" s="1"/>
  <c r="N35" i="1"/>
  <c r="O35" i="1" s="1"/>
  <c r="P20" i="1"/>
  <c r="Q20" i="1" s="1"/>
  <c r="N20" i="1"/>
  <c r="O20" i="1" s="1"/>
  <c r="N8" i="1"/>
  <c r="O8" i="1" s="1"/>
  <c r="M5" i="1"/>
  <c r="N5" i="1" s="1"/>
  <c r="O5" i="1" s="1"/>
  <c r="M14" i="1"/>
  <c r="P14" i="1" s="1"/>
  <c r="Q14" i="1" s="1"/>
  <c r="M10" i="1"/>
  <c r="P10" i="1" s="1"/>
  <c r="Q10" i="1" s="1"/>
  <c r="M6" i="1"/>
  <c r="N6" i="1" s="1"/>
  <c r="O6" i="1" s="1"/>
  <c r="M15" i="1"/>
  <c r="N15" i="1" s="1"/>
  <c r="O15" i="1" s="1"/>
  <c r="P8" i="1"/>
  <c r="Q8" i="1" s="1"/>
  <c r="AX30" i="1"/>
  <c r="AY30" i="1" s="1"/>
  <c r="AZ30" i="1" s="1"/>
  <c r="AX29" i="1"/>
  <c r="AY29" i="1" s="1"/>
  <c r="AZ29" i="1" s="1"/>
  <c r="AX28" i="1"/>
  <c r="BA28" i="1" s="1"/>
  <c r="BB28" i="1" s="1"/>
  <c r="AX31" i="1"/>
  <c r="BA31" i="1" s="1"/>
  <c r="BB31" i="1" s="1"/>
  <c r="AX26" i="1"/>
  <c r="AY26" i="1" s="1"/>
  <c r="AZ26" i="1" s="1"/>
  <c r="AX24" i="1"/>
  <c r="BA24" i="1" s="1"/>
  <c r="BB24" i="1" s="1"/>
  <c r="AX25" i="1"/>
  <c r="BA25" i="1" s="1"/>
  <c r="BB25" i="1" s="1"/>
  <c r="AW23" i="1"/>
  <c r="AV23" i="1"/>
  <c r="AU23" i="1"/>
  <c r="AW22" i="1"/>
  <c r="AV22" i="1"/>
  <c r="AU22" i="1"/>
  <c r="AW21" i="1"/>
  <c r="AV21" i="1"/>
  <c r="AU21" i="1"/>
  <c r="AW20" i="1"/>
  <c r="AV20" i="1"/>
  <c r="AU20" i="1"/>
  <c r="P22" i="1" l="1"/>
  <c r="Q22" i="1" s="1"/>
  <c r="P13" i="1"/>
  <c r="Q13" i="1" s="1"/>
  <c r="N12" i="1"/>
  <c r="O12" i="1" s="1"/>
  <c r="AX22" i="1"/>
  <c r="N9" i="1"/>
  <c r="O9" i="1" s="1"/>
  <c r="P4" i="1"/>
  <c r="Q4" i="1" s="1"/>
  <c r="N32" i="1"/>
  <c r="O32" i="1" s="1"/>
  <c r="N10" i="1"/>
  <c r="O10" i="1" s="1"/>
  <c r="P7" i="1"/>
  <c r="P5" i="1"/>
  <c r="Q5" i="1" s="1"/>
  <c r="N14" i="1"/>
  <c r="O14" i="1" s="1"/>
  <c r="P15" i="1"/>
  <c r="Q15" i="1" s="1"/>
  <c r="P30" i="1"/>
  <c r="Q30" i="1" s="1"/>
  <c r="P11" i="1"/>
  <c r="Q11" i="1" s="1"/>
  <c r="N26" i="1"/>
  <c r="O26" i="1" s="1"/>
  <c r="P27" i="1"/>
  <c r="Q27" i="1" s="1"/>
  <c r="N31" i="1"/>
  <c r="O31" i="1" s="1"/>
  <c r="P24" i="1"/>
  <c r="Q24" i="1" s="1"/>
  <c r="P23" i="1"/>
  <c r="P33" i="1"/>
  <c r="Q33" i="1" s="1"/>
  <c r="N29" i="1"/>
  <c r="O29" i="1" s="1"/>
  <c r="N34" i="1"/>
  <c r="O34" i="1" s="1"/>
  <c r="P25" i="1"/>
  <c r="Q25" i="1" s="1"/>
  <c r="P6" i="1"/>
  <c r="Q6" i="1" s="1"/>
  <c r="BA30" i="1"/>
  <c r="BB30" i="1" s="1"/>
  <c r="BA29" i="1"/>
  <c r="BB29" i="1" s="1"/>
  <c r="AX23" i="1"/>
  <c r="BA23" i="1" s="1"/>
  <c r="AY28" i="1"/>
  <c r="AZ28" i="1" s="1"/>
  <c r="AY31" i="1"/>
  <c r="AZ31" i="1" s="1"/>
  <c r="AY27" i="1"/>
  <c r="AZ27" i="1" s="1"/>
  <c r="AY24" i="1"/>
  <c r="AZ24" i="1" s="1"/>
  <c r="BA26" i="1"/>
  <c r="BB26" i="1" s="1"/>
  <c r="AX20" i="1"/>
  <c r="BA20" i="1" s="1"/>
  <c r="BB20" i="1" s="1"/>
  <c r="AY25" i="1"/>
  <c r="AZ25" i="1" s="1"/>
  <c r="AX21" i="1"/>
  <c r="BA21" i="1" s="1"/>
  <c r="BB21" i="1" s="1"/>
  <c r="BA22" i="1"/>
  <c r="BB22" i="1" s="1"/>
  <c r="AY22" i="1"/>
  <c r="AZ22" i="1" s="1"/>
  <c r="AY23" i="1" l="1"/>
  <c r="AZ23" i="1" s="1"/>
  <c r="AY20" i="1"/>
  <c r="AZ20" i="1" s="1"/>
  <c r="AY21" i="1"/>
  <c r="AZ21" i="1" s="1"/>
  <c r="AN4" i="1"/>
  <c r="BF13" i="1"/>
  <c r="BF14" i="1"/>
  <c r="BF15" i="1"/>
  <c r="BF12" i="1"/>
  <c r="BF9" i="1"/>
  <c r="BF10" i="1"/>
  <c r="BF11" i="1"/>
  <c r="BF8" i="1"/>
  <c r="BF5" i="1"/>
  <c r="BF6" i="1"/>
  <c r="BF7" i="1"/>
  <c r="BF4" i="1"/>
  <c r="AN13" i="1"/>
  <c r="AN14" i="1"/>
  <c r="AN15" i="1"/>
  <c r="AN12" i="1"/>
  <c r="AN9" i="1"/>
  <c r="AN10" i="1"/>
  <c r="AN11" i="1"/>
  <c r="AN8" i="1"/>
  <c r="AN7" i="1"/>
  <c r="AN5" i="1"/>
  <c r="AN6" i="1"/>
  <c r="V13" i="1"/>
  <c r="V14" i="1"/>
  <c r="V15" i="1"/>
  <c r="V12" i="1"/>
  <c r="V9" i="1"/>
  <c r="V10" i="1"/>
  <c r="V11" i="1"/>
  <c r="V8" i="1"/>
  <c r="V7" i="1"/>
  <c r="V5" i="1"/>
  <c r="V6" i="1"/>
  <c r="V4" i="1"/>
  <c r="BL15" i="1"/>
  <c r="BK15" i="1"/>
  <c r="AW15" i="1"/>
  <c r="AV15" i="1"/>
  <c r="AU15" i="1"/>
  <c r="AE15" i="1"/>
  <c r="AD15" i="1"/>
  <c r="AC15" i="1"/>
  <c r="BL14" i="1"/>
  <c r="BK14" i="1"/>
  <c r="AW14" i="1"/>
  <c r="AV14" i="1"/>
  <c r="AU14" i="1"/>
  <c r="AE14" i="1"/>
  <c r="AD14" i="1"/>
  <c r="AC14" i="1"/>
  <c r="BL13" i="1"/>
  <c r="BK13" i="1"/>
  <c r="AW13" i="1"/>
  <c r="AV13" i="1"/>
  <c r="AU13" i="1"/>
  <c r="AE13" i="1"/>
  <c r="AD13" i="1"/>
  <c r="AC13" i="1"/>
  <c r="BL12" i="1"/>
  <c r="BK12" i="1"/>
  <c r="AW12" i="1"/>
  <c r="AV12" i="1"/>
  <c r="AU12" i="1"/>
  <c r="AE12" i="1"/>
  <c r="AD12" i="1"/>
  <c r="AC12" i="1"/>
  <c r="BL11" i="1"/>
  <c r="BK11" i="1"/>
  <c r="AW11" i="1"/>
  <c r="AV11" i="1"/>
  <c r="AU11" i="1"/>
  <c r="AE11" i="1"/>
  <c r="AD11" i="1"/>
  <c r="AC11" i="1"/>
  <c r="BL10" i="1"/>
  <c r="BK10" i="1"/>
  <c r="AW10" i="1"/>
  <c r="AV10" i="1"/>
  <c r="AU10" i="1"/>
  <c r="AE10" i="1"/>
  <c r="AD10" i="1"/>
  <c r="AC10" i="1"/>
  <c r="BL9" i="1"/>
  <c r="BK9" i="1"/>
  <c r="AW9" i="1"/>
  <c r="AV9" i="1"/>
  <c r="AU9" i="1"/>
  <c r="AE9" i="1"/>
  <c r="AD9" i="1"/>
  <c r="AC9" i="1"/>
  <c r="BL8" i="1"/>
  <c r="BK8" i="1"/>
  <c r="AW8" i="1"/>
  <c r="AV8" i="1"/>
  <c r="AU8" i="1"/>
  <c r="AE8" i="1"/>
  <c r="AD8" i="1"/>
  <c r="AC8" i="1"/>
  <c r="BL7" i="1"/>
  <c r="BK7" i="1"/>
  <c r="AW7" i="1"/>
  <c r="AV7" i="1"/>
  <c r="AU7" i="1"/>
  <c r="AE7" i="1"/>
  <c r="AD7" i="1"/>
  <c r="AC7" i="1"/>
  <c r="BL6" i="1"/>
  <c r="BK6" i="1"/>
  <c r="AW6" i="1"/>
  <c r="AV6" i="1"/>
  <c r="AU6" i="1"/>
  <c r="AE6" i="1"/>
  <c r="AD6" i="1"/>
  <c r="AC6" i="1"/>
  <c r="BL5" i="1"/>
  <c r="BK5" i="1"/>
  <c r="AW5" i="1"/>
  <c r="AV5" i="1"/>
  <c r="AU5" i="1"/>
  <c r="AE5" i="1"/>
  <c r="AD5" i="1"/>
  <c r="AC5" i="1"/>
  <c r="BL4" i="1"/>
  <c r="BK4" i="1"/>
  <c r="AW4" i="1"/>
  <c r="AV4" i="1"/>
  <c r="AU4" i="1"/>
  <c r="AE4" i="1"/>
  <c r="AD4" i="1"/>
  <c r="AC4" i="1"/>
  <c r="BM4" i="1" l="1"/>
  <c r="BP4" i="1" s="1"/>
  <c r="BQ4" i="1" s="1"/>
  <c r="BM5" i="1"/>
  <c r="BN5" i="1" s="1"/>
  <c r="BO5" i="1" s="1"/>
  <c r="BM7" i="1"/>
  <c r="BP7" i="1" s="1"/>
  <c r="AX4" i="1"/>
  <c r="AF8" i="1"/>
  <c r="AG8" i="1" s="1"/>
  <c r="AH8" i="1" s="1"/>
  <c r="AF9" i="1"/>
  <c r="AG9" i="1" s="1"/>
  <c r="AH9" i="1" s="1"/>
  <c r="AF12" i="1"/>
  <c r="AI12" i="1" s="1"/>
  <c r="AJ12" i="1" s="1"/>
  <c r="AF10" i="1"/>
  <c r="AI10" i="1" s="1"/>
  <c r="AJ10" i="1" s="1"/>
  <c r="BM13" i="1"/>
  <c r="BP13" i="1" s="1"/>
  <c r="BQ13" i="1" s="1"/>
  <c r="BM15" i="1"/>
  <c r="BP15" i="1" s="1"/>
  <c r="BQ15" i="1" s="1"/>
  <c r="AX11" i="1"/>
  <c r="AY11" i="1" s="1"/>
  <c r="AZ11" i="1" s="1"/>
  <c r="AX12" i="1"/>
  <c r="AY12" i="1" s="1"/>
  <c r="AZ12" i="1" s="1"/>
  <c r="AX8" i="1"/>
  <c r="AY8" i="1" s="1"/>
  <c r="AZ8" i="1" s="1"/>
  <c r="AF14" i="1"/>
  <c r="AI14" i="1" s="1"/>
  <c r="AJ14" i="1" s="1"/>
  <c r="BM8" i="1"/>
  <c r="BP8" i="1" s="1"/>
  <c r="BQ8" i="1" s="1"/>
  <c r="AX10" i="1"/>
  <c r="BA10" i="1" s="1"/>
  <c r="BB10" i="1" s="1"/>
  <c r="BM11" i="1"/>
  <c r="BN11" i="1" s="1"/>
  <c r="BO11" i="1" s="1"/>
  <c r="BM12" i="1"/>
  <c r="BN12" i="1" s="1"/>
  <c r="BO12" i="1" s="1"/>
  <c r="AX5" i="1"/>
  <c r="BA5" i="1" s="1"/>
  <c r="BB5" i="1" s="1"/>
  <c r="AX14" i="1"/>
  <c r="AY14" i="1" s="1"/>
  <c r="AZ14" i="1" s="1"/>
  <c r="AF7" i="1"/>
  <c r="AI7" i="1" s="1"/>
  <c r="AF11" i="1"/>
  <c r="AG11" i="1" s="1"/>
  <c r="AH11" i="1" s="1"/>
  <c r="AX15" i="1"/>
  <c r="AY15" i="1" s="1"/>
  <c r="AZ15" i="1" s="1"/>
  <c r="AX6" i="1"/>
  <c r="AY6" i="1" s="1"/>
  <c r="AZ6" i="1" s="1"/>
  <c r="BM9" i="1"/>
  <c r="BN9" i="1" s="1"/>
  <c r="BO9" i="1" s="1"/>
  <c r="AX13" i="1"/>
  <c r="BA13" i="1" s="1"/>
  <c r="BB13" i="1" s="1"/>
  <c r="BM14" i="1"/>
  <c r="BP14" i="1" s="1"/>
  <c r="BQ14" i="1" s="1"/>
  <c r="AF5" i="1"/>
  <c r="AG5" i="1" s="1"/>
  <c r="AH5" i="1" s="1"/>
  <c r="AX7" i="1"/>
  <c r="BA7" i="1" s="1"/>
  <c r="AX9" i="1"/>
  <c r="AY9" i="1" s="1"/>
  <c r="AZ9" i="1" s="1"/>
  <c r="AF4" i="1"/>
  <c r="AF6" i="1"/>
  <c r="AI6" i="1" s="1"/>
  <c r="AJ6" i="1" s="1"/>
  <c r="BM6" i="1"/>
  <c r="BP6" i="1" s="1"/>
  <c r="BQ6" i="1" s="1"/>
  <c r="BM10" i="1"/>
  <c r="BP10" i="1" s="1"/>
  <c r="BQ10" i="1" s="1"/>
  <c r="AF13" i="1"/>
  <c r="AG13" i="1" s="1"/>
  <c r="AH13" i="1" s="1"/>
  <c r="AF15" i="1"/>
  <c r="AI15" i="1" s="1"/>
  <c r="AJ15" i="1" s="1"/>
  <c r="BN4" i="1" l="1"/>
  <c r="BO4" i="1" s="1"/>
  <c r="AY10" i="1"/>
  <c r="AZ10" i="1" s="1"/>
  <c r="BP5" i="1"/>
  <c r="BQ5" i="1" s="1"/>
  <c r="AI9" i="1"/>
  <c r="AJ9" i="1" s="1"/>
  <c r="BA4" i="1"/>
  <c r="BB4" i="1" s="1"/>
  <c r="AG12" i="1"/>
  <c r="AH12" i="1" s="1"/>
  <c r="BP11" i="1"/>
  <c r="BQ11" i="1" s="1"/>
  <c r="AY13" i="1"/>
  <c r="AZ13" i="1" s="1"/>
  <c r="BA12" i="1"/>
  <c r="BB12" i="1" s="1"/>
  <c r="BN8" i="1"/>
  <c r="BO8" i="1" s="1"/>
  <c r="BN7" i="1"/>
  <c r="BO7" i="1" s="1"/>
  <c r="BN13" i="1"/>
  <c r="BO13" i="1" s="1"/>
  <c r="AI11" i="1"/>
  <c r="AJ11" i="1" s="1"/>
  <c r="BA9" i="1"/>
  <c r="BB9" i="1" s="1"/>
  <c r="BA11" i="1"/>
  <c r="BB11" i="1" s="1"/>
  <c r="BN15" i="1"/>
  <c r="BO15" i="1" s="1"/>
  <c r="BA15" i="1"/>
  <c r="BB15" i="1" s="1"/>
  <c r="AY4" i="1"/>
  <c r="AZ4" i="1" s="1"/>
  <c r="AI8" i="1"/>
  <c r="AJ8" i="1" s="1"/>
  <c r="AG10" i="1"/>
  <c r="AH10" i="1" s="1"/>
  <c r="BA14" i="1"/>
  <c r="BB14" i="1" s="1"/>
  <c r="AI5" i="1"/>
  <c r="AJ5" i="1" s="1"/>
  <c r="BN10" i="1"/>
  <c r="BO10" i="1" s="1"/>
  <c r="BA8" i="1"/>
  <c r="BB8" i="1" s="1"/>
  <c r="AG15" i="1"/>
  <c r="AH15" i="1" s="1"/>
  <c r="AI13" i="1"/>
  <c r="AJ13" i="1" s="1"/>
  <c r="BN14" i="1"/>
  <c r="BO14" i="1" s="1"/>
  <c r="AI4" i="1"/>
  <c r="AJ4" i="1" s="1"/>
  <c r="AG4" i="1"/>
  <c r="AH4" i="1" s="1"/>
  <c r="AY7" i="1"/>
  <c r="AZ7" i="1" s="1"/>
  <c r="BP12" i="1"/>
  <c r="BQ12" i="1" s="1"/>
  <c r="AG7" i="1"/>
  <c r="AH7" i="1" s="1"/>
  <c r="AG14" i="1"/>
  <c r="AH14" i="1" s="1"/>
  <c r="BA6" i="1"/>
  <c r="BB6" i="1" s="1"/>
  <c r="BN6" i="1"/>
  <c r="BO6" i="1" s="1"/>
  <c r="BP9" i="1"/>
  <c r="BQ9" i="1" s="1"/>
  <c r="AY5" i="1"/>
  <c r="AZ5" i="1" s="1"/>
  <c r="AG6" i="1"/>
  <c r="AH6" i="1" s="1"/>
</calcChain>
</file>

<file path=xl/sharedStrings.xml><?xml version="1.0" encoding="utf-8"?>
<sst xmlns="http://schemas.openxmlformats.org/spreadsheetml/2006/main" count="752" uniqueCount="54">
  <si>
    <t>Condition</t>
  </si>
  <si>
    <t>Brake Power (kW)</t>
  </si>
  <si>
    <t>Without DOC and DPF B10</t>
  </si>
  <si>
    <t>Without DOC and DPF B20</t>
  </si>
  <si>
    <t>Without DOC and DPF B20E5</t>
  </si>
  <si>
    <t>Without DOC and DPF B20E10</t>
  </si>
  <si>
    <t>CeO2 300 DOC with Pt 200 DPF B20E5</t>
  </si>
  <si>
    <t>CeO2 300 DOC with Pt 200 DPF B10</t>
  </si>
  <si>
    <t>CeO2 300 DOC with CeO2 300 DPF B10</t>
  </si>
  <si>
    <t xml:space="preserve">CeO2 300 DOC with non-cat 300 DPF B20 </t>
  </si>
  <si>
    <t xml:space="preserve">Pt 200 DPF long 200 mm Without DOC B10 </t>
  </si>
  <si>
    <t xml:space="preserve">Pt 200 DPF long 200 mm Without DOC after 600 km B10 </t>
  </si>
  <si>
    <t>Weight (g)</t>
  </si>
  <si>
    <t>Fuel flow rate (g/s)</t>
  </si>
  <si>
    <t>BSFC (g/kWh)</t>
  </si>
  <si>
    <t>BSEC (kJ/kWh)</t>
  </si>
  <si>
    <r>
      <t>Q</t>
    </r>
    <r>
      <rPr>
        <vertAlign val="subscript"/>
        <sz val="11"/>
        <color theme="1"/>
        <rFont val="Calibri"/>
        <family val="2"/>
        <scheme val="minor"/>
      </rPr>
      <t xml:space="preserve">in </t>
    </r>
    <r>
      <rPr>
        <sz val="11"/>
        <color theme="1"/>
        <rFont val="Calibri"/>
        <family val="2"/>
        <scheme val="minor"/>
      </rPr>
      <t>(kW)</t>
    </r>
  </si>
  <si>
    <t>BTE (%)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</si>
  <si>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</si>
  <si>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</si>
  <si>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</si>
  <si>
    <t>Average</t>
  </si>
  <si>
    <t>1000 rpm</t>
  </si>
  <si>
    <t xml:space="preserve"> 84 N.m </t>
  </si>
  <si>
    <t xml:space="preserve"> 112 N.m </t>
  </si>
  <si>
    <t xml:space="preserve">140 N.m </t>
  </si>
  <si>
    <t xml:space="preserve"> 160 N.m </t>
  </si>
  <si>
    <t>1500 rpm</t>
  </si>
  <si>
    <t>2000 rpm</t>
  </si>
  <si>
    <t>2500 rpm</t>
  </si>
  <si>
    <t>Retest Without DOC and DPF B10</t>
  </si>
  <si>
    <t>Retest Without DOC and DPF B20E5</t>
  </si>
  <si>
    <t>Retest Without DOC and DPF B20E10</t>
  </si>
  <si>
    <t>CeO2 300 DOC with Pt 200 DPF B20E10</t>
  </si>
  <si>
    <t>CeO2 300 DOC with Pt 200 DPF B20</t>
  </si>
  <si>
    <t xml:space="preserve">CeO2 300 DOC with CeO2 300 DPF B20 </t>
  </si>
  <si>
    <t xml:space="preserve">CeO2 300 DOC with non-cat 300 DPF B10 </t>
  </si>
  <si>
    <t xml:space="preserve">Pt 200 DPF long 200 mm Without DOC B20 </t>
  </si>
  <si>
    <t xml:space="preserve">Pt 200 DPF long 200 mm Without DOC after 600 km B20 </t>
  </si>
  <si>
    <t>Calorific value (kJ/g)</t>
  </si>
  <si>
    <t>Engine speed (N.m)</t>
  </si>
  <si>
    <t>Engine load (N.m)</t>
  </si>
  <si>
    <t>B7</t>
  </si>
  <si>
    <t>B20E5</t>
  </si>
  <si>
    <t xml:space="preserve">B10 </t>
  </si>
  <si>
    <t>B20E10</t>
  </si>
  <si>
    <t xml:space="preserve">B20 </t>
  </si>
  <si>
    <t>B20E20</t>
  </si>
  <si>
    <t xml:space="preserve">B100 </t>
  </si>
  <si>
    <t>B7 with CeO2_300DOC +Pt_300P-DPF</t>
  </si>
  <si>
    <t>B100</t>
  </si>
  <si>
    <t>B100 with CeO2_300DOC +Pt_300P-DPF</t>
  </si>
  <si>
    <t>RPM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</si>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</sst>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/>
    <xf numFmtId="2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BSFC(</a:t>
            </a:r>
            <a:r>
              <a:rPr lang="en-US" cap="none" baseline="0"/>
              <a:t>g/kWh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Without DOC and DPF B10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Sheet1!$N$4:$N$15</c15:sqref>
                  </c15:fullRef>
                </c:ext>
              </c:extLst>
              <c:f>(Sheet1!$N$4:$N$6,Sheet1!$N$8:$N$15)</c:f>
              <c:numCache>
                <c:formatCode>0.00</c:formatCode>
                <c:ptCount val="11"/>
                <c:pt idx="0">
                  <c:v>241.91551349968088</c:v>
                </c:pt>
                <c:pt idx="1">
                  <c:v>310.18161587588315</c:v>
                </c:pt>
                <c:pt idx="2">
                  <c:v>263.17861389675824</c:v>
                </c:pt>
                <c:pt idx="3">
                  <c:v>258.58888849026027</c:v>
                </c:pt>
                <c:pt idx="4">
                  <c:v>244.41651974826783</c:v>
                </c:pt>
                <c:pt idx="5">
                  <c:v>238.64146895607621</c:v>
                </c:pt>
                <c:pt idx="6">
                  <c:v>241.19931625576737</c:v>
                </c:pt>
                <c:pt idx="7">
                  <c:v>291.02618165375134</c:v>
                </c:pt>
                <c:pt idx="8">
                  <c:v>259.10993145871606</c:v>
                </c:pt>
                <c:pt idx="9">
                  <c:v>247.46320008745542</c:v>
                </c:pt>
                <c:pt idx="10">
                  <c:v>243.62642913791888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56-4EE2-95AB-CCE728BD46CD}"/>
            </c:ext>
          </c:extLst>
        </c:ser>
        <c:ser>
          <c:idx val="5"/>
          <c:order val="1"/>
          <c:tx>
            <c:strRef>
              <c:f>Sheet1!$D$17</c:f>
              <c:strCache>
                <c:ptCount val="1"/>
                <c:pt idx="0">
                  <c:v>Retest Without DOC and DPF B10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Sheet1!$N$20:$N$35</c15:sqref>
                  </c15:fullRef>
                </c:ext>
              </c:extLst>
              <c:f>(Sheet1!$N$20:$N$22,Sheet1!$N$24:$N$35)</c:f>
              <c:numCache>
                <c:formatCode>0.00</c:formatCode>
                <c:ptCount val="15"/>
                <c:pt idx="0">
                  <c:v>261.24147087512546</c:v>
                </c:pt>
                <c:pt idx="1">
                  <c:v>250.6690353697349</c:v>
                </c:pt>
                <c:pt idx="2">
                  <c:v>265.19760803198108</c:v>
                </c:pt>
                <c:pt idx="3">
                  <c:v>261.6961992839594</c:v>
                </c:pt>
                <c:pt idx="4">
                  <c:v>243.50706293059977</c:v>
                </c:pt>
                <c:pt idx="5">
                  <c:v>247.053944519505</c:v>
                </c:pt>
                <c:pt idx="6">
                  <c:v>245.89438707697832</c:v>
                </c:pt>
                <c:pt idx="7">
                  <c:v>272.83704530039205</c:v>
                </c:pt>
                <c:pt idx="8">
                  <c:v>254.50580631927195</c:v>
                </c:pt>
                <c:pt idx="9">
                  <c:v>246.06491023029105</c:v>
                </c:pt>
                <c:pt idx="10">
                  <c:v>249.5052148483756</c:v>
                </c:pt>
                <c:pt idx="11">
                  <c:v>298.07447199067826</c:v>
                </c:pt>
                <c:pt idx="12">
                  <c:v>273.99660274291875</c:v>
                </c:pt>
                <c:pt idx="13">
                  <c:v>264.29724578248971</c:v>
                </c:pt>
                <c:pt idx="14">
                  <c:v>259.26340229669751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EE-4F94-89B5-C7867D0B44FC}"/>
            </c:ext>
          </c:extLst>
        </c:ser>
        <c:ser>
          <c:idx val="1"/>
          <c:order val="2"/>
          <c:tx>
            <c:strRef>
              <c:f>Sheet1!$W$1</c:f>
              <c:strCache>
                <c:ptCount val="1"/>
                <c:pt idx="0">
                  <c:v>Without DOC and DPF B20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EE-49C4-BB79-045F69CE947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EE-49C4-BB79-045F69CE9474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EE-49C4-BB79-045F69CE947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EE-49C4-BB79-045F69CE9474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EE-49C4-BB79-045F69CE947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6EE-49C4-BB79-045F69CE9474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6EE-49C4-BB79-045F69CE9474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6EE-49C4-BB79-045F69CE94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Sheet1!$AG$4:$AG$19</c15:sqref>
                  </c15:fullRef>
                </c:ext>
              </c:extLst>
              <c:f>(Sheet1!$AG$4:$AG$6,Sheet1!$AG$8:$AG$19)</c:f>
              <c:numCache>
                <c:formatCode>0.00</c:formatCode>
                <c:ptCount val="15"/>
                <c:pt idx="0">
                  <c:v>250.1006248586927</c:v>
                </c:pt>
                <c:pt idx="1">
                  <c:v>250.66903536973524</c:v>
                </c:pt>
                <c:pt idx="2">
                  <c:v>267.78955996233481</c:v>
                </c:pt>
                <c:pt idx="3">
                  <c:v>259.49834530792828</c:v>
                </c:pt>
                <c:pt idx="4">
                  <c:v>248.8501217343991</c:v>
                </c:pt>
                <c:pt idx="5">
                  <c:v>247.736037132756</c:v>
                </c:pt>
                <c:pt idx="6">
                  <c:v>249.8732606542757</c:v>
                </c:pt>
                <c:pt idx="7">
                  <c:v>279.31692512627637</c:v>
                </c:pt>
                <c:pt idx="8">
                  <c:v>261.49725560509461</c:v>
                </c:pt>
                <c:pt idx="9">
                  <c:v>253.39740582273905</c:v>
                </c:pt>
                <c:pt idx="10">
                  <c:v>253.41445813807042</c:v>
                </c:pt>
                <c:pt idx="11">
                  <c:v>303.66763141933615</c:v>
                </c:pt>
                <c:pt idx="12">
                  <c:v>277.88453063844929</c:v>
                </c:pt>
                <c:pt idx="13">
                  <c:v>264.37909689607977</c:v>
                </c:pt>
                <c:pt idx="14">
                  <c:v>258.26072615521849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61-4FA2-A534-F8EA3978DC72}"/>
            </c:ext>
          </c:extLst>
        </c:ser>
        <c:ser>
          <c:idx val="0"/>
          <c:order val="3"/>
          <c:tx>
            <c:strRef>
              <c:f>Sheet1!$FH$1</c:f>
              <c:strCache>
                <c:ptCount val="1"/>
                <c:pt idx="0">
                  <c:v>Pt 200 DPF long 200 mm Without DOC B10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Sheet1!$FR$4:$FR$19</c15:sqref>
                  </c15:fullRef>
                </c:ext>
              </c:extLst>
              <c:f>(Sheet1!$FR$4:$FR$6,Sheet1!$FR$8:$FR$19)</c:f>
              <c:numCache>
                <c:formatCode>0.00</c:formatCode>
                <c:ptCount val="15"/>
                <c:pt idx="0">
                  <c:v>249.1911680410245</c:v>
                </c:pt>
                <c:pt idx="1">
                  <c:v>240.77869247759602</c:v>
                </c:pt>
                <c:pt idx="2">
                  <c:v>264.65193394137998</c:v>
                </c:pt>
                <c:pt idx="3">
                  <c:v>259.80149758048418</c:v>
                </c:pt>
                <c:pt idx="4">
                  <c:v>248.73643963219087</c:v>
                </c:pt>
                <c:pt idx="5">
                  <c:v>243.37064440794978</c:v>
                </c:pt>
                <c:pt idx="6">
                  <c:v>242.39297832895673</c:v>
                </c:pt>
                <c:pt idx="7">
                  <c:v>273.29177370922605</c:v>
                </c:pt>
                <c:pt idx="8">
                  <c:v>261.5825171817508</c:v>
                </c:pt>
                <c:pt idx="9">
                  <c:v>246.5082704289043</c:v>
                </c:pt>
                <c:pt idx="10">
                  <c:v>242.55213327204848</c:v>
                </c:pt>
                <c:pt idx="11">
                  <c:v>299.57507573983031</c:v>
                </c:pt>
                <c:pt idx="12">
                  <c:v>282.38634188590572</c:v>
                </c:pt>
                <c:pt idx="13">
                  <c:v>265.41587766822141</c:v>
                </c:pt>
                <c:pt idx="14">
                  <c:v>261.26875457965548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0C-40C9-8D8B-093706730CA8}"/>
            </c:ext>
          </c:extLst>
        </c:ser>
        <c:ser>
          <c:idx val="2"/>
          <c:order val="4"/>
          <c:tx>
            <c:strRef>
              <c:f>Sheet1!$FH$21</c:f>
              <c:strCache>
                <c:ptCount val="1"/>
                <c:pt idx="0">
                  <c:v>Pt 200 DPF long 200 mm Without DOC B20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Sheet1!$FR$24:$FR$39</c15:sqref>
                  </c15:fullRef>
                </c:ext>
              </c:extLst>
              <c:f>(Sheet1!$FR$24:$FR$26,Sheet1!$FR$28:$FR$39)</c:f>
              <c:numCache>
                <c:formatCode>0.00</c:formatCode>
                <c:ptCount val="15"/>
                <c:pt idx="0">
                  <c:v>244.18915554385106</c:v>
                </c:pt>
                <c:pt idx="1">
                  <c:v>245.55334077035238</c:v>
                </c:pt>
                <c:pt idx="2">
                  <c:v>259.46803008067292</c:v>
                </c:pt>
                <c:pt idx="3">
                  <c:v>257.07312712748069</c:v>
                </c:pt>
                <c:pt idx="4">
                  <c:v>246.23543338360372</c:v>
                </c:pt>
                <c:pt idx="5">
                  <c:v>246.0990148609537</c:v>
                </c:pt>
                <c:pt idx="6">
                  <c:v>248.91833099572429</c:v>
                </c:pt>
                <c:pt idx="7">
                  <c:v>282.38634188590527</c:v>
                </c:pt>
                <c:pt idx="8">
                  <c:v>261.2414708751254</c:v>
                </c:pt>
                <c:pt idx="9">
                  <c:v>249.91873349515913</c:v>
                </c:pt>
                <c:pt idx="10">
                  <c:v>244.58135879647031</c:v>
                </c:pt>
                <c:pt idx="11">
                  <c:v>294.48211756088978</c:v>
                </c:pt>
                <c:pt idx="12">
                  <c:v>279.38513438760145</c:v>
                </c:pt>
                <c:pt idx="13">
                  <c:v>262.90577685145769</c:v>
                </c:pt>
                <c:pt idx="14">
                  <c:v>262.12819127235161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0C-40C9-8D8B-093706730CA8}"/>
            </c:ext>
          </c:extLst>
        </c:ser>
        <c:ser>
          <c:idx val="4"/>
          <c:order val="5"/>
          <c:tx>
            <c:strRef>
              <c:f>Sheet1!$FZ$1</c:f>
              <c:strCache>
                <c:ptCount val="1"/>
                <c:pt idx="0">
                  <c:v>Pt 200 DPF long 200 mm Without DOC after 600 km B10 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Sheet1!$GJ$4:$GJ$19</c15:sqref>
                  </c15:fullRef>
                </c:ext>
              </c:extLst>
              <c:f>(Sheet1!$GJ$4:$GJ$6,Sheet1!$GJ$8:$GJ$19)</c:f>
              <c:numCache>
                <c:formatCode>0.00</c:formatCode>
                <c:ptCount val="15"/>
                <c:pt idx="0">
                  <c:v>233.73040214066955</c:v>
                </c:pt>
                <c:pt idx="1">
                  <c:v>217.58754362706287</c:v>
                </c:pt>
                <c:pt idx="2">
                  <c:v>238.45957759254284</c:v>
                </c:pt>
                <c:pt idx="3">
                  <c:v>216.45072260497724</c:v>
                </c:pt>
                <c:pt idx="4">
                  <c:v>227.13684021257626</c:v>
                </c:pt>
                <c:pt idx="5">
                  <c:v>238.82336031960972</c:v>
                </c:pt>
                <c:pt idx="6">
                  <c:v>239.84649923948638</c:v>
                </c:pt>
                <c:pt idx="7">
                  <c:v>258.9678288309554</c:v>
                </c:pt>
                <c:pt idx="8">
                  <c:v>242.82497031734889</c:v>
                </c:pt>
                <c:pt idx="9">
                  <c:v>240.77869247759611</c:v>
                </c:pt>
                <c:pt idx="10">
                  <c:v>240.88100636958353</c:v>
                </c:pt>
                <c:pt idx="11">
                  <c:v>273.74650211805999</c:v>
                </c:pt>
                <c:pt idx="12">
                  <c:v>261.92356348837632</c:v>
                </c:pt>
                <c:pt idx="13">
                  <c:v>255.81201367364773</c:v>
                </c:pt>
                <c:pt idx="14">
                  <c:v>253.72481027709949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AA-4EBC-B68C-2286FBF037B0}"/>
            </c:ext>
          </c:extLst>
        </c:ser>
        <c:ser>
          <c:idx val="6"/>
          <c:order val="6"/>
          <c:tx>
            <c:strRef>
              <c:f>Sheet1!$FZ$21</c:f>
              <c:strCache>
                <c:ptCount val="1"/>
                <c:pt idx="0">
                  <c:v>Pt 200 DPF long 200 mm Without DOC after 600 km B20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Sheet1!$GJ$24:$GJ$39</c15:sqref>
                  </c15:fullRef>
                </c:ext>
              </c:extLst>
              <c:f>(Sheet1!$GJ$24:$GJ$26,Sheet1!$GJ$28:$GJ$39)</c:f>
              <c:numCache>
                <c:formatCode>0.00</c:formatCode>
                <c:ptCount val="15"/>
                <c:pt idx="0">
                  <c:v>220.08854987564948</c:v>
                </c:pt>
                <c:pt idx="1">
                  <c:v>215.2002194806843</c:v>
                </c:pt>
                <c:pt idx="2">
                  <c:v>246.09901486095376</c:v>
                </c:pt>
                <c:pt idx="3">
                  <c:v>241.00605668201334</c:v>
                </c:pt>
                <c:pt idx="4">
                  <c:v>227.81893282582772</c:v>
                </c:pt>
                <c:pt idx="5">
                  <c:v>231.72959714179979</c:v>
                </c:pt>
                <c:pt idx="6">
                  <c:v>238.09579486547565</c:v>
                </c:pt>
                <c:pt idx="7">
                  <c:v>264.42456973696318</c:v>
                </c:pt>
                <c:pt idx="8">
                  <c:v>252.71531320948802</c:v>
                </c:pt>
                <c:pt idx="9">
                  <c:v>242.9613888399991</c:v>
                </c:pt>
                <c:pt idx="10">
                  <c:v>238.13558360124844</c:v>
                </c:pt>
                <c:pt idx="11">
                  <c:v>290.48050756315075</c:v>
                </c:pt>
                <c:pt idx="12">
                  <c:v>273.92839348159367</c:v>
                </c:pt>
                <c:pt idx="13">
                  <c:v>261.70529385213609</c:v>
                </c:pt>
                <c:pt idx="14">
                  <c:v>261.07776864794499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AA-4EBC-B68C-2286FBF037B0}"/>
            </c:ext>
          </c:extLst>
        </c:ser>
        <c:ser>
          <c:idx val="16"/>
          <c:order val="7"/>
          <c:tx>
            <c:strRef>
              <c:f>Sheet1!$EP$21</c:f>
              <c:strCache>
                <c:ptCount val="1"/>
                <c:pt idx="0">
                  <c:v>CeO2 300 DOC with non-cat 300 DPF B10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Sheet1!$EZ$24:$EZ$39</c15:sqref>
                  </c15:fullRef>
                </c:ext>
              </c:extLst>
              <c:f>(Sheet1!$EZ$24:$EZ$26,Sheet1!$EZ$28:$EZ$39)</c:f>
              <c:numCache>
                <c:formatCode>0.00</c:formatCode>
                <c:ptCount val="15"/>
                <c:pt idx="0">
                  <c:v>239.18714304667708</c:v>
                </c:pt>
                <c:pt idx="1">
                  <c:v>241.11973878422123</c:v>
                </c:pt>
                <c:pt idx="2">
                  <c:v>258.92235599007233</c:v>
                </c:pt>
                <c:pt idx="3">
                  <c:v>251.61638622147262</c:v>
                </c:pt>
                <c:pt idx="4">
                  <c:v>240.55132827317891</c:v>
                </c:pt>
                <c:pt idx="5">
                  <c:v>240.27849122787859</c:v>
                </c:pt>
                <c:pt idx="6">
                  <c:v>245.098612361519</c:v>
                </c:pt>
                <c:pt idx="7">
                  <c:v>276.47487257106422</c:v>
                </c:pt>
                <c:pt idx="8">
                  <c:v>254.93211420255361</c:v>
                </c:pt>
                <c:pt idx="9">
                  <c:v>243.3706444079497</c:v>
                </c:pt>
                <c:pt idx="10">
                  <c:v>241.59720361349699</c:v>
                </c:pt>
                <c:pt idx="11">
                  <c:v>295.57346574209134</c:v>
                </c:pt>
                <c:pt idx="12">
                  <c:v>276.92960097989794</c:v>
                </c:pt>
                <c:pt idx="13">
                  <c:v>260.28654121657399</c:v>
                </c:pt>
                <c:pt idx="14">
                  <c:v>258.49945856985647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42-42C1-93BE-E87ECA62E610}"/>
            </c:ext>
          </c:extLst>
        </c:ser>
        <c:ser>
          <c:idx val="15"/>
          <c:order val="8"/>
          <c:tx>
            <c:strRef>
              <c:f>Sheet1!$EP$1</c:f>
              <c:strCache>
                <c:ptCount val="1"/>
                <c:pt idx="0">
                  <c:v>CeO2 300 DOC with non-cat 300 DPF B20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Sheet1!$EZ$4:$EZ$19</c15:sqref>
                  </c15:fullRef>
                </c:ext>
              </c:extLst>
              <c:f>(Sheet1!$EZ$4:$EZ$6,Sheet1!$EZ$8:$EZ$19)</c:f>
              <c:numCache>
                <c:formatCode>0.00</c:formatCode>
                <c:ptCount val="15"/>
                <c:pt idx="0">
                  <c:v>245.55334077035334</c:v>
                </c:pt>
                <c:pt idx="1">
                  <c:v>238.39136833121708</c:v>
                </c:pt>
                <c:pt idx="2">
                  <c:v>256.46682258236854</c:v>
                </c:pt>
                <c:pt idx="3">
                  <c:v>253.13214758425292</c:v>
                </c:pt>
                <c:pt idx="4">
                  <c:v>245.09861236151897</c:v>
                </c:pt>
                <c:pt idx="5">
                  <c:v>239.73281713727772</c:v>
                </c:pt>
                <c:pt idx="6">
                  <c:v>242.39297832895687</c:v>
                </c:pt>
                <c:pt idx="7">
                  <c:v>276.02014416222954</c:v>
                </c:pt>
                <c:pt idx="8">
                  <c:v>255.78472996911754</c:v>
                </c:pt>
                <c:pt idx="9">
                  <c:v>250.46440758575994</c:v>
                </c:pt>
                <c:pt idx="10">
                  <c:v>244.82009121110792</c:v>
                </c:pt>
                <c:pt idx="11">
                  <c:v>292.66320392555383</c:v>
                </c:pt>
                <c:pt idx="12">
                  <c:v>273.10988234569226</c:v>
                </c:pt>
                <c:pt idx="13">
                  <c:v>259.85000194409338</c:v>
                </c:pt>
                <c:pt idx="14">
                  <c:v>257.25805001373971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EC-4F60-92FE-794A8CA3655E}"/>
            </c:ext>
          </c:extLst>
        </c:ser>
        <c:ser>
          <c:idx val="13"/>
          <c:order val="9"/>
          <c:tx>
            <c:strRef>
              <c:f>Sheet1!$DX$1</c:f>
              <c:strCache>
                <c:ptCount val="1"/>
                <c:pt idx="0">
                  <c:v>CeO2 300 DOC with CeO2 300 DPF B10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Sheet1!$EH$4:$EH$19</c15:sqref>
                  </c15:fullRef>
                </c:ext>
              </c:extLst>
              <c:f>(Sheet1!$EH$4:$EH$6,Sheet1!$EH$8:$EH$19)</c:f>
              <c:numCache>
                <c:formatCode>0.00</c:formatCode>
                <c:ptCount val="15"/>
                <c:pt idx="0">
                  <c:v>226.00001919049112</c:v>
                </c:pt>
                <c:pt idx="1">
                  <c:v>221.68009930656896</c:v>
                </c:pt>
                <c:pt idx="2">
                  <c:v>246.09901486095404</c:v>
                </c:pt>
                <c:pt idx="3">
                  <c:v>253.13214758425258</c:v>
                </c:pt>
                <c:pt idx="4">
                  <c:v>232.59358111858432</c:v>
                </c:pt>
                <c:pt idx="5">
                  <c:v>233.91229350420303</c:v>
                </c:pt>
                <c:pt idx="6">
                  <c:v>239.20987946711878</c:v>
                </c:pt>
                <c:pt idx="7">
                  <c:v>268.06239700763513</c:v>
                </c:pt>
                <c:pt idx="8">
                  <c:v>250.83955852304777</c:v>
                </c:pt>
                <c:pt idx="9">
                  <c:v>245.41692224770262</c:v>
                </c:pt>
                <c:pt idx="10">
                  <c:v>242.31340085741067</c:v>
                </c:pt>
                <c:pt idx="11">
                  <c:v>288.47970256428147</c:v>
                </c:pt>
                <c:pt idx="12">
                  <c:v>275.01974166279518</c:v>
                </c:pt>
                <c:pt idx="13">
                  <c:v>262.14183312461654</c:v>
                </c:pt>
                <c:pt idx="14">
                  <c:v>261.17326161380026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EC-4F60-92FE-794A8CA3655E}"/>
            </c:ext>
          </c:extLst>
        </c:ser>
        <c:ser>
          <c:idx val="14"/>
          <c:order val="10"/>
          <c:tx>
            <c:strRef>
              <c:f>Sheet1!$DX$21</c:f>
              <c:strCache>
                <c:ptCount val="1"/>
                <c:pt idx="0">
                  <c:v>CeO2 300 DOC with CeO2 300 DPF B20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Sheet1!$EH$24:$EH$39</c15:sqref>
                  </c15:fullRef>
                </c:ext>
              </c:extLst>
              <c:f>(Sheet1!$EH$24:$EH$26,Sheet1!$EH$28:$EH$39)</c:f>
              <c:numCache>
                <c:formatCode>0.00</c:formatCode>
                <c:ptCount val="15"/>
                <c:pt idx="0">
                  <c:v>237.36822941134076</c:v>
                </c:pt>
                <c:pt idx="1">
                  <c:v>239.75555355771937</c:v>
                </c:pt>
                <c:pt idx="2">
                  <c:v>252.10142985756244</c:v>
                </c:pt>
                <c:pt idx="3">
                  <c:v>244.3407316801289</c:v>
                </c:pt>
                <c:pt idx="4">
                  <c:v>241.00605668201297</c:v>
                </c:pt>
                <c:pt idx="5">
                  <c:v>238.82336031960992</c:v>
                </c:pt>
                <c:pt idx="6">
                  <c:v>240.48311901185409</c:v>
                </c:pt>
                <c:pt idx="7">
                  <c:v>267.60766859880101</c:v>
                </c:pt>
                <c:pt idx="8">
                  <c:v>255.10263735586659</c:v>
                </c:pt>
                <c:pt idx="9">
                  <c:v>243.91631849855045</c:v>
                </c:pt>
                <c:pt idx="10">
                  <c:v>246.61058432089186</c:v>
                </c:pt>
                <c:pt idx="11">
                  <c:v>298.48372755862869</c:v>
                </c:pt>
                <c:pt idx="12">
                  <c:v>274.20123052689394</c:v>
                </c:pt>
                <c:pt idx="13">
                  <c:v>260.3956760346943</c:v>
                </c:pt>
                <c:pt idx="14">
                  <c:v>260.02734602353854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2EC-4F60-92FE-794A8CA3655E}"/>
            </c:ext>
          </c:extLst>
        </c:ser>
        <c:ser>
          <c:idx val="9"/>
          <c:order val="11"/>
          <c:tx>
            <c:strRef>
              <c:f>Sheet1!$CN$1</c:f>
              <c:strCache>
                <c:ptCount val="1"/>
                <c:pt idx="0">
                  <c:v>CeO2 300 DOC with Pt 200 DPF B10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Sheet1!$CX$4:$CX$19</c15:sqref>
                  </c15:fullRef>
                </c:ext>
              </c:extLst>
              <c:f>(Sheet1!$CX$4:$CX$6,Sheet1!$CX$8:$CX$19)</c:f>
              <c:numCache>
                <c:formatCode>0.00</c:formatCode>
                <c:ptCount val="15"/>
                <c:pt idx="0">
                  <c:v>195.53321579861429</c:v>
                </c:pt>
                <c:pt idx="1">
                  <c:v>205.99196920179591</c:v>
                </c:pt>
                <c:pt idx="2">
                  <c:v>230.00162918823037</c:v>
                </c:pt>
                <c:pt idx="3">
                  <c:v>230.09257486999684</c:v>
                </c:pt>
                <c:pt idx="4">
                  <c:v>225.31792657724017</c:v>
                </c:pt>
                <c:pt idx="5">
                  <c:v>222.99881169218693</c:v>
                </c:pt>
                <c:pt idx="6">
                  <c:v>229.66058288160508</c:v>
                </c:pt>
                <c:pt idx="7">
                  <c:v>256.46682258236865</c:v>
                </c:pt>
                <c:pt idx="8">
                  <c:v>250.4985122164226</c:v>
                </c:pt>
                <c:pt idx="9">
                  <c:v>235.0491145262877</c:v>
                </c:pt>
                <c:pt idx="10">
                  <c:v>233.71903393044826</c:v>
                </c:pt>
                <c:pt idx="11">
                  <c:v>282.6591789312061</c:v>
                </c:pt>
                <c:pt idx="12">
                  <c:v>266.15253769053231</c:v>
                </c:pt>
                <c:pt idx="13">
                  <c:v>251.44662094884123</c:v>
                </c:pt>
                <c:pt idx="14">
                  <c:v>246.37185190625397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A3-4368-9285-F9CFCF6BD3FF}"/>
            </c:ext>
          </c:extLst>
        </c:ser>
        <c:ser>
          <c:idx val="10"/>
          <c:order val="12"/>
          <c:tx>
            <c:strRef>
              <c:f>Sheet1!$CN$21</c:f>
              <c:strCache>
                <c:ptCount val="1"/>
                <c:pt idx="0">
                  <c:v>CeO2 300 DOC with Pt 200 DPF B20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Sheet1!$CX$24:$CX$39</c15:sqref>
                  </c15:fullRef>
                </c:ext>
              </c:extLst>
              <c:f>(Sheet1!$CX$24:$CX$26,Sheet1!$CX$28:$CX$39)</c:f>
              <c:numCache>
                <c:formatCode>0.00</c:formatCode>
                <c:ptCount val="15"/>
                <c:pt idx="0">
                  <c:v>235.54931577600541</c:v>
                </c:pt>
                <c:pt idx="1">
                  <c:v>230.8883495854565</c:v>
                </c:pt>
                <c:pt idx="2">
                  <c:v>247.73603713275554</c:v>
                </c:pt>
                <c:pt idx="3">
                  <c:v>248.58486349591271</c:v>
                </c:pt>
                <c:pt idx="4">
                  <c:v>241.00605668201322</c:v>
                </c:pt>
                <c:pt idx="5">
                  <c:v>238.6414689560761</c:v>
                </c:pt>
                <c:pt idx="6">
                  <c:v>243.34790798750811</c:v>
                </c:pt>
                <c:pt idx="7">
                  <c:v>272.60968109597525</c:v>
                </c:pt>
                <c:pt idx="8">
                  <c:v>253.7384521293645</c:v>
                </c:pt>
                <c:pt idx="9">
                  <c:v>245.553340770353</c:v>
                </c:pt>
                <c:pt idx="10">
                  <c:v>245.29755604038357</c:v>
                </c:pt>
                <c:pt idx="11">
                  <c:v>278.83946029700098</c:v>
                </c:pt>
                <c:pt idx="12">
                  <c:v>264.37909689607977</c:v>
                </c:pt>
                <c:pt idx="13">
                  <c:v>252.21056467568252</c:v>
                </c:pt>
                <c:pt idx="14">
                  <c:v>250.19157054045948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DA3-4368-9285-F9CFCF6BD3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881519"/>
        <c:axId val="473880271"/>
        <c:extLst/>
      </c:barChart>
      <c:catAx>
        <c:axId val="4738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Engine Speed and Torque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73880271"/>
        <c:crosses val="autoZero"/>
        <c:auto val="1"/>
        <c:lblAlgn val="ctr"/>
        <c:lblOffset val="100"/>
        <c:noMultiLvlLbl val="0"/>
      </c:catAx>
      <c:valAx>
        <c:axId val="4738802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cap="none" baseline="0"/>
                  <a:t>g/kWh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crossAx val="4738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4989933178445"/>
          <c:y val="6.851190476190476E-2"/>
          <c:w val="0.7676398619380973"/>
          <c:h val="0.16443569553805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BSEC (</a:t>
            </a:r>
            <a:r>
              <a:rPr lang="en-US" cap="none" baseline="0"/>
              <a:t>kJ/kWh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Without DOC and DPF B10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Sheet1!$O$4:$O$15</c15:sqref>
                  </c15:fullRef>
                </c:ext>
              </c:extLst>
              <c:f>(Sheet1!$O$4:$O$6,Sheet1!$O$8:$O$15)</c:f>
              <c:numCache>
                <c:formatCode>0.00</c:formatCode>
                <c:ptCount val="11"/>
                <c:pt idx="0">
                  <c:v>10426.558631836246</c:v>
                </c:pt>
                <c:pt idx="1">
                  <c:v>13368.827644250565</c:v>
                </c:pt>
                <c:pt idx="2">
                  <c:v>11342.99825895028</c:v>
                </c:pt>
                <c:pt idx="3">
                  <c:v>11145.181093930218</c:v>
                </c:pt>
                <c:pt idx="4">
                  <c:v>10534.352001150344</c:v>
                </c:pt>
                <c:pt idx="5">
                  <c:v>10285.447312006885</c:v>
                </c:pt>
                <c:pt idx="6">
                  <c:v>10395.690530623575</c:v>
                </c:pt>
                <c:pt idx="7">
                  <c:v>12543.228429276684</c:v>
                </c:pt>
                <c:pt idx="8">
                  <c:v>11167.638045870663</c:v>
                </c:pt>
                <c:pt idx="9">
                  <c:v>10665.663923769329</c:v>
                </c:pt>
                <c:pt idx="10">
                  <c:v>10500.299095844304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8A-462D-A365-E4028009CDA3}"/>
            </c:ext>
          </c:extLst>
        </c:ser>
        <c:ser>
          <c:idx val="4"/>
          <c:order val="1"/>
          <c:tx>
            <c:strRef>
              <c:f>Sheet1!$D$17</c:f>
              <c:strCache>
                <c:ptCount val="1"/>
                <c:pt idx="0">
                  <c:v>Retest Without DOC and DPF B10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Sheet1!$O$20:$O$35</c15:sqref>
                  </c15:fullRef>
                </c:ext>
              </c:extLst>
              <c:f>(Sheet1!$O$20:$O$22,Sheet1!$O$24:$O$35)</c:f>
              <c:numCache>
                <c:formatCode>0.00</c:formatCode>
                <c:ptCount val="15"/>
                <c:pt idx="0">
                  <c:v>11259.507394717908</c:v>
                </c:pt>
                <c:pt idx="1">
                  <c:v>10803.835424435574</c:v>
                </c:pt>
                <c:pt idx="2">
                  <c:v>11430.016906178385</c:v>
                </c:pt>
                <c:pt idx="3">
                  <c:v>11279.106189138651</c:v>
                </c:pt>
                <c:pt idx="4">
                  <c:v>10495.15441230885</c:v>
                </c:pt>
                <c:pt idx="5">
                  <c:v>10648.025008790666</c:v>
                </c:pt>
                <c:pt idx="6">
                  <c:v>10598.048083017766</c:v>
                </c:pt>
                <c:pt idx="7">
                  <c:v>11759.276652446897</c:v>
                </c:pt>
                <c:pt idx="8">
                  <c:v>10969.200252360622</c:v>
                </c:pt>
                <c:pt idx="9">
                  <c:v>10605.397630925545</c:v>
                </c:pt>
                <c:pt idx="10">
                  <c:v>10753.674759964988</c:v>
                </c:pt>
                <c:pt idx="11">
                  <c:v>12847.009742798233</c:v>
                </c:pt>
                <c:pt idx="12">
                  <c:v>11809.253578219799</c:v>
                </c:pt>
                <c:pt idx="13">
                  <c:v>11391.211293225308</c:v>
                </c:pt>
                <c:pt idx="14">
                  <c:v>11174.252638987662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55-444F-BFEA-590DFA3AFA4D}"/>
            </c:ext>
          </c:extLst>
        </c:ser>
        <c:ser>
          <c:idx val="0"/>
          <c:order val="2"/>
          <c:tx>
            <c:strRef>
              <c:f>Sheet1!$W$1</c:f>
              <c:strCache>
                <c:ptCount val="1"/>
                <c:pt idx="0">
                  <c:v>Without DOC and DPF B20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C-4E54-B05C-71898AF3477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C-4E54-B05C-71898AF3477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C-4E54-B05C-71898AF3477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C-4E54-B05C-71898AF34770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C-4E54-B05C-71898AF34770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C-4E54-B05C-71898AF3477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DC-4E54-B05C-71898AF3477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DC-4E54-B05C-71898AF347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Sheet1!$AH$4:$AH$19</c15:sqref>
                  </c15:fullRef>
                </c:ext>
              </c:extLst>
              <c:f>(Sheet1!$AH$4:$AH$6,Sheet1!$AH$8:$AH$19)</c:f>
              <c:numCache>
                <c:formatCode>0.00</c:formatCode>
                <c:ptCount val="15"/>
                <c:pt idx="0">
                  <c:v>10609.268506505745</c:v>
                </c:pt>
                <c:pt idx="1">
                  <c:v>10633.380480384169</c:v>
                </c:pt>
                <c:pt idx="2">
                  <c:v>11359.633133602243</c:v>
                </c:pt>
                <c:pt idx="3">
                  <c:v>11007.919807962318</c:v>
                </c:pt>
                <c:pt idx="4">
                  <c:v>10556.222163973211</c:v>
                </c:pt>
                <c:pt idx="5">
                  <c:v>10508.962695171509</c:v>
                </c:pt>
                <c:pt idx="6">
                  <c:v>10599.623716954375</c:v>
                </c:pt>
                <c:pt idx="7">
                  <c:v>11848.623963856644</c:v>
                </c:pt>
                <c:pt idx="8">
                  <c:v>11092.713582768114</c:v>
                </c:pt>
                <c:pt idx="9">
                  <c:v>10749.117955000591</c:v>
                </c:pt>
                <c:pt idx="10">
                  <c:v>10749.841314216947</c:v>
                </c:pt>
                <c:pt idx="11">
                  <c:v>13088.074914173389</c:v>
                </c:pt>
                <c:pt idx="12">
                  <c:v>11976.823270517165</c:v>
                </c:pt>
                <c:pt idx="13">
                  <c:v>11394.739076221038</c:v>
                </c:pt>
                <c:pt idx="14">
                  <c:v>11131.037297289917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6DC-4E54-B05C-71898AF34770}"/>
            </c:ext>
          </c:extLst>
        </c:ser>
        <c:ser>
          <c:idx val="1"/>
          <c:order val="3"/>
          <c:tx>
            <c:strRef>
              <c:f>Sheet1!$FH$1</c:f>
              <c:strCache>
                <c:ptCount val="1"/>
                <c:pt idx="0">
                  <c:v>Pt 200 DPF long 200 mm Without DOC B10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Sheet1!$FS$4:$FS$19</c15:sqref>
                  </c15:fullRef>
                </c:ext>
              </c:extLst>
              <c:f>(Sheet1!$FS$4:$FS$6,Sheet1!$FS$8:$FS$19)</c:f>
              <c:numCache>
                <c:formatCode>0.00</c:formatCode>
                <c:ptCount val="15"/>
                <c:pt idx="0">
                  <c:v>10740.139342568156</c:v>
                </c:pt>
                <c:pt idx="1">
                  <c:v>10377.56164578439</c:v>
                </c:pt>
                <c:pt idx="2">
                  <c:v>11406.498352873477</c:v>
                </c:pt>
                <c:pt idx="3">
                  <c:v>11197.444545718869</c:v>
                </c:pt>
                <c:pt idx="4">
                  <c:v>10720.540548147426</c:v>
                </c:pt>
                <c:pt idx="5">
                  <c:v>10489.274773982635</c:v>
                </c:pt>
                <c:pt idx="6">
                  <c:v>10447.137365978035</c:v>
                </c:pt>
                <c:pt idx="7">
                  <c:v>11778.875446867643</c:v>
                </c:pt>
                <c:pt idx="8">
                  <c:v>11274.206490533459</c:v>
                </c:pt>
                <c:pt idx="9">
                  <c:v>10624.506455485776</c:v>
                </c:pt>
                <c:pt idx="10">
                  <c:v>10453.99694402529</c:v>
                </c:pt>
                <c:pt idx="11">
                  <c:v>12911.685764386686</c:v>
                </c:pt>
                <c:pt idx="12">
                  <c:v>12170.851335282538</c:v>
                </c:pt>
                <c:pt idx="13">
                  <c:v>11439.424327500343</c:v>
                </c:pt>
                <c:pt idx="14">
                  <c:v>11260.683322383151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E67-479B-8F4D-02E343763435}"/>
            </c:ext>
          </c:extLst>
        </c:ser>
        <c:ser>
          <c:idx val="2"/>
          <c:order val="4"/>
          <c:tx>
            <c:strRef>
              <c:f>Sheet1!$FH$21</c:f>
              <c:strCache>
                <c:ptCount val="1"/>
                <c:pt idx="0">
                  <c:v>Pt 200 DPF long 200 mm Without DOC B20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Sheet1!$FS$24:$FS$39</c15:sqref>
                  </c15:fullRef>
                </c:ext>
              </c:extLst>
              <c:f>(Sheet1!$FS$24:$FS$26,Sheet1!$FS$28:$FS$39)</c:f>
              <c:numCache>
                <c:formatCode>0.00</c:formatCode>
                <c:ptCount val="15"/>
                <c:pt idx="0">
                  <c:v>10358.503978170162</c:v>
                </c:pt>
                <c:pt idx="1">
                  <c:v>10416.372715478348</c:v>
                </c:pt>
                <c:pt idx="2">
                  <c:v>11006.633836022145</c:v>
                </c:pt>
                <c:pt idx="3">
                  <c:v>10905.042052747731</c:v>
                </c:pt>
                <c:pt idx="4">
                  <c:v>10445.30708413247</c:v>
                </c:pt>
                <c:pt idx="5">
                  <c:v>10439.520210401657</c:v>
                </c:pt>
                <c:pt idx="6">
                  <c:v>10559.115600838624</c:v>
                </c:pt>
                <c:pt idx="7">
                  <c:v>11978.828622800102</c:v>
                </c:pt>
                <c:pt idx="8">
                  <c:v>11081.863194522821</c:v>
                </c:pt>
                <c:pt idx="9">
                  <c:v>10601.552674864652</c:v>
                </c:pt>
                <c:pt idx="10">
                  <c:v>10375.141240146271</c:v>
                </c:pt>
                <c:pt idx="11">
                  <c:v>12491.931426932944</c:v>
                </c:pt>
                <c:pt idx="12">
                  <c:v>11851.517400722054</c:v>
                </c:pt>
                <c:pt idx="13">
                  <c:v>11152.463054038835</c:v>
                </c:pt>
                <c:pt idx="14">
                  <c:v>11119.477873773156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67-479B-8F4D-02E343763435}"/>
            </c:ext>
          </c:extLst>
        </c:ser>
        <c:ser>
          <c:idx val="5"/>
          <c:order val="5"/>
          <c:tx>
            <c:strRef>
              <c:f>Sheet1!$FZ$1</c:f>
              <c:strCache>
                <c:ptCount val="1"/>
                <c:pt idx="0">
                  <c:v>Pt 200 DPF long 200 mm Without DOC after 600 km B10 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Sheet1!$GK$4:$GK$19</c15:sqref>
                  </c15:fullRef>
                </c:ext>
              </c:extLst>
              <c:f>(Sheet1!$GK$4:$GK$6,Sheet1!$GK$8:$GK$19)</c:f>
              <c:numCache>
                <c:formatCode>0.00</c:formatCode>
                <c:ptCount val="15"/>
                <c:pt idx="0">
                  <c:v>10073.780332262859</c:v>
                </c:pt>
                <c:pt idx="1">
                  <c:v>9378.02313032641</c:v>
                </c:pt>
                <c:pt idx="2">
                  <c:v>10277.607794238596</c:v>
                </c:pt>
                <c:pt idx="3">
                  <c:v>9329.0261442745195</c:v>
                </c:pt>
                <c:pt idx="4">
                  <c:v>9789.5978131620377</c:v>
                </c:pt>
                <c:pt idx="5">
                  <c:v>10293.286829775179</c:v>
                </c:pt>
                <c:pt idx="6">
                  <c:v>10337.384117221864</c:v>
                </c:pt>
                <c:pt idx="7">
                  <c:v>11161.513422614178</c:v>
                </c:pt>
                <c:pt idx="8">
                  <c:v>10465.756220677737</c:v>
                </c:pt>
                <c:pt idx="9">
                  <c:v>10377.561645784393</c:v>
                </c:pt>
                <c:pt idx="10">
                  <c:v>10381.97137452905</c:v>
                </c:pt>
                <c:pt idx="11">
                  <c:v>11798.474241288386</c:v>
                </c:pt>
                <c:pt idx="12">
                  <c:v>11288.905586349019</c:v>
                </c:pt>
                <c:pt idx="13">
                  <c:v>11025.497789334217</c:v>
                </c:pt>
                <c:pt idx="14">
                  <c:v>10935.539322942988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72-4741-9BC9-FDEF607B895B}"/>
            </c:ext>
          </c:extLst>
        </c:ser>
        <c:ser>
          <c:idx val="6"/>
          <c:order val="6"/>
          <c:tx>
            <c:strRef>
              <c:f>Sheet1!$FZ$21</c:f>
              <c:strCache>
                <c:ptCount val="1"/>
                <c:pt idx="0">
                  <c:v>Pt 200 DPF long 200 mm Without DOC after 600 km B20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Sheet1!$GK$24:$GK$39</c15:sqref>
                  </c15:fullRef>
                </c:ext>
              </c:extLst>
              <c:f>(Sheet1!$GK$24:$GK$26,Sheet1!$GK$28:$GK$39)</c:f>
              <c:numCache>
                <c:formatCode>0.00</c:formatCode>
                <c:ptCount val="15"/>
                <c:pt idx="0">
                  <c:v>9336.1562857250519</c:v>
                </c:pt>
                <c:pt idx="1">
                  <c:v>9128.7933103706291</c:v>
                </c:pt>
                <c:pt idx="2">
                  <c:v>10439.520210401659</c:v>
                </c:pt>
                <c:pt idx="3">
                  <c:v>10223.476924451006</c:v>
                </c:pt>
                <c:pt idx="4">
                  <c:v>9664.0791304716113</c:v>
                </c:pt>
                <c:pt idx="5">
                  <c:v>9829.969510755147</c:v>
                </c:pt>
                <c:pt idx="6">
                  <c:v>10100.023618193478</c:v>
                </c:pt>
                <c:pt idx="7">
                  <c:v>11216.890248241978</c:v>
                </c:pt>
                <c:pt idx="8">
                  <c:v>10720.183586346482</c:v>
                </c:pt>
                <c:pt idx="9">
                  <c:v>10306.422114592762</c:v>
                </c:pt>
                <c:pt idx="10">
                  <c:v>10101.711456364959</c:v>
                </c:pt>
                <c:pt idx="11">
                  <c:v>12322.183130828855</c:v>
                </c:pt>
                <c:pt idx="12">
                  <c:v>11620.042451489204</c:v>
                </c:pt>
                <c:pt idx="13">
                  <c:v>11101.538565207613</c:v>
                </c:pt>
                <c:pt idx="14">
                  <c:v>11074.918946045827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72-4741-9BC9-FDEF607B895B}"/>
            </c:ext>
          </c:extLst>
        </c:ser>
        <c:ser>
          <c:idx val="16"/>
          <c:order val="7"/>
          <c:tx>
            <c:strRef>
              <c:f>Sheet1!$EP$21</c:f>
              <c:strCache>
                <c:ptCount val="1"/>
                <c:pt idx="0">
                  <c:v>CeO2 300 DOC with non-cat 300 DPF B10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Sheet1!$FA$24:$FA$39</c15:sqref>
                  </c15:fullRef>
                </c:ext>
              </c:extLst>
              <c:f>(Sheet1!$FA$24:$FA$26,Sheet1!$FA$28:$FA$39)</c:f>
              <c:numCache>
                <c:formatCode>0.00</c:formatCode>
                <c:ptCount val="15"/>
                <c:pt idx="0">
                  <c:v>10308.965865311782</c:v>
                </c:pt>
                <c:pt idx="1">
                  <c:v>10392.260741599935</c:v>
                </c:pt>
                <c:pt idx="2">
                  <c:v>11159.553543172118</c:v>
                </c:pt>
                <c:pt idx="3">
                  <c:v>10844.666246145471</c:v>
                </c:pt>
                <c:pt idx="4">
                  <c:v>10367.762248574012</c:v>
                </c:pt>
                <c:pt idx="5">
                  <c:v>10356.002971921567</c:v>
                </c:pt>
                <c:pt idx="6">
                  <c:v>10563.75019278147</c:v>
                </c:pt>
                <c:pt idx="7">
                  <c:v>11916.067007812868</c:v>
                </c:pt>
                <c:pt idx="8">
                  <c:v>10987.574122130061</c:v>
                </c:pt>
                <c:pt idx="9">
                  <c:v>10489.274773982632</c:v>
                </c:pt>
                <c:pt idx="10">
                  <c:v>10412.839475741721</c:v>
                </c:pt>
                <c:pt idx="11">
                  <c:v>12739.216373484138</c:v>
                </c:pt>
                <c:pt idx="12">
                  <c:v>11935.665802233601</c:v>
                </c:pt>
                <c:pt idx="13">
                  <c:v>11218.349926434339</c:v>
                </c:pt>
                <c:pt idx="14">
                  <c:v>11141.326664360815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D8E-4F12-990E-D95A5FB2624B}"/>
            </c:ext>
          </c:extLst>
        </c:ser>
        <c:ser>
          <c:idx val="15"/>
          <c:order val="8"/>
          <c:tx>
            <c:strRef>
              <c:f>Sheet1!$EP$1</c:f>
              <c:strCache>
                <c:ptCount val="1"/>
                <c:pt idx="0">
                  <c:v>CeO2 300 DOC with non-cat 300 DPF B20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Sheet1!$FA$4:$FA$19</c15:sqref>
                  </c15:fullRef>
                </c:ext>
              </c:extLst>
              <c:f>(Sheet1!$FA$4:$FA$6,Sheet1!$FA$8:$FA$19)</c:f>
              <c:numCache>
                <c:formatCode>0.00</c:formatCode>
                <c:ptCount val="15"/>
                <c:pt idx="0">
                  <c:v>10416.37271547839</c:v>
                </c:pt>
                <c:pt idx="1">
                  <c:v>10112.561844610229</c:v>
                </c:pt>
                <c:pt idx="2">
                  <c:v>10879.322613944074</c:v>
                </c:pt>
                <c:pt idx="3">
                  <c:v>10737.865700524009</c:v>
                </c:pt>
                <c:pt idx="4">
                  <c:v>10397.083136375635</c:v>
                </c:pt>
                <c:pt idx="5">
                  <c:v>10169.466102963321</c:v>
                </c:pt>
                <c:pt idx="6">
                  <c:v>10282.310140714351</c:v>
                </c:pt>
                <c:pt idx="7">
                  <c:v>11708.774515361778</c:v>
                </c:pt>
                <c:pt idx="8">
                  <c:v>10850.388245289967</c:v>
                </c:pt>
                <c:pt idx="9">
                  <c:v>10624.700169787937</c:v>
                </c:pt>
                <c:pt idx="10">
                  <c:v>10385.268269175198</c:v>
                </c:pt>
                <c:pt idx="11">
                  <c:v>12414.773110521994</c:v>
                </c:pt>
                <c:pt idx="12">
                  <c:v>11585.321209104266</c:v>
                </c:pt>
                <c:pt idx="13">
                  <c:v>11022.837082468441</c:v>
                </c:pt>
                <c:pt idx="14">
                  <c:v>10912.886481582838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1A-4A6C-8B25-FDD09E84364F}"/>
            </c:ext>
          </c:extLst>
        </c:ser>
        <c:ser>
          <c:idx val="13"/>
          <c:order val="9"/>
          <c:tx>
            <c:strRef>
              <c:f>Sheet1!$DX$1</c:f>
              <c:strCache>
                <c:ptCount val="1"/>
                <c:pt idx="0">
                  <c:v>CeO2 300 DOC with CeO2 300 DPF B10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Sheet1!$EI$4:$EI$19</c15:sqref>
                  </c15:fullRef>
                </c:ext>
              </c:extLst>
              <c:f>(Sheet1!$EI$4:$EI$6,Sheet1!$EI$8:$EI$19)</c:f>
              <c:numCache>
                <c:formatCode>0.00</c:formatCode>
                <c:ptCount val="15"/>
                <c:pt idx="0">
                  <c:v>9740.6008271101673</c:v>
                </c:pt>
                <c:pt idx="1">
                  <c:v>9554.4122801131234</c:v>
                </c:pt>
                <c:pt idx="2">
                  <c:v>10606.867540507119</c:v>
                </c:pt>
                <c:pt idx="3">
                  <c:v>10909.995560881287</c:v>
                </c:pt>
                <c:pt idx="4">
                  <c:v>10024.783346210985</c:v>
                </c:pt>
                <c:pt idx="5">
                  <c:v>10081.619850031151</c:v>
                </c:pt>
                <c:pt idx="6">
                  <c:v>10309.945805032819</c:v>
                </c:pt>
                <c:pt idx="7">
                  <c:v>11553.489311029074</c:v>
                </c:pt>
                <c:pt idx="8">
                  <c:v>10811.184972343359</c:v>
                </c:pt>
                <c:pt idx="9">
                  <c:v>10577.469348875982</c:v>
                </c:pt>
                <c:pt idx="10">
                  <c:v>10443.707576954401</c:v>
                </c:pt>
                <c:pt idx="11">
                  <c:v>12433.475180520532</c:v>
                </c:pt>
                <c:pt idx="12">
                  <c:v>11853.350865666473</c:v>
                </c:pt>
                <c:pt idx="13">
                  <c:v>11298.313007670973</c:v>
                </c:pt>
                <c:pt idx="14">
                  <c:v>11256.567575554791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1A-4A6C-8B25-FDD09E84364F}"/>
            </c:ext>
          </c:extLst>
        </c:ser>
        <c:ser>
          <c:idx val="14"/>
          <c:order val="10"/>
          <c:tx>
            <c:strRef>
              <c:f>Sheet1!$DX$21</c:f>
              <c:strCache>
                <c:ptCount val="1"/>
                <c:pt idx="0">
                  <c:v>CeO2 300 DOC with CeO2 300 DPF B20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Sheet1!$EI$24:$EI$39</c15:sqref>
                  </c15:fullRef>
                </c:ext>
              </c:extLst>
              <c:f>(Sheet1!$EI$24:$EI$26,Sheet1!$EI$28:$EI$39)</c:f>
              <c:numCache>
                <c:formatCode>0.00</c:formatCode>
                <c:ptCount val="15"/>
                <c:pt idx="0">
                  <c:v>10069.160291629076</c:v>
                </c:pt>
                <c:pt idx="1">
                  <c:v>10170.430581918456</c:v>
                </c:pt>
                <c:pt idx="2">
                  <c:v>10694.1426545578</c:v>
                </c:pt>
                <c:pt idx="3">
                  <c:v>10364.933837871069</c:v>
                </c:pt>
                <c:pt idx="4">
                  <c:v>10223.47692445099</c:v>
                </c:pt>
                <c:pt idx="5">
                  <c:v>10130.886944757853</c:v>
                </c:pt>
                <c:pt idx="6">
                  <c:v>10201.29390848285</c:v>
                </c:pt>
                <c:pt idx="7">
                  <c:v>11351.917301961139</c:v>
                </c:pt>
                <c:pt idx="8">
                  <c:v>10821.453876635862</c:v>
                </c:pt>
                <c:pt idx="9">
                  <c:v>10346.930230708511</c:v>
                </c:pt>
                <c:pt idx="10">
                  <c:v>10461.220986892233</c:v>
                </c:pt>
                <c:pt idx="11">
                  <c:v>12661.67972303703</c:v>
                </c:pt>
                <c:pt idx="12">
                  <c:v>11631.616198950842</c:v>
                </c:pt>
                <c:pt idx="13">
                  <c:v>11045.984577391733</c:v>
                </c:pt>
                <c:pt idx="14">
                  <c:v>11030.360018318506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1A-4A6C-8B25-FDD09E84364F}"/>
            </c:ext>
          </c:extLst>
        </c:ser>
        <c:ser>
          <c:idx val="9"/>
          <c:order val="11"/>
          <c:tx>
            <c:strRef>
              <c:f>Sheet1!$CN$1</c:f>
              <c:strCache>
                <c:ptCount val="1"/>
                <c:pt idx="0">
                  <c:v>CeO2 300 DOC with Pt 200 DPF B10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Sheet1!$CY$4:$CY$19</c15:sqref>
                  </c15:fullRef>
                </c:ext>
              </c:extLst>
              <c:f>(Sheet1!$CY$4:$CY$6,Sheet1!$CY$8:$CY$19)</c:f>
              <c:numCache>
                <c:formatCode>0.00</c:formatCode>
                <c:ptCount val="15"/>
                <c:pt idx="0">
                  <c:v>8427.4816009202768</c:v>
                </c:pt>
                <c:pt idx="1">
                  <c:v>8878.2538725974046</c:v>
                </c:pt>
                <c:pt idx="2">
                  <c:v>9913.07021801273</c:v>
                </c:pt>
                <c:pt idx="3">
                  <c:v>9916.9899768968644</c:v>
                </c:pt>
                <c:pt idx="4">
                  <c:v>9711.2026354790523</c:v>
                </c:pt>
                <c:pt idx="5">
                  <c:v>9611.2487839332571</c:v>
                </c:pt>
                <c:pt idx="6">
                  <c:v>9898.3711221971789</c:v>
                </c:pt>
                <c:pt idx="7">
                  <c:v>11053.720053300089</c:v>
                </c:pt>
                <c:pt idx="8">
                  <c:v>10796.485876527815</c:v>
                </c:pt>
                <c:pt idx="9">
                  <c:v>10130.616836083</c:v>
                </c:pt>
                <c:pt idx="10">
                  <c:v>10073.29036240232</c:v>
                </c:pt>
                <c:pt idx="11">
                  <c:v>12182.610611934982</c:v>
                </c:pt>
                <c:pt idx="12">
                  <c:v>11471.174374461943</c:v>
                </c:pt>
                <c:pt idx="13">
                  <c:v>10837.349362895058</c:v>
                </c:pt>
                <c:pt idx="14">
                  <c:v>10618.626817159546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22-4F91-8838-1E8940D7DCBB}"/>
            </c:ext>
          </c:extLst>
        </c:ser>
        <c:ser>
          <c:idx val="10"/>
          <c:order val="12"/>
          <c:tx>
            <c:strRef>
              <c:f>Sheet1!$CN$21</c:f>
              <c:strCache>
                <c:ptCount val="1"/>
                <c:pt idx="0">
                  <c:v>CeO2 300 DOC with Pt 200 DPF B20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Sheet1!$CY$24:$CY$39</c15:sqref>
                  </c15:fullRef>
                </c:ext>
              </c:extLst>
              <c:f>(Sheet1!$CY$24:$CY$26,Sheet1!$CY$28:$CY$39)</c:f>
              <c:numCache>
                <c:formatCode>0.00</c:formatCode>
                <c:ptCount val="15"/>
                <c:pt idx="0">
                  <c:v>9992.0019752181506</c:v>
                </c:pt>
                <c:pt idx="1">
                  <c:v>9794.2837894150653</c:v>
                </c:pt>
                <c:pt idx="2">
                  <c:v>10508.962695171491</c:v>
                </c:pt>
                <c:pt idx="3">
                  <c:v>10544.969909496618</c:v>
                </c:pt>
                <c:pt idx="4">
                  <c:v>10223.476924451001</c:v>
                </c:pt>
                <c:pt idx="5">
                  <c:v>10123.171113116749</c:v>
                </c:pt>
                <c:pt idx="6">
                  <c:v>10322.818256830094</c:v>
                </c:pt>
                <c:pt idx="7">
                  <c:v>11564.102672091271</c:v>
                </c:pt>
                <c:pt idx="8">
                  <c:v>10763.585139327643</c:v>
                </c:pt>
                <c:pt idx="9">
                  <c:v>10416.372715478376</c:v>
                </c:pt>
                <c:pt idx="10">
                  <c:v>10405.522327233071</c:v>
                </c:pt>
                <c:pt idx="11">
                  <c:v>11828.369905798781</c:v>
                </c:pt>
                <c:pt idx="12">
                  <c:v>11214.961290331705</c:v>
                </c:pt>
                <c:pt idx="13">
                  <c:v>10698.772153542453</c:v>
                </c:pt>
                <c:pt idx="14">
                  <c:v>10613.126422326292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D22-4F91-8838-1E8940D7DC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881519"/>
        <c:axId val="473880271"/>
        <c:extLst/>
      </c:barChart>
      <c:catAx>
        <c:axId val="4738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Engine Speed and Torque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73880271"/>
        <c:crosses val="autoZero"/>
        <c:auto val="1"/>
        <c:lblAlgn val="ctr"/>
        <c:lblOffset val="100"/>
        <c:noMultiLvlLbl val="0"/>
      </c:catAx>
      <c:valAx>
        <c:axId val="4738802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cap="none" baseline="0"/>
                  <a:t>kJ/kWh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crossAx val="4738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601366892424887"/>
          <c:y val="7.0496031746031751E-2"/>
          <c:w val="0.76646842366137535"/>
          <c:h val="0.16443569553805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Without DOC and DPF B10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Sheet1!$Q$4:$Q$15</c15:sqref>
                  </c15:fullRef>
                </c:ext>
              </c:extLst>
              <c:f>(Sheet1!$Q$4:$Q$6,Sheet1!$Q$8:$Q$15)</c:f>
              <c:numCache>
                <c:formatCode>0.00</c:formatCode>
                <c:ptCount val="11"/>
                <c:pt idx="0">
                  <c:v>34.527211970091756</c:v>
                </c:pt>
                <c:pt idx="1">
                  <c:v>26.928314851513747</c:v>
                </c:pt>
                <c:pt idx="2">
                  <c:v>31.737640417597635</c:v>
                </c:pt>
                <c:pt idx="3">
                  <c:v>32.300955629698983</c:v>
                </c:pt>
                <c:pt idx="4">
                  <c:v>34.173910266211749</c:v>
                </c:pt>
                <c:pt idx="5">
                  <c:v>35.000908475778992</c:v>
                </c:pt>
                <c:pt idx="6">
                  <c:v>34.629734209527854</c:v>
                </c:pt>
                <c:pt idx="7">
                  <c:v>28.700744950138784</c:v>
                </c:pt>
                <c:pt idx="8">
                  <c:v>32.236001786708457</c:v>
                </c:pt>
                <c:pt idx="9">
                  <c:v>33.753173039486995</c:v>
                </c:pt>
                <c:pt idx="10">
                  <c:v>34.284737674041779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87-4142-A694-A8C2467CB3E7}"/>
            </c:ext>
          </c:extLst>
        </c:ser>
        <c:ser>
          <c:idx val="4"/>
          <c:order val="1"/>
          <c:tx>
            <c:strRef>
              <c:f>Sheet1!$D$17</c:f>
              <c:strCache>
                <c:ptCount val="1"/>
                <c:pt idx="0">
                  <c:v>Retest Without DOC and DPF B10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Sheet1!$Q$20:$Q$35</c15:sqref>
                  </c15:fullRef>
                </c:ext>
              </c:extLst>
              <c:f>(Sheet1!$Q$20:$Q$22,Sheet1!$Q$24:$Q$35)</c:f>
              <c:numCache>
                <c:formatCode>0.00</c:formatCode>
                <c:ptCount val="15"/>
                <c:pt idx="0">
                  <c:v>31.972979578918725</c:v>
                </c:pt>
                <c:pt idx="1">
                  <c:v>33.321499806056835</c:v>
                </c:pt>
                <c:pt idx="2">
                  <c:v>31.496016406187948</c:v>
                </c:pt>
                <c:pt idx="3">
                  <c:v>31.917422707365439</c:v>
                </c:pt>
                <c:pt idx="4">
                  <c:v>34.301543917999666</c:v>
                </c:pt>
                <c:pt idx="5">
                  <c:v>33.809086633699273</c:v>
                </c:pt>
                <c:pt idx="6">
                  <c:v>33.968519219766648</c:v>
                </c:pt>
                <c:pt idx="7">
                  <c:v>30.614127946814683</c:v>
                </c:pt>
                <c:pt idx="8">
                  <c:v>32.819165638126293</c:v>
                </c:pt>
                <c:pt idx="9">
                  <c:v>33.944979012407138</c:v>
                </c:pt>
                <c:pt idx="10">
                  <c:v>33.476928402209928</c:v>
                </c:pt>
                <c:pt idx="11">
                  <c:v>28.022085077175912</c:v>
                </c:pt>
                <c:pt idx="12">
                  <c:v>30.484568530559798</c:v>
                </c:pt>
                <c:pt idx="13">
                  <c:v>31.603311599891288</c:v>
                </c:pt>
                <c:pt idx="14">
                  <c:v>32.216919701988623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37-42E6-8427-8D68B052227D}"/>
            </c:ext>
          </c:extLst>
        </c:ser>
        <c:ser>
          <c:idx val="0"/>
          <c:order val="2"/>
          <c:tx>
            <c:strRef>
              <c:f>Sheet1!$W$1</c:f>
              <c:strCache>
                <c:ptCount val="1"/>
                <c:pt idx="0">
                  <c:v>Without DOC and DPF B20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6-44AD-83AA-EA258CDF7920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6-44AD-83AA-EA258CDF792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6-44AD-83AA-EA258CDF792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6-44AD-83AA-EA258CDF7920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86-44AD-83AA-EA258CDF7920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886-44AD-83AA-EA258CDF792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886-44AD-83AA-EA258CDF792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886-44AD-83AA-EA258CDF79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Sheet1!$AJ$4:$AJ$19</c15:sqref>
                  </c15:fullRef>
                </c:ext>
              </c:extLst>
              <c:f>(Sheet1!$AJ$4:$AJ$6,Sheet1!$AJ$8:$AJ$19)</c:f>
              <c:numCache>
                <c:formatCode>0.00</c:formatCode>
                <c:ptCount val="15"/>
                <c:pt idx="0">
                  <c:v>33.932593918161579</c:v>
                </c:pt>
                <c:pt idx="1">
                  <c:v>33.855649260750774</c:v>
                </c:pt>
                <c:pt idx="2">
                  <c:v>31.691164297824532</c:v>
                </c:pt>
                <c:pt idx="3">
                  <c:v>32.703726615050599</c:v>
                </c:pt>
                <c:pt idx="4">
                  <c:v>34.103109465489048</c:v>
                </c:pt>
                <c:pt idx="5">
                  <c:v>34.256473302108787</c:v>
                </c:pt>
                <c:pt idx="6">
                  <c:v>33.963469799797757</c:v>
                </c:pt>
                <c:pt idx="7">
                  <c:v>30.383274977596852</c:v>
                </c:pt>
                <c:pt idx="8">
                  <c:v>32.453736167788477</c:v>
                </c:pt>
                <c:pt idx="9">
                  <c:v>33.491120062788468</c:v>
                </c:pt>
                <c:pt idx="10">
                  <c:v>33.488866437859926</c:v>
                </c:pt>
                <c:pt idx="11">
                  <c:v>27.505955028584637</c:v>
                </c:pt>
                <c:pt idx="12">
                  <c:v>30.058053948762577</c:v>
                </c:pt>
                <c:pt idx="13">
                  <c:v>31.593527292894429</c:v>
                </c:pt>
                <c:pt idx="14">
                  <c:v>32.341999257126695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886-44AD-83AA-EA258CDF7920}"/>
            </c:ext>
          </c:extLst>
        </c:ser>
        <c:ser>
          <c:idx val="1"/>
          <c:order val="3"/>
          <c:tx>
            <c:strRef>
              <c:f>Sheet1!$FH$1</c:f>
              <c:strCache>
                <c:ptCount val="1"/>
                <c:pt idx="0">
                  <c:v>Pt 200 DPF long 200 mm Without DOC B10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Sheet1!$FU$4:$FU$19</c15:sqref>
                  </c15:fullRef>
                </c:ext>
              </c:extLst>
              <c:f>(Sheet1!$FU$4:$FU$6,Sheet1!$FU$8:$FU$19)</c:f>
              <c:numCache>
                <c:formatCode>0.00</c:formatCode>
                <c:ptCount val="15"/>
                <c:pt idx="0">
                  <c:v>33.519118189943114</c:v>
                </c:pt>
                <c:pt idx="1">
                  <c:v>34.690229968061956</c:v>
                </c:pt>
                <c:pt idx="2">
                  <c:v>31.56095664620074</c:v>
                </c:pt>
                <c:pt idx="3">
                  <c:v>32.150192709607047</c:v>
                </c:pt>
                <c:pt idx="4">
                  <c:v>33.580396285354297</c:v>
                </c:pt>
                <c:pt idx="5">
                  <c:v>34.320771240823625</c:v>
                </c:pt>
                <c:pt idx="6">
                  <c:v>34.459200390373894</c:v>
                </c:pt>
                <c:pt idx="7">
                  <c:v>30.563189297984707</c:v>
                </c:pt>
                <c:pt idx="8">
                  <c:v>31.931293816755868</c:v>
                </c:pt>
                <c:pt idx="9">
                  <c:v>33.88392689188121</c:v>
                </c:pt>
                <c:pt idx="10">
                  <c:v>34.436589366495717</c:v>
                </c:pt>
                <c:pt idx="11">
                  <c:v>27.881719441543446</c:v>
                </c:pt>
                <c:pt idx="12">
                  <c:v>29.57886758146347</c:v>
                </c:pt>
                <c:pt idx="13">
                  <c:v>31.470115076906534</c:v>
                </c:pt>
                <c:pt idx="14">
                  <c:v>31.969640713047909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16B-4463-96BE-E7E10618673F}"/>
            </c:ext>
          </c:extLst>
        </c:ser>
        <c:ser>
          <c:idx val="2"/>
          <c:order val="4"/>
          <c:tx>
            <c:strRef>
              <c:f>Sheet1!$FH$21</c:f>
              <c:strCache>
                <c:ptCount val="1"/>
                <c:pt idx="0">
                  <c:v>Pt 200 DPF long 200 mm Without DOC B20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Sheet1!$FU$24:$FU$39</c15:sqref>
                  </c15:fullRef>
                </c:ext>
              </c:extLst>
              <c:f>(Sheet1!$FU$24:$FU$26,Sheet1!$FU$28:$FU$39)</c:f>
              <c:numCache>
                <c:formatCode>0.00</c:formatCode>
                <c:ptCount val="15"/>
                <c:pt idx="0">
                  <c:v>34.754053361245539</c:v>
                </c:pt>
                <c:pt idx="1">
                  <c:v>34.560975287016483</c:v>
                </c:pt>
                <c:pt idx="2">
                  <c:v>32.707547590236352</c:v>
                </c:pt>
                <c:pt idx="3">
                  <c:v>33.012252337834056</c:v>
                </c:pt>
                <c:pt idx="4">
                  <c:v>34.465238513368192</c:v>
                </c:pt>
                <c:pt idx="5">
                  <c:v>34.484343412765817</c:v>
                </c:pt>
                <c:pt idx="6">
                  <c:v>34.093764440973459</c:v>
                </c:pt>
                <c:pt idx="7">
                  <c:v>30.053021988709975</c:v>
                </c:pt>
                <c:pt idx="8">
                  <c:v>32.485512019127697</c:v>
                </c:pt>
                <c:pt idx="9">
                  <c:v>33.957290129164605</c:v>
                </c:pt>
                <c:pt idx="10">
                  <c:v>34.69832281482509</c:v>
                </c:pt>
                <c:pt idx="11">
                  <c:v>28.81860199967398</c:v>
                </c:pt>
                <c:pt idx="12">
                  <c:v>30.375857185854272</c:v>
                </c:pt>
                <c:pt idx="13">
                  <c:v>32.279864838433774</c:v>
                </c:pt>
                <c:pt idx="14">
                  <c:v>32.375620877767133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6B-4463-96BE-E7E10618673F}"/>
            </c:ext>
          </c:extLst>
        </c:ser>
        <c:ser>
          <c:idx val="5"/>
          <c:order val="5"/>
          <c:tx>
            <c:strRef>
              <c:f>Sheet1!$FZ$1</c:f>
              <c:strCache>
                <c:ptCount val="1"/>
                <c:pt idx="0">
                  <c:v>Pt 200 DPF long 200 mm Without DOC after 600 km B10 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Sheet1!$GM$4:$GM$19</c15:sqref>
                  </c15:fullRef>
                </c:ext>
              </c:extLst>
              <c:f>(Sheet1!$GM$4:$GM$6,Sheet1!$GM$8:$GM$19)</c:f>
              <c:numCache>
                <c:formatCode>0.00</c:formatCode>
                <c:ptCount val="15"/>
                <c:pt idx="0">
                  <c:v>35.736336124686339</c:v>
                </c:pt>
                <c:pt idx="1">
                  <c:v>38.387621249924329</c:v>
                </c:pt>
                <c:pt idx="2">
                  <c:v>35.027606346469859</c:v>
                </c:pt>
                <c:pt idx="3">
                  <c:v>38.58923690774968</c:v>
                </c:pt>
                <c:pt idx="4">
                  <c:v>36.773727263441081</c:v>
                </c:pt>
                <c:pt idx="5">
                  <c:v>34.97425127206553</c:v>
                </c:pt>
                <c:pt idx="6">
                  <c:v>34.825057859681117</c:v>
                </c:pt>
                <c:pt idx="7">
                  <c:v>32.253690549760869</c:v>
                </c:pt>
                <c:pt idx="8">
                  <c:v>34.397896569454709</c:v>
                </c:pt>
                <c:pt idx="9">
                  <c:v>34.690229968061949</c:v>
                </c:pt>
                <c:pt idx="10">
                  <c:v>34.675495338314818</c:v>
                </c:pt>
                <c:pt idx="11">
                  <c:v>30.512419880546197</c:v>
                </c:pt>
                <c:pt idx="12">
                  <c:v>31.8897166112653</c:v>
                </c:pt>
                <c:pt idx="13">
                  <c:v>32.651586973991748</c:v>
                </c:pt>
                <c:pt idx="14">
                  <c:v>32.920187049642131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DB-44A4-BD45-10D303DC4374}"/>
            </c:ext>
          </c:extLst>
        </c:ser>
        <c:ser>
          <c:idx val="6"/>
          <c:order val="6"/>
          <c:tx>
            <c:strRef>
              <c:f>Sheet1!$FZ$21</c:f>
              <c:strCache>
                <c:ptCount val="1"/>
                <c:pt idx="0">
                  <c:v>Pt 200 DPF long 200 mm Without DOC after 600 km B20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Sheet1!$GM$24:$GM$39</c15:sqref>
                  </c15:fullRef>
                </c:ext>
              </c:extLst>
              <c:f>(Sheet1!$GM$24:$GM$26,Sheet1!$GM$28:$GM$39)</c:f>
              <c:numCache>
                <c:formatCode>0.00</c:formatCode>
                <c:ptCount val="15"/>
                <c:pt idx="0">
                  <c:v>38.559765816092714</c:v>
                </c:pt>
                <c:pt idx="1">
                  <c:v>39.435661183283379</c:v>
                </c:pt>
                <c:pt idx="2">
                  <c:v>34.48434341276581</c:v>
                </c:pt>
                <c:pt idx="3">
                  <c:v>35.213069160356305</c:v>
                </c:pt>
                <c:pt idx="4">
                  <c:v>37.251350608760163</c:v>
                </c:pt>
                <c:pt idx="5">
                  <c:v>36.62269751763904</c:v>
                </c:pt>
                <c:pt idx="6">
                  <c:v>35.643481006472214</c:v>
                </c:pt>
                <c:pt idx="7">
                  <c:v>32.094456844348876</c:v>
                </c:pt>
                <c:pt idx="8">
                  <c:v>33.581514448922853</c:v>
                </c:pt>
                <c:pt idx="9">
                  <c:v>34.929677437748204</c:v>
                </c:pt>
                <c:pt idx="10">
                  <c:v>35.637525537632399</c:v>
                </c:pt>
                <c:pt idx="11">
                  <c:v>29.215602152455954</c:v>
                </c:pt>
                <c:pt idx="12">
                  <c:v>30.980953942544598</c:v>
                </c:pt>
                <c:pt idx="13">
                  <c:v>32.427937612921994</c:v>
                </c:pt>
                <c:pt idx="14">
                  <c:v>32.505881239747943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DB-44A4-BD45-10D303DC4374}"/>
            </c:ext>
          </c:extLst>
        </c:ser>
        <c:ser>
          <c:idx val="16"/>
          <c:order val="7"/>
          <c:tx>
            <c:strRef>
              <c:f>Sheet1!$EP$21</c:f>
              <c:strCache>
                <c:ptCount val="1"/>
                <c:pt idx="0">
                  <c:v>CeO2 300 DOC with non-cat 300 DPF B10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Sheet1!$FC$24:$FC$39</c15:sqref>
                  </c15:fullRef>
                </c:ext>
              </c:extLst>
              <c:f>(Sheet1!$FC$24:$FC$26,Sheet1!$FC$28:$FC$39)</c:f>
              <c:numCache>
                <c:formatCode>0.00</c:formatCode>
                <c:ptCount val="15"/>
                <c:pt idx="0">
                  <c:v>34.921058494465413</c:v>
                </c:pt>
                <c:pt idx="1">
                  <c:v>34.641163164712552</c:v>
                </c:pt>
                <c:pt idx="2">
                  <c:v>32.259355054599212</c:v>
                </c:pt>
                <c:pt idx="3">
                  <c:v>33.196042351967733</c:v>
                </c:pt>
                <c:pt idx="4">
                  <c:v>34.723018465196255</c:v>
                </c:pt>
                <c:pt idx="5">
                  <c:v>34.762446570947787</c:v>
                </c:pt>
                <c:pt idx="6">
                  <c:v>34.0788066198308</c:v>
                </c:pt>
                <c:pt idx="7">
                  <c:v>30.211310473830249</c:v>
                </c:pt>
                <c:pt idx="8">
                  <c:v>32.764284090236472</c:v>
                </c:pt>
                <c:pt idx="9">
                  <c:v>34.320771240823639</c:v>
                </c:pt>
                <c:pt idx="10">
                  <c:v>34.572702367944338</c:v>
                </c:pt>
                <c:pt idx="11">
                  <c:v>28.259195027828945</c:v>
                </c:pt>
                <c:pt idx="12">
                  <c:v>30.161702410654861</c:v>
                </c:pt>
                <c:pt idx="13">
                  <c:v>32.090280866682058</c:v>
                </c:pt>
                <c:pt idx="14">
                  <c:v>32.312130399297779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0E-4C9D-85A4-C1D8B7A479ED}"/>
            </c:ext>
          </c:extLst>
        </c:ser>
        <c:ser>
          <c:idx val="15"/>
          <c:order val="8"/>
          <c:tx>
            <c:strRef>
              <c:f>Sheet1!$EP$1</c:f>
              <c:strCache>
                <c:ptCount val="1"/>
                <c:pt idx="0">
                  <c:v>CeO2 300 DOC with non-cat 300 DPF B20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Sheet1!$FC$4:$FC$19</c15:sqref>
                  </c15:fullRef>
                </c:ext>
              </c:extLst>
              <c:f>(Sheet1!$FC$4:$FC$6,Sheet1!$FC$8:$FC$19)</c:f>
              <c:numCache>
                <c:formatCode>0.00</c:formatCode>
                <c:ptCount val="15"/>
                <c:pt idx="0">
                  <c:v>34.560975287016348</c:v>
                </c:pt>
                <c:pt idx="1">
                  <c:v>35.599287849287364</c:v>
                </c:pt>
                <c:pt idx="2">
                  <c:v>33.090295487568916</c:v>
                </c:pt>
                <c:pt idx="3">
                  <c:v>33.526215547884156</c:v>
                </c:pt>
                <c:pt idx="4">
                  <c:v>34.625095834858733</c:v>
                </c:pt>
                <c:pt idx="5">
                  <c:v>35.40008849580591</c:v>
                </c:pt>
                <c:pt idx="6">
                  <c:v>35.011587383901791</c:v>
                </c:pt>
                <c:pt idx="7">
                  <c:v>30.746172413490765</c:v>
                </c:pt>
                <c:pt idx="8">
                  <c:v>33.178536275535762</c:v>
                </c:pt>
                <c:pt idx="9">
                  <c:v>33.883309104918055</c:v>
                </c:pt>
                <c:pt idx="10">
                  <c:v>34.664487297697065</c:v>
                </c:pt>
                <c:pt idx="11">
                  <c:v>28.997710775308999</c:v>
                </c:pt>
                <c:pt idx="12">
                  <c:v>31.073803954360436</c:v>
                </c:pt>
                <c:pt idx="13">
                  <c:v>32.659468456861383</c:v>
                </c:pt>
                <c:pt idx="14">
                  <c:v>32.988522386589011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1C-412E-99C7-9EA0CE285D65}"/>
            </c:ext>
          </c:extLst>
        </c:ser>
        <c:ser>
          <c:idx val="13"/>
          <c:order val="9"/>
          <c:tx>
            <c:strRef>
              <c:f>Sheet1!$DX$1</c:f>
              <c:strCache>
                <c:ptCount val="1"/>
                <c:pt idx="0">
                  <c:v>CeO2 300 DOC with CeO2 300 DPF B10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Sheet1!$EK$4:$EK$19</c15:sqref>
                  </c15:fullRef>
                </c:ext>
              </c:extLst>
              <c:f>(Sheet1!$EK$4:$EK$6,Sheet1!$EK$8:$EK$19)</c:f>
              <c:numCache>
                <c:formatCode>0.00</c:formatCode>
                <c:ptCount val="15"/>
                <c:pt idx="0">
                  <c:v>36.958705770802489</c:v>
                </c:pt>
                <c:pt idx="1">
                  <c:v>37.67892670377185</c:v>
                </c:pt>
                <c:pt idx="2">
                  <c:v>33.940274885603799</c:v>
                </c:pt>
                <c:pt idx="3">
                  <c:v>32.997263655249363</c:v>
                </c:pt>
                <c:pt idx="4">
                  <c:v>35.911000524122777</c:v>
                </c:pt>
                <c:pt idx="5">
                  <c:v>35.708547371867795</c:v>
                </c:pt>
                <c:pt idx="6">
                  <c:v>34.917739317724184</c:v>
                </c:pt>
                <c:pt idx="7">
                  <c:v>31.159417757572207</c:v>
                </c:pt>
                <c:pt idx="8">
                  <c:v>33.298847528826329</c:v>
                </c:pt>
                <c:pt idx="9">
                  <c:v>34.034605833034668</c:v>
                </c:pt>
                <c:pt idx="10">
                  <c:v>34.470517040748412</c:v>
                </c:pt>
                <c:pt idx="11">
                  <c:v>28.954093266218152</c:v>
                </c:pt>
                <c:pt idx="12">
                  <c:v>30.37115867739552</c:v>
                </c:pt>
                <c:pt idx="13">
                  <c:v>31.863163974619791</c:v>
                </c:pt>
                <c:pt idx="14">
                  <c:v>31.98132979557554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1C-412E-99C7-9EA0CE285D65}"/>
            </c:ext>
          </c:extLst>
        </c:ser>
        <c:ser>
          <c:idx val="14"/>
          <c:order val="10"/>
          <c:tx>
            <c:strRef>
              <c:f>Sheet1!$DX$21</c:f>
              <c:strCache>
                <c:ptCount val="1"/>
                <c:pt idx="0">
                  <c:v>CeO2 300 DOC with CeO2 300 DPF B20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Sheet1!$EK$24:$EK$39</c15:sqref>
                  </c15:fullRef>
                </c:ext>
              </c:extLst>
              <c:f>(Sheet1!$EK$24:$EK$26,Sheet1!$EK$28:$EK$39)</c:f>
              <c:numCache>
                <c:formatCode>0.00</c:formatCode>
                <c:ptCount val="15"/>
                <c:pt idx="0">
                  <c:v>35.752733055534272</c:v>
                </c:pt>
                <c:pt idx="1">
                  <c:v>35.396731446161937</c:v>
                </c:pt>
                <c:pt idx="2">
                  <c:v>33.663287617223766</c:v>
                </c:pt>
                <c:pt idx="3">
                  <c:v>34.73249377479317</c:v>
                </c:pt>
                <c:pt idx="4">
                  <c:v>35.213069160356355</c:v>
                </c:pt>
                <c:pt idx="5">
                  <c:v>35.534894621075516</c:v>
                </c:pt>
                <c:pt idx="6">
                  <c:v>35.289641022953298</c:v>
                </c:pt>
                <c:pt idx="7">
                  <c:v>31.71270459641271</c:v>
                </c:pt>
                <c:pt idx="8">
                  <c:v>33.267248939374092</c:v>
                </c:pt>
                <c:pt idx="9">
                  <c:v>34.792928141291704</c:v>
                </c:pt>
                <c:pt idx="10">
                  <c:v>34.412809025932546</c:v>
                </c:pt>
                <c:pt idx="11">
                  <c:v>28.432246579812425</c:v>
                </c:pt>
                <c:pt idx="12">
                  <c:v>30.950127122701282</c:v>
                </c:pt>
                <c:pt idx="13">
                  <c:v>32.591028665459724</c:v>
                </c:pt>
                <c:pt idx="14">
                  <c:v>32.637194017433288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1C-412E-99C7-9EA0CE285D65}"/>
            </c:ext>
          </c:extLst>
        </c:ser>
        <c:ser>
          <c:idx val="9"/>
          <c:order val="11"/>
          <c:tx>
            <c:strRef>
              <c:f>Sheet1!$CN$1</c:f>
              <c:strCache>
                <c:ptCount val="1"/>
                <c:pt idx="0">
                  <c:v>CeO2 300 DOC with Pt 200 DPF B10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Sheet1!$DA$4:$DA$19</c15:sqref>
                  </c15:fullRef>
                </c:ext>
              </c:extLst>
              <c:f>(Sheet1!$DA$4:$DA$6,Sheet1!$DA$8:$DA$19)</c:f>
              <c:numCache>
                <c:formatCode>0.00</c:formatCode>
                <c:ptCount val="15"/>
                <c:pt idx="0">
                  <c:v>42.717387832764679</c:v>
                </c:pt>
                <c:pt idx="1">
                  <c:v>40.548513836840655</c:v>
                </c:pt>
                <c:pt idx="2">
                  <c:v>36.31569151460819</c:v>
                </c:pt>
                <c:pt idx="3">
                  <c:v>36.301337486341588</c:v>
                </c:pt>
                <c:pt idx="4">
                  <c:v>37.070588835698956</c:v>
                </c:pt>
                <c:pt idx="5">
                  <c:v>37.456110864781458</c:v>
                </c:pt>
                <c:pt idx="6">
                  <c:v>36.369620370436195</c:v>
                </c:pt>
                <c:pt idx="7">
                  <c:v>32.568221220015602</c:v>
                </c:pt>
                <c:pt idx="8">
                  <c:v>33.344182923691946</c:v>
                </c:pt>
                <c:pt idx="9">
                  <c:v>35.535842074073933</c:v>
                </c:pt>
                <c:pt idx="10">
                  <c:v>35.738074357875021</c:v>
                </c:pt>
                <c:pt idx="11">
                  <c:v>29.550316550979431</c:v>
                </c:pt>
                <c:pt idx="12">
                  <c:v>31.383011734305178</c:v>
                </c:pt>
                <c:pt idx="13">
                  <c:v>33.218454803401357</c:v>
                </c:pt>
                <c:pt idx="14">
                  <c:v>33.902688756162448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03-404B-9754-3585BD4E2582}"/>
            </c:ext>
          </c:extLst>
        </c:ser>
        <c:ser>
          <c:idx val="10"/>
          <c:order val="12"/>
          <c:tx>
            <c:strRef>
              <c:f>Sheet1!$CN$21</c:f>
              <c:strCache>
                <c:ptCount val="1"/>
                <c:pt idx="0">
                  <c:v>CeO2 300 DOC with Pt 200 DPF B20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Sheet1!$DA$24:$DA$39</c15:sqref>
                  </c15:fullRef>
                </c:ext>
              </c:extLst>
              <c:f>(Sheet1!$DA$24:$DA$26,Sheet1!$DA$28:$DA$39)</c:f>
              <c:numCache>
                <c:formatCode>0.00</c:formatCode>
                <c:ptCount val="15"/>
                <c:pt idx="0">
                  <c:v>36.028815936271904</c:v>
                </c:pt>
                <c:pt idx="1">
                  <c:v>36.756133244685159</c:v>
                </c:pt>
                <c:pt idx="2">
                  <c:v>34.256473302108844</c:v>
                </c:pt>
                <c:pt idx="3">
                  <c:v>34.139499978638177</c:v>
                </c:pt>
                <c:pt idx="4">
                  <c:v>35.213069160356312</c:v>
                </c:pt>
                <c:pt idx="5">
                  <c:v>35.561979144414778</c:v>
                </c:pt>
                <c:pt idx="6">
                  <c:v>34.874197243742614</c:v>
                </c:pt>
                <c:pt idx="7">
                  <c:v>31.130820108405093</c:v>
                </c:pt>
                <c:pt idx="8">
                  <c:v>33.446105116467514</c:v>
                </c:pt>
                <c:pt idx="9">
                  <c:v>34.560975287016397</c:v>
                </c:pt>
                <c:pt idx="10">
                  <c:v>34.597013843103014</c:v>
                </c:pt>
                <c:pt idx="11">
                  <c:v>30.435301133380381</c:v>
                </c:pt>
                <c:pt idx="12">
                  <c:v>32.099977046764494</c:v>
                </c:pt>
                <c:pt idx="13">
                  <c:v>33.648721071305459</c:v>
                </c:pt>
                <c:pt idx="14">
                  <c:v>33.92025927842397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003-404B-9754-3585BD4E25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881519"/>
        <c:axId val="473880271"/>
        <c:extLst/>
      </c:barChart>
      <c:catAx>
        <c:axId val="4738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Engine Speed and Torque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73880271"/>
        <c:crosses val="autoZero"/>
        <c:auto val="1"/>
        <c:lblAlgn val="ctr"/>
        <c:lblOffset val="100"/>
        <c:noMultiLvlLbl val="0"/>
      </c:catAx>
      <c:valAx>
        <c:axId val="4738802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crossAx val="4738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Fuel Consumption </a:t>
            </a:r>
            <a:r>
              <a:rPr lang="en-US"/>
              <a:t>(</a:t>
            </a:r>
            <a:r>
              <a:rPr lang="en-US" cap="none" baseline="0"/>
              <a:t>g/s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Without DOC and DPF B10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Sheet1!$M$4:$M$15</c15:sqref>
                  </c15:fullRef>
                </c:ext>
              </c:extLst>
              <c:f>(Sheet1!$M$4:$M$6,Sheet1!$M$8:$M$15)</c:f>
              <c:numCache>
                <c:formatCode>0.00</c:formatCode>
                <c:ptCount val="11"/>
                <c:pt idx="0">
                  <c:v>0.59111111111111103</c:v>
                </c:pt>
                <c:pt idx="1">
                  <c:v>1.0105555555555554</c:v>
                </c:pt>
                <c:pt idx="2">
                  <c:v>1.0717777777777782</c:v>
                </c:pt>
                <c:pt idx="3">
                  <c:v>0.94777777777777727</c:v>
                </c:pt>
                <c:pt idx="4">
                  <c:v>1.1944444444444444</c:v>
                </c:pt>
                <c:pt idx="5">
                  <c:v>1.4577777777777776</c:v>
                </c:pt>
                <c:pt idx="6">
                  <c:v>1.683888888888889</c:v>
                </c:pt>
                <c:pt idx="7">
                  <c:v>1.4222222222222216</c:v>
                </c:pt>
                <c:pt idx="8">
                  <c:v>1.6883333333333332</c:v>
                </c:pt>
                <c:pt idx="9">
                  <c:v>2.0155555555555544</c:v>
                </c:pt>
                <c:pt idx="10">
                  <c:v>2.2677777777777783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2-40BC-BA8F-98711A37610B}"/>
            </c:ext>
          </c:extLst>
        </c:ser>
        <c:ser>
          <c:idx val="5"/>
          <c:order val="1"/>
          <c:tx>
            <c:strRef>
              <c:f>Sheet1!$D$17</c:f>
              <c:strCache>
                <c:ptCount val="1"/>
                <c:pt idx="0">
                  <c:v>Retest Without DOC and DPF B10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Sheet1!$M$20:$M$35</c15:sqref>
                  </c15:fullRef>
                </c:ext>
              </c:extLst>
              <c:f>(Sheet1!$M$20:$M$22,Sheet1!$M$24:$M$35)</c:f>
              <c:numCache>
                <c:formatCode>0.00</c:formatCode>
                <c:ptCount val="15"/>
                <c:pt idx="0">
                  <c:v>0.63833333333333353</c:v>
                </c:pt>
                <c:pt idx="1">
                  <c:v>0.81666666666666576</c:v>
                </c:pt>
                <c:pt idx="2">
                  <c:v>1.08</c:v>
                </c:pt>
                <c:pt idx="3">
                  <c:v>0.95916666666666683</c:v>
                </c:pt>
                <c:pt idx="4">
                  <c:v>1.1899999999999995</c:v>
                </c:pt>
                <c:pt idx="5">
                  <c:v>1.5091666666666668</c:v>
                </c:pt>
                <c:pt idx="6">
                  <c:v>1.7166666666666666</c:v>
                </c:pt>
                <c:pt idx="7">
                  <c:v>1.3333333333333335</c:v>
                </c:pt>
                <c:pt idx="8">
                  <c:v>1.6583333333333332</c:v>
                </c:pt>
                <c:pt idx="9">
                  <c:v>2.0041666666666664</c:v>
                </c:pt>
                <c:pt idx="10">
                  <c:v>2.3224999999999993</c:v>
                </c:pt>
                <c:pt idx="11">
                  <c:v>1.8208333333333333</c:v>
                </c:pt>
                <c:pt idx="12">
                  <c:v>2.2316666666666674</c:v>
                </c:pt>
                <c:pt idx="13">
                  <c:v>2.690833333333333</c:v>
                </c:pt>
                <c:pt idx="14">
                  <c:v>3.0166666666666666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D-4B0F-A7CB-B45F1683693A}"/>
            </c:ext>
          </c:extLst>
        </c:ser>
        <c:ser>
          <c:idx val="0"/>
          <c:order val="2"/>
          <c:tx>
            <c:strRef>
              <c:f>Sheet1!$W$1</c:f>
              <c:strCache>
                <c:ptCount val="1"/>
                <c:pt idx="0">
                  <c:v>Without DOC and DPF B20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Sheet1!$A$20:$B$35</c15:sqref>
                  </c15:fullRef>
                </c:ext>
              </c:extLst>
              <c:f>(Sheet1!$A$20:$B$22,Sheet1!$A$24:$B$35)</c:f>
              <c:multiLvlStrCache>
                <c:ptCount val="15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84 N.m </c:v>
                  </c:pt>
                  <c:pt idx="4">
                    <c:v> 112 N.m </c:v>
                  </c:pt>
                  <c:pt idx="5">
                    <c:v>140 N.m </c:v>
                  </c:pt>
                  <c:pt idx="6">
                    <c:v> 160 N.m </c:v>
                  </c:pt>
                  <c:pt idx="7">
                    <c:v> 84 N.m </c:v>
                  </c:pt>
                  <c:pt idx="8">
                    <c:v> 112 N.m </c:v>
                  </c:pt>
                  <c:pt idx="9">
                    <c:v>140 N.m </c:v>
                  </c:pt>
                  <c:pt idx="10">
                    <c:v> 160 N.m </c:v>
                  </c:pt>
                  <c:pt idx="11">
                    <c:v> 84 N.m </c:v>
                  </c:pt>
                  <c:pt idx="12">
                    <c:v> 112 N.m </c:v>
                  </c:pt>
                  <c:pt idx="13">
                    <c:v>140 N.m </c:v>
                  </c:pt>
                  <c:pt idx="14">
                    <c:v> 160 N.m </c:v>
                  </c:pt>
                </c:lvl>
                <c:lvl>
                  <c:pt idx="0">
                    <c:v>1000 rpm</c:v>
                  </c:pt>
                  <c:pt idx="3">
                    <c:v>1500 rpm</c:v>
                  </c:pt>
                  <c:pt idx="7">
                    <c:v>2000 rpm</c:v>
                  </c:pt>
                  <c:pt idx="11">
                    <c:v>2500 rpm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Sheet1!$AF$4:$AF$19</c15:sqref>
                  </c15:fullRef>
                </c:ext>
              </c:extLst>
              <c:f>(Sheet1!$AF$4:$AF$6,Sheet1!$AF$8:$AF$19)</c:f>
              <c:numCache>
                <c:formatCode>0.00</c:formatCode>
                <c:ptCount val="15"/>
                <c:pt idx="0">
                  <c:v>0.61111111111111116</c:v>
                </c:pt>
                <c:pt idx="1">
                  <c:v>0.81666666666666676</c:v>
                </c:pt>
                <c:pt idx="2">
                  <c:v>1.0905555555555557</c:v>
                </c:pt>
                <c:pt idx="3">
                  <c:v>0.95111111111111069</c:v>
                </c:pt>
                <c:pt idx="4">
                  <c:v>1.2161111111111105</c:v>
                </c:pt>
                <c:pt idx="5">
                  <c:v>1.5133333333333336</c:v>
                </c:pt>
                <c:pt idx="6">
                  <c:v>1.7444444444444445</c:v>
                </c:pt>
                <c:pt idx="7">
                  <c:v>1.3650000000000002</c:v>
                </c:pt>
                <c:pt idx="8">
                  <c:v>1.7038888888888895</c:v>
                </c:pt>
                <c:pt idx="9">
                  <c:v>2.0638888888888887</c:v>
                </c:pt>
                <c:pt idx="10">
                  <c:v>2.3588888888888895</c:v>
                </c:pt>
                <c:pt idx="11">
                  <c:v>1.8549999999999991</c:v>
                </c:pt>
                <c:pt idx="12">
                  <c:v>2.2633333333333336</c:v>
                </c:pt>
                <c:pt idx="13">
                  <c:v>2.6916666666666655</c:v>
                </c:pt>
                <c:pt idx="14">
                  <c:v>3.004999999999999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8F-4DA5-9381-FE1328613F2E}"/>
            </c:ext>
          </c:extLst>
        </c:ser>
        <c:ser>
          <c:idx val="1"/>
          <c:order val="3"/>
          <c:tx>
            <c:strRef>
              <c:f>Sheet1!$FH$1</c:f>
              <c:strCache>
                <c:ptCount val="1"/>
                <c:pt idx="0">
                  <c:v>Pt 200 DPF long 200 mm Without DOC B10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Sheet1!$FQ$4:$FQ$19</c15:sqref>
                  </c15:fullRef>
                </c:ext>
              </c:extLst>
              <c:f>(Sheet1!$FQ$4:$FQ$6,Sheet1!$FQ$8:$FQ$19)</c:f>
              <c:numCache>
                <c:formatCode>0.00</c:formatCode>
                <c:ptCount val="15"/>
                <c:pt idx="0">
                  <c:v>0.60888888888888837</c:v>
                </c:pt>
                <c:pt idx="1">
                  <c:v>0.78444444444444461</c:v>
                </c:pt>
                <c:pt idx="2">
                  <c:v>1.0777777777777766</c:v>
                </c:pt>
                <c:pt idx="3">
                  <c:v>0.95222222222222153</c:v>
                </c:pt>
                <c:pt idx="4">
                  <c:v>1.2155555555555564</c:v>
                </c:pt>
                <c:pt idx="5">
                  <c:v>1.4866666666666675</c:v>
                </c:pt>
                <c:pt idx="6">
                  <c:v>1.692222222222223</c:v>
                </c:pt>
                <c:pt idx="7">
                  <c:v>1.3355555555555558</c:v>
                </c:pt>
                <c:pt idx="8">
                  <c:v>1.7044444444444442</c:v>
                </c:pt>
                <c:pt idx="9">
                  <c:v>2.0077777777777785</c:v>
                </c:pt>
                <c:pt idx="10">
                  <c:v>2.2577777777777772</c:v>
                </c:pt>
                <c:pt idx="11">
                  <c:v>1.8299999999999992</c:v>
                </c:pt>
                <c:pt idx="12">
                  <c:v>2.2999999999999998</c:v>
                </c:pt>
                <c:pt idx="13">
                  <c:v>2.7022222222222232</c:v>
                </c:pt>
                <c:pt idx="14">
                  <c:v>3.0400000000000014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7-4279-A725-B8178CE85F42}"/>
            </c:ext>
          </c:extLst>
        </c:ser>
        <c:ser>
          <c:idx val="2"/>
          <c:order val="4"/>
          <c:tx>
            <c:strRef>
              <c:f>Sheet1!$FH$21</c:f>
              <c:strCache>
                <c:ptCount val="1"/>
                <c:pt idx="0">
                  <c:v>Pt 200 DPF long 200 mm Without DOC B20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Sheet1!$FQ$24:$FQ$39</c15:sqref>
                  </c15:fullRef>
                </c:ext>
              </c:extLst>
              <c:f>(Sheet1!$FQ$24:$FQ$26,Sheet1!$FQ$28:$FQ$39)</c:f>
              <c:numCache>
                <c:formatCode>0.00</c:formatCode>
                <c:ptCount val="15"/>
                <c:pt idx="0">
                  <c:v>0.59666666666666712</c:v>
                </c:pt>
                <c:pt idx="1">
                  <c:v>0.7999999999999986</c:v>
                </c:pt>
                <c:pt idx="2">
                  <c:v>1.0566666666666669</c:v>
                </c:pt>
                <c:pt idx="3">
                  <c:v>0.94222222222222296</c:v>
                </c:pt>
                <c:pt idx="4">
                  <c:v>1.2033333333333329</c:v>
                </c:pt>
                <c:pt idx="5">
                  <c:v>1.5033333333333341</c:v>
                </c:pt>
                <c:pt idx="6">
                  <c:v>1.7377777777777776</c:v>
                </c:pt>
                <c:pt idx="7">
                  <c:v>1.3799999999999979</c:v>
                </c:pt>
                <c:pt idx="8">
                  <c:v>1.7022222222222225</c:v>
                </c:pt>
                <c:pt idx="9">
                  <c:v>2.0355555555555558</c:v>
                </c:pt>
                <c:pt idx="10">
                  <c:v>2.2766666666666677</c:v>
                </c:pt>
                <c:pt idx="11">
                  <c:v>1.7988888888888888</c:v>
                </c:pt>
                <c:pt idx="12">
                  <c:v>2.275555555555556</c:v>
                </c:pt>
                <c:pt idx="13">
                  <c:v>2.6766666666666663</c:v>
                </c:pt>
                <c:pt idx="14">
                  <c:v>3.0500000000000003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7-4279-A725-B8178CE85F42}"/>
            </c:ext>
          </c:extLst>
        </c:ser>
        <c:ser>
          <c:idx val="4"/>
          <c:order val="5"/>
          <c:tx>
            <c:strRef>
              <c:f>Sheet1!$FZ$1</c:f>
              <c:strCache>
                <c:ptCount val="1"/>
                <c:pt idx="0">
                  <c:v>Pt 200 DPF long 200 mm Without DOC after 600 km B10 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Sheet1!$GI$4:$GI$19</c15:sqref>
                  </c15:fullRef>
                </c:ext>
              </c:extLst>
              <c:f>(Sheet1!$GI$4:$GI$6,Sheet1!$GI$8:$GI$19)</c:f>
              <c:numCache>
                <c:formatCode>0.00</c:formatCode>
                <c:ptCount val="15"/>
                <c:pt idx="0">
                  <c:v>0.57111111111111212</c:v>
                </c:pt>
                <c:pt idx="1">
                  <c:v>0.70888888888888957</c:v>
                </c:pt>
                <c:pt idx="2">
                  <c:v>0.97111111111111204</c:v>
                </c:pt>
                <c:pt idx="3">
                  <c:v>0.79333333333333178</c:v>
                </c:pt>
                <c:pt idx="4">
                  <c:v>1.1099999999999997</c:v>
                </c:pt>
                <c:pt idx="5">
                  <c:v>1.4588888888888885</c:v>
                </c:pt>
                <c:pt idx="6">
                  <c:v>1.6744444444444451</c:v>
                </c:pt>
                <c:pt idx="7">
                  <c:v>1.2655555555555553</c:v>
                </c:pt>
                <c:pt idx="8">
                  <c:v>1.582222222222222</c:v>
                </c:pt>
                <c:pt idx="9">
                  <c:v>1.9611111111111124</c:v>
                </c:pt>
                <c:pt idx="10">
                  <c:v>2.2422222222222215</c:v>
                </c:pt>
                <c:pt idx="11">
                  <c:v>1.6722222222222223</c:v>
                </c:pt>
                <c:pt idx="12">
                  <c:v>2.1333333333333333</c:v>
                </c:pt>
                <c:pt idx="13">
                  <c:v>2.6044444444444466</c:v>
                </c:pt>
                <c:pt idx="14">
                  <c:v>2.9522222222222214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5-4DD5-AA91-849C6589FC72}"/>
            </c:ext>
          </c:extLst>
        </c:ser>
        <c:ser>
          <c:idx val="6"/>
          <c:order val="6"/>
          <c:tx>
            <c:strRef>
              <c:f>Sheet1!$FZ$21</c:f>
              <c:strCache>
                <c:ptCount val="1"/>
                <c:pt idx="0">
                  <c:v>Pt 200 DPF long 200 mm Without DOC after 600 km B20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Sheet1!$GI$24:$GI$39</c15:sqref>
                  </c15:fullRef>
                </c:ext>
              </c:extLst>
              <c:f>(Sheet1!$GI$24:$GI$26,Sheet1!$GI$28:$GI$39)</c:f>
              <c:numCache>
                <c:formatCode>0.00</c:formatCode>
                <c:ptCount val="15"/>
                <c:pt idx="0">
                  <c:v>0.53777777777777758</c:v>
                </c:pt>
                <c:pt idx="1">
                  <c:v>0.70111111111111135</c:v>
                </c:pt>
                <c:pt idx="2">
                  <c:v>1.0022222222222228</c:v>
                </c:pt>
                <c:pt idx="3">
                  <c:v>0.88333333333333464</c:v>
                </c:pt>
                <c:pt idx="4">
                  <c:v>1.1133333333333351</c:v>
                </c:pt>
                <c:pt idx="5">
                  <c:v>1.4155555555555566</c:v>
                </c:pt>
                <c:pt idx="6">
                  <c:v>1.6622222222222238</c:v>
                </c:pt>
                <c:pt idx="7">
                  <c:v>1.2922222222222219</c:v>
                </c:pt>
                <c:pt idx="8">
                  <c:v>1.6466666666666658</c:v>
                </c:pt>
                <c:pt idx="9">
                  <c:v>1.9788888888888891</c:v>
                </c:pt>
                <c:pt idx="10">
                  <c:v>2.2166666666666668</c:v>
                </c:pt>
                <c:pt idx="11">
                  <c:v>1.7744444444444449</c:v>
                </c:pt>
                <c:pt idx="12">
                  <c:v>2.2311111111111117</c:v>
                </c:pt>
                <c:pt idx="13">
                  <c:v>2.6644444444444453</c:v>
                </c:pt>
                <c:pt idx="14">
                  <c:v>3.0377777777777761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5-4DD5-AA91-849C6589FC72}"/>
            </c:ext>
          </c:extLst>
        </c:ser>
        <c:ser>
          <c:idx val="16"/>
          <c:order val="7"/>
          <c:tx>
            <c:strRef>
              <c:f>Sheet1!$EP$21</c:f>
              <c:strCache>
                <c:ptCount val="1"/>
                <c:pt idx="0">
                  <c:v>CeO2 300 DOC with non-cat 300 DPF B10 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Sheet1!$EY$24:$EY$39</c15:sqref>
                  </c15:fullRef>
                </c:ext>
              </c:extLst>
              <c:f>(Sheet1!$EY$24:$EY$26,Sheet1!$EY$28:$EY$39)</c:f>
              <c:numCache>
                <c:formatCode>0.00</c:formatCode>
                <c:ptCount val="15"/>
                <c:pt idx="0">
                  <c:v>0.58444444444444466</c:v>
                </c:pt>
                <c:pt idx="1">
                  <c:v>0.78555555555555479</c:v>
                </c:pt>
                <c:pt idx="2">
                  <c:v>1.0544444444444456</c:v>
                </c:pt>
                <c:pt idx="3">
                  <c:v>0.92222222222222217</c:v>
                </c:pt>
                <c:pt idx="4">
                  <c:v>1.1755555555555552</c:v>
                </c:pt>
                <c:pt idx="5">
                  <c:v>1.4677777777777781</c:v>
                </c:pt>
                <c:pt idx="6">
                  <c:v>1.7111111111111124</c:v>
                </c:pt>
                <c:pt idx="7">
                  <c:v>1.3511111111111127</c:v>
                </c:pt>
                <c:pt idx="8">
                  <c:v>1.6611111111111099</c:v>
                </c:pt>
                <c:pt idx="9">
                  <c:v>1.9822222222222221</c:v>
                </c:pt>
                <c:pt idx="10">
                  <c:v>2.2488888888888874</c:v>
                </c:pt>
                <c:pt idx="11">
                  <c:v>1.8055555555555556</c:v>
                </c:pt>
                <c:pt idx="12">
                  <c:v>2.2555555555555555</c:v>
                </c:pt>
                <c:pt idx="13">
                  <c:v>2.6500000000000004</c:v>
                </c:pt>
                <c:pt idx="14">
                  <c:v>3.0077777777777785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A-4EC8-9966-5294557F139F}"/>
            </c:ext>
          </c:extLst>
        </c:ser>
        <c:ser>
          <c:idx val="15"/>
          <c:order val="8"/>
          <c:tx>
            <c:strRef>
              <c:f>Sheet1!$EP$1</c:f>
              <c:strCache>
                <c:ptCount val="1"/>
                <c:pt idx="0">
                  <c:v>CeO2 300 DOC with non-cat 300 DPF B20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Sheet1!$EY$4:$EY$19</c15:sqref>
                  </c15:fullRef>
                </c:ext>
              </c:extLst>
              <c:f>(Sheet1!$EY$4:$EY$6,Sheet1!$EY$8:$EY$19)</c:f>
              <c:numCache>
                <c:formatCode>0.00</c:formatCode>
                <c:ptCount val="15"/>
                <c:pt idx="0">
                  <c:v>0.60000000000000131</c:v>
                </c:pt>
                <c:pt idx="1">
                  <c:v>0.77666666666666517</c:v>
                </c:pt>
                <c:pt idx="2">
                  <c:v>1.0444444444444445</c:v>
                </c:pt>
                <c:pt idx="3">
                  <c:v>0.92777777777777892</c:v>
                </c:pt>
                <c:pt idx="4">
                  <c:v>1.1977777777777785</c:v>
                </c:pt>
                <c:pt idx="5">
                  <c:v>1.464444444444444</c:v>
                </c:pt>
                <c:pt idx="6">
                  <c:v>1.6922222222222241</c:v>
                </c:pt>
                <c:pt idx="7">
                  <c:v>1.3488888888888872</c:v>
                </c:pt>
                <c:pt idx="8">
                  <c:v>1.6666666666666667</c:v>
                </c:pt>
                <c:pt idx="9">
                  <c:v>2.0400000000000005</c:v>
                </c:pt>
                <c:pt idx="10">
                  <c:v>2.2788888888888876</c:v>
                </c:pt>
                <c:pt idx="11">
                  <c:v>1.7877777777777777</c:v>
                </c:pt>
                <c:pt idx="12">
                  <c:v>2.2244444444444436</c:v>
                </c:pt>
                <c:pt idx="13">
                  <c:v>2.6455555555555557</c:v>
                </c:pt>
                <c:pt idx="14">
                  <c:v>2.9933333333333341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E-4C75-8924-97444F9E38FC}"/>
            </c:ext>
          </c:extLst>
        </c:ser>
        <c:ser>
          <c:idx val="13"/>
          <c:order val="9"/>
          <c:tx>
            <c:strRef>
              <c:f>Sheet1!$DX$1</c:f>
              <c:strCache>
                <c:ptCount val="1"/>
                <c:pt idx="0">
                  <c:v>CeO2 300 DOC with CeO2 300 DPF B10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Sheet1!$EG$4:$EG$19</c15:sqref>
                  </c15:fullRef>
                </c:ext>
              </c:extLst>
              <c:f>(Sheet1!$EG$4:$EG$6,Sheet1!$EG$8:$EG$19)</c:f>
              <c:numCache>
                <c:formatCode>0.00</c:formatCode>
                <c:ptCount val="15"/>
                <c:pt idx="0">
                  <c:v>0.5522222222222215</c:v>
                </c:pt>
                <c:pt idx="1">
                  <c:v>0.72222222222222354</c:v>
                </c:pt>
                <c:pt idx="2">
                  <c:v>1.0022222222222241</c:v>
                </c:pt>
                <c:pt idx="3">
                  <c:v>0.9277777777777777</c:v>
                </c:pt>
                <c:pt idx="4">
                  <c:v>1.1366666666666674</c:v>
                </c:pt>
                <c:pt idx="5">
                  <c:v>1.4288888888888904</c:v>
                </c:pt>
                <c:pt idx="6">
                  <c:v>1.6700000000000008</c:v>
                </c:pt>
                <c:pt idx="7">
                  <c:v>1.3099999999999998</c:v>
                </c:pt>
                <c:pt idx="8">
                  <c:v>1.6344444444444433</c:v>
                </c:pt>
                <c:pt idx="9">
                  <c:v>1.9988888888888887</c:v>
                </c:pt>
                <c:pt idx="10">
                  <c:v>2.2555555555555555</c:v>
                </c:pt>
                <c:pt idx="11">
                  <c:v>1.7622222222222239</c:v>
                </c:pt>
                <c:pt idx="12">
                  <c:v>2.2400000000000002</c:v>
                </c:pt>
                <c:pt idx="13">
                  <c:v>2.6688888888888882</c:v>
                </c:pt>
                <c:pt idx="14">
                  <c:v>3.0388888888888892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E-4C75-8924-97444F9E38FC}"/>
            </c:ext>
          </c:extLst>
        </c:ser>
        <c:ser>
          <c:idx val="14"/>
          <c:order val="10"/>
          <c:tx>
            <c:strRef>
              <c:f>Sheet1!$DX$21</c:f>
              <c:strCache>
                <c:ptCount val="1"/>
                <c:pt idx="0">
                  <c:v>CeO2 300 DOC with CeO2 300 DPF B20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Sheet1!$EG$24:$EG$39</c15:sqref>
                  </c15:fullRef>
                </c:ext>
              </c:extLst>
              <c:f>(Sheet1!$EG$24:$EG$26,Sheet1!$EG$28:$EG$39)</c:f>
              <c:numCache>
                <c:formatCode>0.00</c:formatCode>
                <c:ptCount val="15"/>
                <c:pt idx="0">
                  <c:v>0.57999999999999929</c:v>
                </c:pt>
                <c:pt idx="1">
                  <c:v>0.78111111111111065</c:v>
                </c:pt>
                <c:pt idx="2">
                  <c:v>1.0266666666666675</c:v>
                </c:pt>
                <c:pt idx="3">
                  <c:v>0.89555555555555577</c:v>
                </c:pt>
                <c:pt idx="4">
                  <c:v>1.1777777777777778</c:v>
                </c:pt>
                <c:pt idx="5">
                  <c:v>1.4588888888888896</c:v>
                </c:pt>
                <c:pt idx="6">
                  <c:v>1.6788888888888904</c:v>
                </c:pt>
                <c:pt idx="7">
                  <c:v>1.307777777777777</c:v>
                </c:pt>
                <c:pt idx="8">
                  <c:v>1.6622222222222225</c:v>
                </c:pt>
                <c:pt idx="9">
                  <c:v>1.9866666666666664</c:v>
                </c:pt>
                <c:pt idx="10">
                  <c:v>2.2955555555555556</c:v>
                </c:pt>
                <c:pt idx="11">
                  <c:v>1.8233333333333324</c:v>
                </c:pt>
                <c:pt idx="12">
                  <c:v>2.2333333333333329</c:v>
                </c:pt>
                <c:pt idx="13">
                  <c:v>2.651111111111113</c:v>
                </c:pt>
                <c:pt idx="14">
                  <c:v>3.0255555555555547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E-4C75-8924-97444F9E38FC}"/>
            </c:ext>
          </c:extLst>
        </c:ser>
        <c:ser>
          <c:idx val="9"/>
          <c:order val="11"/>
          <c:tx>
            <c:strRef>
              <c:f>Sheet1!$CN$1</c:f>
              <c:strCache>
                <c:ptCount val="1"/>
                <c:pt idx="0">
                  <c:v>CeO2 300 DOC with Pt 200 DPF B10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Sheet1!$CW$4:$CW$19</c15:sqref>
                  </c15:fullRef>
                </c:ext>
              </c:extLst>
              <c:f>(Sheet1!$CW$4:$CW$6,Sheet1!$CW$8:$CW$19)</c:f>
              <c:numCache>
                <c:formatCode>0.00</c:formatCode>
                <c:ptCount val="15"/>
                <c:pt idx="0">
                  <c:v>0.4777777777777778</c:v>
                </c:pt>
                <c:pt idx="1">
                  <c:v>0.67111111111111088</c:v>
                </c:pt>
                <c:pt idx="2">
                  <c:v>0.93666666666666609</c:v>
                </c:pt>
                <c:pt idx="3">
                  <c:v>0.84333333333333182</c:v>
                </c:pt>
                <c:pt idx="4">
                  <c:v>1.10111111111111</c:v>
                </c:pt>
                <c:pt idx="5">
                  <c:v>1.3622222222222213</c:v>
                </c:pt>
                <c:pt idx="6">
                  <c:v>1.6033333333333342</c:v>
                </c:pt>
                <c:pt idx="7">
                  <c:v>1.2533333333333341</c:v>
                </c:pt>
                <c:pt idx="8">
                  <c:v>1.6322222222222231</c:v>
                </c:pt>
                <c:pt idx="9">
                  <c:v>1.9144444444444442</c:v>
                </c:pt>
                <c:pt idx="10">
                  <c:v>2.175555555555555</c:v>
                </c:pt>
                <c:pt idx="11">
                  <c:v>1.7266666666666663</c:v>
                </c:pt>
                <c:pt idx="12">
                  <c:v>2.1677777777777769</c:v>
                </c:pt>
                <c:pt idx="13">
                  <c:v>2.5599999999999996</c:v>
                </c:pt>
                <c:pt idx="14">
                  <c:v>2.8666666666666667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8-49F4-AE7A-544FB4418731}"/>
            </c:ext>
          </c:extLst>
        </c:ser>
        <c:ser>
          <c:idx val="10"/>
          <c:order val="12"/>
          <c:tx>
            <c:strRef>
              <c:f>Sheet1!$CN$21</c:f>
              <c:strCache>
                <c:ptCount val="1"/>
                <c:pt idx="0">
                  <c:v>CeO2 300 DOC with Pt 200 DPF B20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1000 rpm  84 N.m </c:v>
              </c:pt>
              <c:pt idx="1">
                <c:v>1000 rpm  112 N.m </c:v>
              </c:pt>
              <c:pt idx="2">
                <c:v>1000 rpm 140 N.m </c:v>
              </c:pt>
              <c:pt idx="3">
                <c:v>1500 rpm  84 N.m </c:v>
              </c:pt>
              <c:pt idx="4">
                <c:v>1500 rpm  112 N.m </c:v>
              </c:pt>
              <c:pt idx="5">
                <c:v>1500 rpm 140 N.m </c:v>
              </c:pt>
              <c:pt idx="6">
                <c:v>1500 rpm  160 N.m </c:v>
              </c:pt>
              <c:pt idx="7">
                <c:v>2000 rpm  84 N.m </c:v>
              </c:pt>
              <c:pt idx="8">
                <c:v>2000 rpm  112 N.m </c:v>
              </c:pt>
              <c:pt idx="9">
                <c:v>2000 rpm 140 N.m </c:v>
              </c:pt>
              <c:pt idx="10">
                <c:v>2000 rpm  160 N.m </c:v>
              </c:pt>
              <c:pt idx="11">
                <c:v>2500 rpm  84 N.m </c:v>
              </c:pt>
              <c:pt idx="12">
                <c:v>2500 rpm  112 N.m </c:v>
              </c:pt>
              <c:pt idx="13">
                <c:v>2500 rpm 140 N.m </c:v>
              </c:pt>
              <c:pt idx="14">
                <c:v>2500 rpm  160 N.m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Sheet1!$CW$24:$CW$39</c15:sqref>
                  </c15:fullRef>
                </c:ext>
              </c:extLst>
              <c:f>(Sheet1!$CW$24:$CW$26,Sheet1!$CW$28:$CW$39)</c:f>
              <c:numCache>
                <c:formatCode>0.00</c:formatCode>
                <c:ptCount val="15"/>
                <c:pt idx="0">
                  <c:v>0.57555555555555626</c:v>
                </c:pt>
                <c:pt idx="1">
                  <c:v>0.75222222222222135</c:v>
                </c:pt>
                <c:pt idx="2">
                  <c:v>1.0088888888888872</c:v>
                </c:pt>
                <c:pt idx="3">
                  <c:v>0.91111111111111109</c:v>
                </c:pt>
                <c:pt idx="4">
                  <c:v>1.1777777777777791</c:v>
                </c:pt>
                <c:pt idx="5">
                  <c:v>1.4577777777777772</c:v>
                </c:pt>
                <c:pt idx="6">
                  <c:v>1.6988888888888898</c:v>
                </c:pt>
                <c:pt idx="7">
                  <c:v>1.3322222222222233</c:v>
                </c:pt>
                <c:pt idx="8">
                  <c:v>1.6533333333333327</c:v>
                </c:pt>
                <c:pt idx="9">
                  <c:v>2.0000000000000013</c:v>
                </c:pt>
                <c:pt idx="10">
                  <c:v>2.2833333333333319</c:v>
                </c:pt>
                <c:pt idx="11">
                  <c:v>1.7033333333333351</c:v>
                </c:pt>
                <c:pt idx="12">
                  <c:v>2.1533333333333324</c:v>
                </c:pt>
                <c:pt idx="13">
                  <c:v>2.567777777777779</c:v>
                </c:pt>
                <c:pt idx="14">
                  <c:v>2.9111111111111114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8-49F4-AE7A-544FB44187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881519"/>
        <c:axId val="473880271"/>
        <c:extLst/>
      </c:barChart>
      <c:catAx>
        <c:axId val="4738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Engine Speed and Torque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73880271"/>
        <c:crosses val="autoZero"/>
        <c:auto val="1"/>
        <c:lblAlgn val="ctr"/>
        <c:lblOffset val="100"/>
        <c:noMultiLvlLbl val="0"/>
      </c:catAx>
      <c:valAx>
        <c:axId val="4738802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cap="none" baseline="0"/>
                  <a:t>g/s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0" sourceLinked="1"/>
        <c:majorTickMark val="none"/>
        <c:minorTickMark val="none"/>
        <c:tickLblPos val="nextTo"/>
        <c:crossAx val="47388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906739950360077"/>
          <c:y val="6.851190476190476E-2"/>
          <c:w val="0.77584091977308256"/>
          <c:h val="0.16443569553805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'[1]Fuel consumption'!$C$1</c:f>
              <c:strCache>
                <c:ptCount val="1"/>
                <c:pt idx="0">
                  <c:v>B7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'[1]Fuel consumption'!$A$2:$B$13</c:f>
              <c:multiLvlStrCache>
                <c:ptCount val="12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160 N.m </c:v>
                  </c:pt>
                  <c:pt idx="4">
                    <c:v> 84 N.m </c:v>
                  </c:pt>
                  <c:pt idx="5">
                    <c:v> 112 N.m </c:v>
                  </c:pt>
                  <c:pt idx="6">
                    <c:v>140 N.m </c:v>
                  </c:pt>
                  <c:pt idx="7">
                    <c:v> 160 N.m </c:v>
                  </c:pt>
                  <c:pt idx="8">
                    <c:v> 84 N.m </c:v>
                  </c:pt>
                  <c:pt idx="9">
                    <c:v> 112 N.m </c:v>
                  </c:pt>
                  <c:pt idx="10">
                    <c:v>140 N.m </c:v>
                  </c:pt>
                  <c:pt idx="11">
                    <c:v> 160 N.m 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'[1]Fuel consumption'!$C$2:$C$13</c:f>
              <c:numCache>
                <c:formatCode>General</c:formatCode>
                <c:ptCount val="12"/>
                <c:pt idx="0">
                  <c:v>0.8755555555555562</c:v>
                </c:pt>
                <c:pt idx="1">
                  <c:v>1.1477777777777771</c:v>
                </c:pt>
                <c:pt idx="2">
                  <c:v>1.3988888888888884</c:v>
                </c:pt>
                <c:pt idx="3">
                  <c:v>1.6788888888888891</c:v>
                </c:pt>
                <c:pt idx="4">
                  <c:v>1.25</c:v>
                </c:pt>
                <c:pt idx="5">
                  <c:v>1.6011111111111116</c:v>
                </c:pt>
                <c:pt idx="6">
                  <c:v>1.9511111111111112</c:v>
                </c:pt>
                <c:pt idx="7">
                  <c:v>2.1855555555555557</c:v>
                </c:pt>
                <c:pt idx="8">
                  <c:v>1.6833333333333336</c:v>
                </c:pt>
                <c:pt idx="9">
                  <c:v>2.1122222222222224</c:v>
                </c:pt>
                <c:pt idx="10">
                  <c:v>2.4888888888888885</c:v>
                </c:pt>
                <c:pt idx="11">
                  <c:v>2.867777777777778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E-426D-A733-E19EA6FCA37A}"/>
            </c:ext>
          </c:extLst>
        </c:ser>
        <c:ser>
          <c:idx val="1"/>
          <c:order val="1"/>
          <c:tx>
            <c:strRef>
              <c:f>'[1]Fuel consumption'!$E$1</c:f>
              <c:strCache>
                <c:ptCount val="1"/>
                <c:pt idx="0">
                  <c:v>B10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'[1]Fuel consumption'!$A$2:$B$13</c:f>
              <c:multiLvlStrCache>
                <c:ptCount val="12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160 N.m </c:v>
                  </c:pt>
                  <c:pt idx="4">
                    <c:v> 84 N.m </c:v>
                  </c:pt>
                  <c:pt idx="5">
                    <c:v> 112 N.m </c:v>
                  </c:pt>
                  <c:pt idx="6">
                    <c:v>140 N.m </c:v>
                  </c:pt>
                  <c:pt idx="7">
                    <c:v> 160 N.m </c:v>
                  </c:pt>
                  <c:pt idx="8">
                    <c:v> 84 N.m </c:v>
                  </c:pt>
                  <c:pt idx="9">
                    <c:v> 112 N.m </c:v>
                  </c:pt>
                  <c:pt idx="10">
                    <c:v>140 N.m </c:v>
                  </c:pt>
                  <c:pt idx="11">
                    <c:v> 160 N.m 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'[1]Fuel consumption'!$E$2:$E$13</c:f>
              <c:numCache>
                <c:formatCode>General</c:formatCode>
                <c:ptCount val="12"/>
                <c:pt idx="0">
                  <c:v>0.84222222222222298</c:v>
                </c:pt>
                <c:pt idx="1">
                  <c:v>1.1144444444444452</c:v>
                </c:pt>
                <c:pt idx="2">
                  <c:v>1.386666666666666</c:v>
                </c:pt>
                <c:pt idx="3">
                  <c:v>1.6077777777777771</c:v>
                </c:pt>
                <c:pt idx="4">
                  <c:v>1.2655555555555553</c:v>
                </c:pt>
                <c:pt idx="5">
                  <c:v>1.589999999999999</c:v>
                </c:pt>
                <c:pt idx="6">
                  <c:v>1.9011111111111114</c:v>
                </c:pt>
                <c:pt idx="7">
                  <c:v>2.1955555555555559</c:v>
                </c:pt>
                <c:pt idx="8">
                  <c:v>1.6900000000000002</c:v>
                </c:pt>
                <c:pt idx="9">
                  <c:v>2.1722222222222221</c:v>
                </c:pt>
                <c:pt idx="10">
                  <c:v>2.6666666666666661</c:v>
                </c:pt>
                <c:pt idx="11">
                  <c:v>3.0933333333333324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E-426D-A733-E19EA6FCA37A}"/>
            </c:ext>
          </c:extLst>
        </c:ser>
        <c:ser>
          <c:idx val="2"/>
          <c:order val="2"/>
          <c:tx>
            <c:strRef>
              <c:f>'[1]Fuel consumption'!$F$1</c:f>
              <c:strCache>
                <c:ptCount val="1"/>
                <c:pt idx="0">
                  <c:v>B100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'[1]Fuel consumption'!$A$2:$B$13</c:f>
              <c:multiLvlStrCache>
                <c:ptCount val="12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160 N.m </c:v>
                  </c:pt>
                  <c:pt idx="4">
                    <c:v> 84 N.m </c:v>
                  </c:pt>
                  <c:pt idx="5">
                    <c:v> 112 N.m </c:v>
                  </c:pt>
                  <c:pt idx="6">
                    <c:v>140 N.m </c:v>
                  </c:pt>
                  <c:pt idx="7">
                    <c:v> 160 N.m </c:v>
                  </c:pt>
                  <c:pt idx="8">
                    <c:v> 84 N.m </c:v>
                  </c:pt>
                  <c:pt idx="9">
                    <c:v> 112 N.m </c:v>
                  </c:pt>
                  <c:pt idx="10">
                    <c:v>140 N.m </c:v>
                  </c:pt>
                  <c:pt idx="11">
                    <c:v> 160 N.m 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'[1]Fuel consumption'!$F$2:$F$13</c:f>
              <c:numCache>
                <c:formatCode>General</c:formatCode>
                <c:ptCount val="12"/>
                <c:pt idx="0">
                  <c:v>0.9277777777777777</c:v>
                </c:pt>
                <c:pt idx="1">
                  <c:v>1.2699999999999994</c:v>
                </c:pt>
                <c:pt idx="2">
                  <c:v>1.5744444444444448</c:v>
                </c:pt>
                <c:pt idx="3">
                  <c:v>1.7</c:v>
                </c:pt>
                <c:pt idx="4">
                  <c:v>1.4433333333333331</c:v>
                </c:pt>
                <c:pt idx="5">
                  <c:v>1.8033333333333328</c:v>
                </c:pt>
                <c:pt idx="6">
                  <c:v>2.1766666666666663</c:v>
                </c:pt>
                <c:pt idx="7">
                  <c:v>2.4033333333333338</c:v>
                </c:pt>
                <c:pt idx="8">
                  <c:v>1.9466666666666672</c:v>
                </c:pt>
                <c:pt idx="9">
                  <c:v>2.454444444444444</c:v>
                </c:pt>
                <c:pt idx="10">
                  <c:v>2.9077777777777776</c:v>
                </c:pt>
                <c:pt idx="11">
                  <c:v>3.3344444444444448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E-426D-A733-E19EA6FCA37A}"/>
            </c:ext>
          </c:extLst>
        </c:ser>
        <c:ser>
          <c:idx val="3"/>
          <c:order val="3"/>
          <c:tx>
            <c:strRef>
              <c:f>'[1]Fuel consumption'!$G$1</c:f>
              <c:strCache>
                <c:ptCount val="1"/>
                <c:pt idx="0">
                  <c:v>B100 with CeO2_300DOC +Pt_300P-DPF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multiLvlStrRef>
              <c:f>'[1]Fuel consumption'!$A$2:$B$13</c:f>
              <c:multiLvlStrCache>
                <c:ptCount val="12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160 N.m </c:v>
                  </c:pt>
                  <c:pt idx="4">
                    <c:v> 84 N.m </c:v>
                  </c:pt>
                  <c:pt idx="5">
                    <c:v> 112 N.m </c:v>
                  </c:pt>
                  <c:pt idx="6">
                    <c:v>140 N.m </c:v>
                  </c:pt>
                  <c:pt idx="7">
                    <c:v> 160 N.m </c:v>
                  </c:pt>
                  <c:pt idx="8">
                    <c:v> 84 N.m </c:v>
                  </c:pt>
                  <c:pt idx="9">
                    <c:v> 112 N.m </c:v>
                  </c:pt>
                  <c:pt idx="10">
                    <c:v>140 N.m </c:v>
                  </c:pt>
                  <c:pt idx="11">
                    <c:v> 160 N.m 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'[1]Fuel consumption'!$G$2:$G$13</c:f>
              <c:numCache>
                <c:formatCode>General</c:formatCode>
                <c:ptCount val="12"/>
                <c:pt idx="0">
                  <c:v>0.99888888888888994</c:v>
                </c:pt>
                <c:pt idx="1">
                  <c:v>1.2622222222222212</c:v>
                </c:pt>
                <c:pt idx="2">
                  <c:v>1.6044444444444441</c:v>
                </c:pt>
                <c:pt idx="3">
                  <c:v>1.7333333333333334</c:v>
                </c:pt>
                <c:pt idx="4">
                  <c:v>1.4266666666666665</c:v>
                </c:pt>
                <c:pt idx="5">
                  <c:v>1.8266666666666662</c:v>
                </c:pt>
                <c:pt idx="6">
                  <c:v>2.1977777777777772</c:v>
                </c:pt>
                <c:pt idx="7">
                  <c:v>2.4666666666666668</c:v>
                </c:pt>
                <c:pt idx="8">
                  <c:v>1.9522222222222227</c:v>
                </c:pt>
                <c:pt idx="9">
                  <c:v>2.4688888888888889</c:v>
                </c:pt>
                <c:pt idx="10">
                  <c:v>2.9855555555555555</c:v>
                </c:pt>
                <c:pt idx="11">
                  <c:v>3.3166666666666664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E-426D-A733-E19EA6FCA37A}"/>
            </c:ext>
          </c:extLst>
        </c:ser>
        <c:ser>
          <c:idx val="4"/>
          <c:order val="4"/>
          <c:tx>
            <c:strRef>
              <c:f>'[1]Fuel consumption'!$D$1</c:f>
              <c:strCache>
                <c:ptCount val="1"/>
                <c:pt idx="0">
                  <c:v>B7 with CeO2_300DOC +Pt_300P-DPF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'[1]Fuel consumption'!$A$2:$B$13</c:f>
              <c:multiLvlStrCache>
                <c:ptCount val="12"/>
                <c:lvl>
                  <c:pt idx="0">
                    <c:v> 84 N.m </c:v>
                  </c:pt>
                  <c:pt idx="1">
                    <c:v> 112 N.m </c:v>
                  </c:pt>
                  <c:pt idx="2">
                    <c:v>140 N.m </c:v>
                  </c:pt>
                  <c:pt idx="3">
                    <c:v> 160 N.m </c:v>
                  </c:pt>
                  <c:pt idx="4">
                    <c:v> 84 N.m </c:v>
                  </c:pt>
                  <c:pt idx="5">
                    <c:v> 112 N.m </c:v>
                  </c:pt>
                  <c:pt idx="6">
                    <c:v>140 N.m </c:v>
                  </c:pt>
                  <c:pt idx="7">
                    <c:v> 160 N.m </c:v>
                  </c:pt>
                  <c:pt idx="8">
                    <c:v> 84 N.m </c:v>
                  </c:pt>
                  <c:pt idx="9">
                    <c:v> 112 N.m </c:v>
                  </c:pt>
                  <c:pt idx="10">
                    <c:v>140 N.m </c:v>
                  </c:pt>
                  <c:pt idx="11">
                    <c:v> 160 N.m </c:v>
                  </c:pt>
                </c:lvl>
                <c:lvl>
                  <c:pt idx="0">
                    <c:v>1500 rpm</c:v>
                  </c:pt>
                  <c:pt idx="4">
                    <c:v>2000 rpm</c:v>
                  </c:pt>
                  <c:pt idx="8">
                    <c:v>2500 rpm</c:v>
                  </c:pt>
                </c:lvl>
              </c:multiLvlStrCache>
            </c:multiLvlStrRef>
          </c:cat>
          <c:val>
            <c:numRef>
              <c:f>'[1]Fuel consumption'!$D$2:$D$13</c:f>
              <c:numCache>
                <c:formatCode>General</c:formatCode>
                <c:ptCount val="12"/>
                <c:pt idx="0">
                  <c:v>0.86222222222222245</c:v>
                </c:pt>
                <c:pt idx="1">
                  <c:v>1.2299999999999993</c:v>
                </c:pt>
                <c:pt idx="2">
                  <c:v>1.4433333333333334</c:v>
                </c:pt>
                <c:pt idx="3">
                  <c:v>1.6977777777777774</c:v>
                </c:pt>
                <c:pt idx="4">
                  <c:v>1.2833333333333334</c:v>
                </c:pt>
                <c:pt idx="5">
                  <c:v>1.6288888888888893</c:v>
                </c:pt>
                <c:pt idx="6">
                  <c:v>1.9344444444444446</c:v>
                </c:pt>
                <c:pt idx="7">
                  <c:v>2.2200000000000006</c:v>
                </c:pt>
                <c:pt idx="8">
                  <c:v>1.7211111111111108</c:v>
                </c:pt>
                <c:pt idx="9">
                  <c:v>2.1266666666666678</c:v>
                </c:pt>
                <c:pt idx="10">
                  <c:v>2.6133333333333337</c:v>
                </c:pt>
                <c:pt idx="11">
                  <c:v>2.9488888888888884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E-426D-A733-E19EA6FCA3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9477167"/>
        <c:axId val="2089476207"/>
      </c:barChart>
      <c:catAx>
        <c:axId val="20894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89476207"/>
        <c:crosses val="autoZero"/>
        <c:auto val="1"/>
        <c:lblAlgn val="ctr"/>
        <c:lblOffset val="100"/>
        <c:noMultiLvlLbl val="0"/>
      </c:catAx>
      <c:valAx>
        <c:axId val="20894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Consumption (g/s)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894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231421</xdr:colOff>
      <xdr:row>38</xdr:row>
      <xdr:rowOff>175684</xdr:rowOff>
    </xdr:from>
    <xdr:to>
      <xdr:col>13</xdr:col>
      <xdr:colOff>688620</xdr:colOff>
      <xdr:row>41</xdr:row>
      <xdr:rowOff>46566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BEF4CAFC-F944-4B1C-94F3-00A81EA61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6821" y="7490884"/>
          <a:ext cx="2374899" cy="442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182032</xdr:colOff>
      <xdr:row>37</xdr:row>
      <xdr:rowOff>177800</xdr:rowOff>
    </xdr:from>
    <xdr:to>
      <xdr:col>9</xdr:col>
      <xdr:colOff>213782</xdr:colOff>
      <xdr:row>41</xdr:row>
      <xdr:rowOff>61385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75D3A355-48A1-4EB7-9745-986A14F45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4532" y="7302500"/>
          <a:ext cx="1644650" cy="645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354190</xdr:colOff>
      <xdr:row>37</xdr:row>
      <xdr:rowOff>153809</xdr:rowOff>
    </xdr:from>
    <xdr:to>
      <xdr:col>12</xdr:col>
      <xdr:colOff>199673</xdr:colOff>
      <xdr:row>38</xdr:row>
      <xdr:rowOff>166509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3162C95C-2FDD-4DCC-B9DD-C8B02D2699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434" r="66667" b="54217"/>
        <a:stretch/>
      </xdr:blipFill>
      <xdr:spPr bwMode="auto">
        <a:xfrm>
          <a:off x="9269590" y="7278509"/>
          <a:ext cx="1229783" cy="203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322789</xdr:colOff>
      <xdr:row>42</xdr:row>
      <xdr:rowOff>130347</xdr:rowOff>
    </xdr:from>
    <xdr:to>
      <xdr:col>27</xdr:col>
      <xdr:colOff>383729</xdr:colOff>
      <xdr:row>77</xdr:row>
      <xdr:rowOff>141459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4938EDE9-BEC8-49CF-8DBE-B47BFEE3146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79194</xdr:rowOff>
    </xdr:from>
    <xdr:to>
      <xdr:col>13</xdr:col>
      <xdr:colOff>100625</xdr:colOff>
      <xdr:row>113</xdr:row>
      <xdr:rowOff>90306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D1B149B-CFB7-487A-A769-195B0AC3A1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291038</xdr:colOff>
      <xdr:row>78</xdr:row>
      <xdr:rowOff>88015</xdr:rowOff>
    </xdr:from>
    <xdr:to>
      <xdr:col>27</xdr:col>
      <xdr:colOff>351974</xdr:colOff>
      <xdr:row>113</xdr:row>
      <xdr:rowOff>99127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94B85AFF-9E53-4A43-AFF6-6C4BF4512B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42</xdr:row>
      <xdr:rowOff>126471</xdr:rowOff>
    </xdr:from>
    <xdr:to>
      <xdr:col>13</xdr:col>
      <xdr:colOff>100627</xdr:colOff>
      <xdr:row>77</xdr:row>
      <xdr:rowOff>137583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9601E439-1665-46A8-B771-4D8F79F8673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17</xdr:row>
      <xdr:rowOff>14400</xdr:rowOff>
    </xdr:from>
    <xdr:to>
      <xdr:col>17</xdr:col>
      <xdr:colOff>358666</xdr:colOff>
      <xdr:row>41</xdr:row>
      <xdr:rowOff>148960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E70E4-07E0-4A6F-8B13-A794E9E88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i%20Zwe%20Mon%20Phyo/Desktop/Chassis%20Test%20B7B20B100/KMITL%20tests/FC,%20BSFC,%20BSEC,%20BTE%20of%20B10%20with%20and%20without%20P-DPF.xlsx" TargetMode="External"/><Relationship Id="rId1" Type="http://schemas.openxmlformats.org/officeDocument/2006/relationships/externalLinkPath" Target="/Users/Mi%20Zwe%20Mon%20Phyo/Desktop/Chassis%20Test%20B7B20B100/KMITL%20tests/FC,%20BSFC,%20BSEC,%20BTE%20of%20B10%20with%20and%20without%20P-DP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data"/>
      <sheetName val="Fuel consumption"/>
      <sheetName val="BSFC"/>
      <sheetName val="BSEC"/>
      <sheetName val="BTE"/>
    </sheetNames>
    <sheetDataSet>
      <sheetData sheetId="0" refreshError="1"/>
      <sheetData sheetId="1">
        <row r="1">
          <cell r="C1" t="str">
            <v>B7</v>
          </cell>
          <cell r="D1" t="str">
            <v>B7 with CeO2_300DOC +Pt_300P-DPF</v>
          </cell>
          <cell r="E1" t="str">
            <v>B10</v>
          </cell>
          <cell r="F1" t="str">
            <v>B100</v>
          </cell>
          <cell r="G1" t="str">
            <v>B100 with CeO2_300DOC +Pt_300P-DPF</v>
          </cell>
        </row>
        <row r="2">
          <cell r="A2" t="str">
            <v>1500 rpm</v>
          </cell>
          <cell r="B2" t="str">
            <v xml:space="preserve"> 84 N.m </v>
          </cell>
          <cell r="C2">
            <v>0.8755555555555562</v>
          </cell>
          <cell r="D2">
            <v>0.86222222222222245</v>
          </cell>
          <cell r="E2">
            <v>0.84222222222222298</v>
          </cell>
          <cell r="F2">
            <v>0.9277777777777777</v>
          </cell>
          <cell r="G2">
            <v>0.99888888888888994</v>
          </cell>
        </row>
        <row r="3">
          <cell r="B3" t="str">
            <v xml:space="preserve"> 112 N.m </v>
          </cell>
          <cell r="C3">
            <v>1.1477777777777771</v>
          </cell>
          <cell r="D3">
            <v>1.2299999999999993</v>
          </cell>
          <cell r="E3">
            <v>1.1144444444444452</v>
          </cell>
          <cell r="F3">
            <v>1.2699999999999994</v>
          </cell>
          <cell r="G3">
            <v>1.2622222222222212</v>
          </cell>
        </row>
        <row r="4">
          <cell r="B4" t="str">
            <v xml:space="preserve">140 N.m </v>
          </cell>
          <cell r="C4">
            <v>1.3988888888888884</v>
          </cell>
          <cell r="D4">
            <v>1.4433333333333334</v>
          </cell>
          <cell r="E4">
            <v>1.386666666666666</v>
          </cell>
          <cell r="F4">
            <v>1.5744444444444448</v>
          </cell>
          <cell r="G4">
            <v>1.6044444444444441</v>
          </cell>
        </row>
        <row r="5">
          <cell r="B5" t="str">
            <v xml:space="preserve"> 160 N.m </v>
          </cell>
          <cell r="C5">
            <v>1.6788888888888891</v>
          </cell>
          <cell r="D5">
            <v>1.6977777777777774</v>
          </cell>
          <cell r="E5">
            <v>1.6077777777777771</v>
          </cell>
          <cell r="F5">
            <v>1.7</v>
          </cell>
          <cell r="G5">
            <v>1.7333333333333334</v>
          </cell>
        </row>
        <row r="6">
          <cell r="A6" t="str">
            <v>2000 rpm</v>
          </cell>
          <cell r="B6" t="str">
            <v xml:space="preserve"> 84 N.m </v>
          </cell>
          <cell r="C6">
            <v>1.25</v>
          </cell>
          <cell r="D6">
            <v>1.2833333333333334</v>
          </cell>
          <cell r="E6">
            <v>1.2655555555555553</v>
          </cell>
          <cell r="F6">
            <v>1.4433333333333331</v>
          </cell>
          <cell r="G6">
            <v>1.4266666666666665</v>
          </cell>
        </row>
        <row r="7">
          <cell r="B7" t="str">
            <v xml:space="preserve"> 112 N.m </v>
          </cell>
          <cell r="C7">
            <v>1.6011111111111116</v>
          </cell>
          <cell r="D7">
            <v>1.6288888888888893</v>
          </cell>
          <cell r="E7">
            <v>1.589999999999999</v>
          </cell>
          <cell r="F7">
            <v>1.8033333333333328</v>
          </cell>
          <cell r="G7">
            <v>1.8266666666666662</v>
          </cell>
        </row>
        <row r="8">
          <cell r="B8" t="str">
            <v xml:space="preserve">140 N.m </v>
          </cell>
          <cell r="C8">
            <v>1.9511111111111112</v>
          </cell>
          <cell r="D8">
            <v>1.9344444444444446</v>
          </cell>
          <cell r="E8">
            <v>1.9011111111111114</v>
          </cell>
          <cell r="F8">
            <v>2.1766666666666663</v>
          </cell>
          <cell r="G8">
            <v>2.1977777777777772</v>
          </cell>
        </row>
        <row r="9">
          <cell r="B9" t="str">
            <v xml:space="preserve"> 160 N.m </v>
          </cell>
          <cell r="C9">
            <v>2.1855555555555557</v>
          </cell>
          <cell r="D9">
            <v>2.2200000000000006</v>
          </cell>
          <cell r="E9">
            <v>2.1955555555555559</v>
          </cell>
          <cell r="F9">
            <v>2.4033333333333338</v>
          </cell>
          <cell r="G9">
            <v>2.4666666666666668</v>
          </cell>
        </row>
        <row r="10">
          <cell r="A10" t="str">
            <v>2500 rpm</v>
          </cell>
          <cell r="B10" t="str">
            <v xml:space="preserve"> 84 N.m </v>
          </cell>
          <cell r="C10">
            <v>1.6833333333333336</v>
          </cell>
          <cell r="D10">
            <v>1.7211111111111108</v>
          </cell>
          <cell r="E10">
            <v>1.6900000000000002</v>
          </cell>
          <cell r="F10">
            <v>1.9466666666666672</v>
          </cell>
          <cell r="G10">
            <v>1.9522222222222227</v>
          </cell>
        </row>
        <row r="11">
          <cell r="B11" t="str">
            <v xml:space="preserve"> 112 N.m </v>
          </cell>
          <cell r="C11">
            <v>2.1122222222222224</v>
          </cell>
          <cell r="D11">
            <v>2.1266666666666678</v>
          </cell>
          <cell r="E11">
            <v>2.1722222222222221</v>
          </cell>
          <cell r="F11">
            <v>2.454444444444444</v>
          </cell>
          <cell r="G11">
            <v>2.4688888888888889</v>
          </cell>
        </row>
        <row r="12">
          <cell r="B12" t="str">
            <v xml:space="preserve">140 N.m </v>
          </cell>
          <cell r="C12">
            <v>2.4888888888888885</v>
          </cell>
          <cell r="D12">
            <v>2.6133333333333337</v>
          </cell>
          <cell r="E12">
            <v>2.6666666666666661</v>
          </cell>
          <cell r="F12">
            <v>2.9077777777777776</v>
          </cell>
          <cell r="G12">
            <v>2.9855555555555555</v>
          </cell>
        </row>
        <row r="13">
          <cell r="B13" t="str">
            <v xml:space="preserve"> 160 N.m </v>
          </cell>
          <cell r="C13">
            <v>2.867777777777778</v>
          </cell>
          <cell r="D13">
            <v>2.9488888888888884</v>
          </cell>
          <cell r="E13">
            <v>3.0933333333333324</v>
          </cell>
          <cell r="F13">
            <v>3.3344444444444448</v>
          </cell>
          <cell r="G13">
            <v>3.3166666666666664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D0C7-8CC8-4D61-80AF-BD4CCDD4C1AF}">
  <dimension ref="A1:GM41"/>
  <sheetViews>
    <sheetView zoomScale="122" zoomScaleNormal="122" zoomScaleSheetLayoutView="30" workbookViewId="0">
      <selection activeCell="C5" sqref="C5"/>
    </sheetView>
  </sheetViews>
  <sheetFormatPr baseColWidth="10" defaultColWidth="8.83203125" defaultRowHeight="15" x14ac:dyDescent="0.2"/>
  <cols>
    <col min="1" max="1" width="17.1640625" bestFit="1" customWidth="1"/>
    <col min="2" max="4" width="20.83203125" bestFit="1" customWidth="1"/>
    <col min="5" max="5" width="16" bestFit="1" customWidth="1"/>
    <col min="6" max="6" width="8.5" bestFit="1" customWidth="1"/>
    <col min="7" max="7" width="7.1640625" bestFit="1" customWidth="1"/>
    <col min="8" max="8" width="8.5" bestFit="1" customWidth="1"/>
    <col min="9" max="10" width="7.1640625" bestFit="1" customWidth="1"/>
    <col min="11" max="11" width="6.6640625" bestFit="1" customWidth="1"/>
    <col min="12" max="12" width="5.6640625" bestFit="1" customWidth="1"/>
    <col min="13" max="13" width="7.5" bestFit="1" customWidth="1"/>
    <col min="14" max="14" width="12.1640625" bestFit="1" customWidth="1"/>
    <col min="15" max="15" width="12.83203125" bestFit="1" customWidth="1"/>
    <col min="21" max="21" width="15.5" bestFit="1" customWidth="1"/>
    <col min="22" max="22" width="17.5" bestFit="1" customWidth="1"/>
    <col min="23" max="23" width="20.5" bestFit="1" customWidth="1"/>
    <col min="24" max="25" width="7.1640625" bestFit="1" customWidth="1"/>
    <col min="32" max="32" width="8.6640625" customWidth="1"/>
    <col min="33" max="35" width="12.1640625" bestFit="1" customWidth="1"/>
    <col min="36" max="36" width="15.1640625" bestFit="1" customWidth="1"/>
    <col min="37" max="37" width="16.33203125" bestFit="1" customWidth="1"/>
    <col min="38" max="38" width="8.83203125" bestFit="1" customWidth="1"/>
    <col min="39" max="39" width="15.5" bestFit="1" customWidth="1"/>
    <col min="40" max="40" width="16" bestFit="1" customWidth="1"/>
    <col min="41" max="41" width="17.1640625" bestFit="1" customWidth="1"/>
    <col min="42" max="44" width="7.1640625" bestFit="1" customWidth="1"/>
    <col min="49" max="49" width="12.1640625" bestFit="1" customWidth="1"/>
    <col min="50" max="50" width="12.83203125" bestFit="1" customWidth="1"/>
    <col min="51" max="51" width="12.1640625" bestFit="1" customWidth="1"/>
    <col min="52" max="52" width="15.1640625" bestFit="1" customWidth="1"/>
    <col min="53" max="53" width="16.33203125" bestFit="1" customWidth="1"/>
    <col min="54" max="54" width="12.1640625" bestFit="1" customWidth="1"/>
    <col min="55" max="55" width="15.1640625" bestFit="1" customWidth="1"/>
    <col min="56" max="56" width="16.33203125" bestFit="1" customWidth="1"/>
    <col min="57" max="57" width="8.83203125" bestFit="1" customWidth="1"/>
    <col min="58" max="58" width="15.83203125" bestFit="1" customWidth="1"/>
    <col min="60" max="60" width="17.1640625" bestFit="1" customWidth="1"/>
    <col min="61" max="61" width="15.6640625" bestFit="1" customWidth="1"/>
    <col min="62" max="62" width="15.83203125" bestFit="1" customWidth="1"/>
    <col min="66" max="66" width="12.1640625" bestFit="1" customWidth="1"/>
    <col min="69" max="69" width="12.1640625" bestFit="1" customWidth="1"/>
    <col min="70" max="70" width="12.83203125" bestFit="1" customWidth="1"/>
    <col min="73" max="73" width="16" bestFit="1" customWidth="1"/>
    <col min="74" max="74" width="12.83203125" bestFit="1" customWidth="1"/>
    <col min="76" max="76" width="16" bestFit="1" customWidth="1"/>
    <col min="79" max="79" width="17.1640625" bestFit="1" customWidth="1"/>
    <col min="80" max="80" width="15.6640625" bestFit="1" customWidth="1"/>
    <col min="81" max="81" width="15.83203125" bestFit="1" customWidth="1"/>
    <col min="84" max="84" width="12.1640625" bestFit="1" customWidth="1"/>
    <col min="85" max="85" width="12.83203125" bestFit="1" customWidth="1"/>
    <col min="91" max="91" width="16" bestFit="1" customWidth="1"/>
    <col min="92" max="92" width="12.1640625" bestFit="1" customWidth="1"/>
    <col min="93" max="93" width="12.83203125" bestFit="1" customWidth="1"/>
    <col min="99" max="99" width="12.1640625" bestFit="1" customWidth="1"/>
    <col min="100" max="100" width="12.83203125" bestFit="1" customWidth="1"/>
    <col min="102" max="102" width="12.1640625" bestFit="1" customWidth="1"/>
    <col min="103" max="103" width="12.83203125" bestFit="1" customWidth="1"/>
    <col min="109" max="109" width="18.5" bestFit="1" customWidth="1"/>
    <col min="114" max="114" width="7.1640625" bestFit="1" customWidth="1"/>
    <col min="117" max="117" width="15.1640625" bestFit="1" customWidth="1"/>
    <col min="118" max="118" width="16.33203125" bestFit="1" customWidth="1"/>
    <col min="119" max="119" width="8.83203125" bestFit="1" customWidth="1"/>
    <col min="120" max="120" width="15.1640625" bestFit="1" customWidth="1"/>
    <col min="121" max="121" width="16.33203125" bestFit="1" customWidth="1"/>
    <col min="123" max="123" width="9.5" bestFit="1" customWidth="1"/>
    <col min="127" max="127" width="16" bestFit="1" customWidth="1"/>
    <col min="138" max="138" width="12.1640625" bestFit="1" customWidth="1"/>
    <col min="139" max="139" width="12.83203125" bestFit="1" customWidth="1"/>
    <col min="145" max="145" width="16" bestFit="1" customWidth="1"/>
    <col min="156" max="156" width="12.1640625" bestFit="1" customWidth="1"/>
    <col min="157" max="157" width="12.83203125" bestFit="1" customWidth="1"/>
    <col min="163" max="163" width="16" bestFit="1" customWidth="1"/>
    <col min="174" max="174" width="12.1640625" bestFit="1" customWidth="1"/>
    <col min="175" max="175" width="12.83203125" bestFit="1" customWidth="1"/>
    <col min="181" max="181" width="16" bestFit="1" customWidth="1"/>
    <col min="192" max="192" width="12.1640625" bestFit="1" customWidth="1"/>
    <col min="193" max="193" width="12.83203125" bestFit="1" customWidth="1"/>
  </cols>
  <sheetData>
    <row r="1" spans="1:195" x14ac:dyDescent="0.2">
      <c r="A1" s="40" t="s">
        <v>0</v>
      </c>
      <c r="B1" s="25"/>
      <c r="C1" s="19" t="s">
        <v>1</v>
      </c>
      <c r="D1" s="29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2"/>
      <c r="S1" s="2"/>
      <c r="T1" s="24" t="s">
        <v>0</v>
      </c>
      <c r="U1" s="25"/>
      <c r="V1" s="28" t="s">
        <v>1</v>
      </c>
      <c r="W1" s="29" t="s">
        <v>3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1"/>
      <c r="AL1" s="24" t="s">
        <v>0</v>
      </c>
      <c r="AM1" s="25"/>
      <c r="AN1" s="28" t="s">
        <v>1</v>
      </c>
      <c r="AO1" s="29" t="s">
        <v>4</v>
      </c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1"/>
      <c r="BC1" s="4"/>
      <c r="BD1" s="24" t="s">
        <v>0</v>
      </c>
      <c r="BE1" s="25"/>
      <c r="BF1" s="28" t="s">
        <v>1</v>
      </c>
      <c r="BG1" s="29" t="s">
        <v>5</v>
      </c>
      <c r="BH1" s="30"/>
      <c r="BI1" s="30"/>
      <c r="BJ1" s="30"/>
      <c r="BK1" s="30"/>
      <c r="BL1" s="30"/>
      <c r="BM1" s="30"/>
      <c r="BN1" s="30"/>
      <c r="BO1" s="30"/>
      <c r="BP1" s="30"/>
      <c r="BQ1" s="31"/>
      <c r="BR1" s="2"/>
      <c r="BS1" s="2"/>
      <c r="BT1" s="2"/>
      <c r="BU1" s="4"/>
      <c r="BV1" s="24" t="s">
        <v>0</v>
      </c>
      <c r="BW1" s="25"/>
      <c r="BX1" s="28" t="s">
        <v>1</v>
      </c>
      <c r="BY1" s="29" t="s">
        <v>6</v>
      </c>
      <c r="BZ1" s="30"/>
      <c r="CA1" s="30"/>
      <c r="CB1" s="30"/>
      <c r="CC1" s="30"/>
      <c r="CD1" s="30"/>
      <c r="CE1" s="30"/>
      <c r="CF1" s="30"/>
      <c r="CG1" s="30"/>
      <c r="CH1" s="30"/>
      <c r="CI1" s="31"/>
      <c r="CJ1" s="4"/>
      <c r="CK1" s="22" t="s">
        <v>0</v>
      </c>
      <c r="CL1" s="23"/>
      <c r="CM1" s="28" t="s">
        <v>1</v>
      </c>
      <c r="CN1" s="29" t="s">
        <v>7</v>
      </c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1"/>
      <c r="DC1" s="22" t="s">
        <v>0</v>
      </c>
      <c r="DD1" s="23"/>
      <c r="DE1" s="28" t="s">
        <v>1</v>
      </c>
      <c r="DF1" s="29" t="s">
        <v>6</v>
      </c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1"/>
      <c r="DU1" s="22" t="s">
        <v>0</v>
      </c>
      <c r="DV1" s="23"/>
      <c r="DW1" s="28" t="s">
        <v>1</v>
      </c>
      <c r="DX1" s="29" t="s">
        <v>8</v>
      </c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1"/>
      <c r="EM1" s="22" t="s">
        <v>0</v>
      </c>
      <c r="EN1" s="23"/>
      <c r="EO1" s="28" t="s">
        <v>1</v>
      </c>
      <c r="EP1" s="29" t="s">
        <v>9</v>
      </c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1"/>
      <c r="FE1" s="22" t="s">
        <v>0</v>
      </c>
      <c r="FF1" s="23"/>
      <c r="FG1" s="28" t="s">
        <v>1</v>
      </c>
      <c r="FH1" s="29" t="s">
        <v>10</v>
      </c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1"/>
      <c r="FW1" s="22" t="s">
        <v>0</v>
      </c>
      <c r="FX1" s="23"/>
      <c r="FY1" s="28" t="s">
        <v>1</v>
      </c>
      <c r="FZ1" s="29" t="s">
        <v>11</v>
      </c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1"/>
    </row>
    <row r="2" spans="1:195" ht="16.5" customHeight="1" x14ac:dyDescent="0.2">
      <c r="A2" s="40"/>
      <c r="B2" s="25"/>
      <c r="C2" s="20"/>
      <c r="D2" s="32" t="s">
        <v>12</v>
      </c>
      <c r="E2" s="33"/>
      <c r="F2" s="33"/>
      <c r="G2" s="33"/>
      <c r="H2" s="33"/>
      <c r="I2" s="34"/>
      <c r="J2" s="29" t="s">
        <v>13</v>
      </c>
      <c r="K2" s="30"/>
      <c r="L2" s="30"/>
      <c r="M2" s="31"/>
      <c r="N2" s="35" t="s">
        <v>14</v>
      </c>
      <c r="O2" s="37" t="s">
        <v>15</v>
      </c>
      <c r="P2" s="19" t="s">
        <v>16</v>
      </c>
      <c r="Q2" s="42" t="s">
        <v>17</v>
      </c>
      <c r="R2" s="2"/>
      <c r="S2" s="2"/>
      <c r="T2" s="24"/>
      <c r="U2" s="25"/>
      <c r="V2" s="28"/>
      <c r="W2" s="32" t="s">
        <v>12</v>
      </c>
      <c r="X2" s="33"/>
      <c r="Y2" s="33"/>
      <c r="Z2" s="33"/>
      <c r="AA2" s="33"/>
      <c r="AB2" s="34"/>
      <c r="AC2" s="29" t="s">
        <v>13</v>
      </c>
      <c r="AD2" s="30"/>
      <c r="AE2" s="30"/>
      <c r="AF2" s="31"/>
      <c r="AG2" s="35" t="s">
        <v>14</v>
      </c>
      <c r="AH2" s="37" t="s">
        <v>15</v>
      </c>
      <c r="AI2" s="28" t="s">
        <v>16</v>
      </c>
      <c r="AJ2" s="39" t="s">
        <v>17</v>
      </c>
      <c r="AL2" s="24"/>
      <c r="AM2" s="25"/>
      <c r="AN2" s="28"/>
      <c r="AO2" s="32" t="s">
        <v>12</v>
      </c>
      <c r="AP2" s="33"/>
      <c r="AQ2" s="33"/>
      <c r="AR2" s="33"/>
      <c r="AS2" s="33"/>
      <c r="AT2" s="34"/>
      <c r="AU2" s="29" t="s">
        <v>13</v>
      </c>
      <c r="AV2" s="30"/>
      <c r="AW2" s="30"/>
      <c r="AX2" s="31"/>
      <c r="AY2" s="35" t="s">
        <v>14</v>
      </c>
      <c r="AZ2" s="37" t="s">
        <v>15</v>
      </c>
      <c r="BA2" s="28" t="s">
        <v>16</v>
      </c>
      <c r="BB2" s="39" t="s">
        <v>17</v>
      </c>
      <c r="BC2" s="4"/>
      <c r="BD2" s="24"/>
      <c r="BE2" s="25"/>
      <c r="BF2" s="28"/>
      <c r="BG2" s="32" t="s">
        <v>12</v>
      </c>
      <c r="BH2" s="33"/>
      <c r="BI2" s="33"/>
      <c r="BJ2" s="34"/>
      <c r="BK2" s="29" t="s">
        <v>13</v>
      </c>
      <c r="BL2" s="30"/>
      <c r="BM2" s="31"/>
      <c r="BN2" s="35" t="s">
        <v>14</v>
      </c>
      <c r="BO2" s="37" t="s">
        <v>15</v>
      </c>
      <c r="BP2" s="28" t="s">
        <v>16</v>
      </c>
      <c r="BQ2" s="39" t="s">
        <v>17</v>
      </c>
      <c r="BR2" s="2"/>
      <c r="BS2" s="2"/>
      <c r="BT2" s="2"/>
      <c r="BU2" s="4"/>
      <c r="BV2" s="24"/>
      <c r="BW2" s="25"/>
      <c r="BX2" s="28"/>
      <c r="BY2" s="32" t="s">
        <v>12</v>
      </c>
      <c r="BZ2" s="33"/>
      <c r="CA2" s="33"/>
      <c r="CB2" s="34"/>
      <c r="CC2" s="29" t="s">
        <v>13</v>
      </c>
      <c r="CD2" s="30"/>
      <c r="CE2" s="31"/>
      <c r="CF2" s="35" t="s">
        <v>14</v>
      </c>
      <c r="CG2" s="37" t="s">
        <v>15</v>
      </c>
      <c r="CH2" s="28" t="s">
        <v>16</v>
      </c>
      <c r="CI2" s="39" t="s">
        <v>17</v>
      </c>
      <c r="CJ2" s="4"/>
      <c r="CK2" s="24"/>
      <c r="CL2" s="25"/>
      <c r="CM2" s="28"/>
      <c r="CN2" s="32" t="s">
        <v>12</v>
      </c>
      <c r="CO2" s="33"/>
      <c r="CP2" s="33"/>
      <c r="CQ2" s="33"/>
      <c r="CR2" s="33"/>
      <c r="CS2" s="34"/>
      <c r="CT2" s="29" t="s">
        <v>13</v>
      </c>
      <c r="CU2" s="30"/>
      <c r="CV2" s="30"/>
      <c r="CW2" s="31"/>
      <c r="CX2" s="35" t="s">
        <v>14</v>
      </c>
      <c r="CY2" s="37" t="s">
        <v>15</v>
      </c>
      <c r="CZ2" s="28" t="s">
        <v>16</v>
      </c>
      <c r="DA2" s="39" t="s">
        <v>17</v>
      </c>
      <c r="DC2" s="24"/>
      <c r="DD2" s="25"/>
      <c r="DE2" s="28"/>
      <c r="DF2" s="32" t="s">
        <v>12</v>
      </c>
      <c r="DG2" s="33"/>
      <c r="DH2" s="33"/>
      <c r="DI2" s="33"/>
      <c r="DJ2" s="33"/>
      <c r="DK2" s="34"/>
      <c r="DL2" s="29" t="s">
        <v>13</v>
      </c>
      <c r="DM2" s="30"/>
      <c r="DN2" s="30"/>
      <c r="DO2" s="31"/>
      <c r="DP2" s="35" t="s">
        <v>14</v>
      </c>
      <c r="DQ2" s="37" t="s">
        <v>15</v>
      </c>
      <c r="DR2" s="28" t="s">
        <v>16</v>
      </c>
      <c r="DS2" s="39" t="s">
        <v>17</v>
      </c>
      <c r="DU2" s="24"/>
      <c r="DV2" s="25"/>
      <c r="DW2" s="28"/>
      <c r="DX2" s="32" t="s">
        <v>12</v>
      </c>
      <c r="DY2" s="33"/>
      <c r="DZ2" s="33"/>
      <c r="EA2" s="33"/>
      <c r="EB2" s="33"/>
      <c r="EC2" s="34"/>
      <c r="ED2" s="29" t="s">
        <v>13</v>
      </c>
      <c r="EE2" s="30"/>
      <c r="EF2" s="30"/>
      <c r="EG2" s="31"/>
      <c r="EH2" s="35" t="s">
        <v>14</v>
      </c>
      <c r="EI2" s="37" t="s">
        <v>15</v>
      </c>
      <c r="EJ2" s="28" t="s">
        <v>16</v>
      </c>
      <c r="EK2" s="39" t="s">
        <v>17</v>
      </c>
      <c r="EM2" s="24"/>
      <c r="EN2" s="25"/>
      <c r="EO2" s="28"/>
      <c r="EP2" s="32" t="s">
        <v>12</v>
      </c>
      <c r="EQ2" s="33"/>
      <c r="ER2" s="33"/>
      <c r="ES2" s="33"/>
      <c r="ET2" s="33"/>
      <c r="EU2" s="34"/>
      <c r="EV2" s="29" t="s">
        <v>13</v>
      </c>
      <c r="EW2" s="30"/>
      <c r="EX2" s="30"/>
      <c r="EY2" s="31"/>
      <c r="EZ2" s="35" t="s">
        <v>14</v>
      </c>
      <c r="FA2" s="37" t="s">
        <v>15</v>
      </c>
      <c r="FB2" s="28" t="s">
        <v>16</v>
      </c>
      <c r="FC2" s="39" t="s">
        <v>17</v>
      </c>
      <c r="FE2" s="24"/>
      <c r="FF2" s="25"/>
      <c r="FG2" s="28"/>
      <c r="FH2" s="32" t="s">
        <v>12</v>
      </c>
      <c r="FI2" s="33"/>
      <c r="FJ2" s="33"/>
      <c r="FK2" s="33"/>
      <c r="FL2" s="33"/>
      <c r="FM2" s="34"/>
      <c r="FN2" s="29" t="s">
        <v>13</v>
      </c>
      <c r="FO2" s="30"/>
      <c r="FP2" s="30"/>
      <c r="FQ2" s="31"/>
      <c r="FR2" s="35" t="s">
        <v>14</v>
      </c>
      <c r="FS2" s="37" t="s">
        <v>15</v>
      </c>
      <c r="FT2" s="28" t="s">
        <v>16</v>
      </c>
      <c r="FU2" s="39" t="s">
        <v>17</v>
      </c>
      <c r="FW2" s="24"/>
      <c r="FX2" s="25"/>
      <c r="FY2" s="28"/>
      <c r="FZ2" s="32" t="s">
        <v>12</v>
      </c>
      <c r="GA2" s="33"/>
      <c r="GB2" s="33"/>
      <c r="GC2" s="33"/>
      <c r="GD2" s="33"/>
      <c r="GE2" s="34"/>
      <c r="GF2" s="29" t="s">
        <v>13</v>
      </c>
      <c r="GG2" s="30"/>
      <c r="GH2" s="30"/>
      <c r="GI2" s="31"/>
      <c r="GJ2" s="35" t="s">
        <v>14</v>
      </c>
      <c r="GK2" s="37" t="s">
        <v>15</v>
      </c>
      <c r="GL2" s="28" t="s">
        <v>16</v>
      </c>
      <c r="GM2" s="39" t="s">
        <v>17</v>
      </c>
    </row>
    <row r="3" spans="1:195" ht="17" x14ac:dyDescent="0.2">
      <c r="A3" s="41"/>
      <c r="B3" s="27"/>
      <c r="C3" s="21"/>
      <c r="D3" s="29" t="s">
        <v>18</v>
      </c>
      <c r="E3" s="31"/>
      <c r="F3" s="29" t="s">
        <v>19</v>
      </c>
      <c r="G3" s="31"/>
      <c r="H3" s="29" t="s">
        <v>20</v>
      </c>
      <c r="I3" s="31"/>
      <c r="J3" s="5" t="s">
        <v>18</v>
      </c>
      <c r="K3" s="5" t="s">
        <v>19</v>
      </c>
      <c r="L3" s="5" t="s">
        <v>20</v>
      </c>
      <c r="M3" s="7" t="s">
        <v>21</v>
      </c>
      <c r="N3" s="36"/>
      <c r="O3" s="38"/>
      <c r="P3" s="21"/>
      <c r="Q3" s="43"/>
      <c r="R3" s="2"/>
      <c r="S3" s="2"/>
      <c r="T3" s="24"/>
      <c r="U3" s="25"/>
      <c r="V3" s="28"/>
      <c r="W3" s="29" t="s">
        <v>18</v>
      </c>
      <c r="X3" s="31"/>
      <c r="Y3" s="29" t="s">
        <v>19</v>
      </c>
      <c r="Z3" s="31"/>
      <c r="AA3" s="29" t="s">
        <v>20</v>
      </c>
      <c r="AB3" s="31"/>
      <c r="AC3" s="5" t="s">
        <v>18</v>
      </c>
      <c r="AD3" s="5" t="s">
        <v>19</v>
      </c>
      <c r="AE3" s="5" t="s">
        <v>20</v>
      </c>
      <c r="AF3" s="7" t="s">
        <v>21</v>
      </c>
      <c r="AG3" s="36"/>
      <c r="AH3" s="38"/>
      <c r="AI3" s="28"/>
      <c r="AJ3" s="39"/>
      <c r="AL3" s="26"/>
      <c r="AM3" s="27"/>
      <c r="AN3" s="28"/>
      <c r="AO3" s="29" t="s">
        <v>18</v>
      </c>
      <c r="AP3" s="31"/>
      <c r="AQ3" s="29" t="s">
        <v>19</v>
      </c>
      <c r="AR3" s="31"/>
      <c r="AS3" s="29" t="s">
        <v>20</v>
      </c>
      <c r="AT3" s="31"/>
      <c r="AU3" s="5" t="s">
        <v>18</v>
      </c>
      <c r="AV3" s="5" t="s">
        <v>19</v>
      </c>
      <c r="AW3" s="5" t="s">
        <v>20</v>
      </c>
      <c r="AX3" s="7" t="s">
        <v>21</v>
      </c>
      <c r="AY3" s="36"/>
      <c r="AZ3" s="38"/>
      <c r="BA3" s="28"/>
      <c r="BB3" s="39"/>
      <c r="BC3" s="4"/>
      <c r="BD3" s="26"/>
      <c r="BE3" s="27"/>
      <c r="BF3" s="28"/>
      <c r="BG3" s="29" t="s">
        <v>18</v>
      </c>
      <c r="BH3" s="31"/>
      <c r="BI3" s="29" t="s">
        <v>19</v>
      </c>
      <c r="BJ3" s="31"/>
      <c r="BK3" s="5" t="s">
        <v>18</v>
      </c>
      <c r="BL3" s="5" t="s">
        <v>19</v>
      </c>
      <c r="BM3" s="7" t="s">
        <v>21</v>
      </c>
      <c r="BN3" s="36"/>
      <c r="BO3" s="38"/>
      <c r="BP3" s="28"/>
      <c r="BQ3" s="39"/>
      <c r="BR3" s="2"/>
      <c r="BS3" s="2"/>
      <c r="BT3" s="2"/>
      <c r="BU3" s="4"/>
      <c r="BV3" s="26"/>
      <c r="BW3" s="27"/>
      <c r="BX3" s="28"/>
      <c r="BY3" s="29" t="s">
        <v>18</v>
      </c>
      <c r="BZ3" s="31"/>
      <c r="CA3" s="29" t="s">
        <v>19</v>
      </c>
      <c r="CB3" s="31"/>
      <c r="CC3" s="5" t="s">
        <v>18</v>
      </c>
      <c r="CD3" s="5" t="s">
        <v>19</v>
      </c>
      <c r="CE3" s="7" t="s">
        <v>21</v>
      </c>
      <c r="CF3" s="36"/>
      <c r="CG3" s="38"/>
      <c r="CH3" s="28"/>
      <c r="CI3" s="39"/>
      <c r="CJ3" s="2"/>
      <c r="CK3" s="26"/>
      <c r="CL3" s="27"/>
      <c r="CM3" s="28"/>
      <c r="CN3" s="29" t="s">
        <v>18</v>
      </c>
      <c r="CO3" s="31"/>
      <c r="CP3" s="29" t="s">
        <v>19</v>
      </c>
      <c r="CQ3" s="31"/>
      <c r="CR3" s="29" t="s">
        <v>20</v>
      </c>
      <c r="CS3" s="31"/>
      <c r="CT3" s="5" t="s">
        <v>18</v>
      </c>
      <c r="CU3" s="5" t="s">
        <v>19</v>
      </c>
      <c r="CV3" s="5" t="s">
        <v>20</v>
      </c>
      <c r="CW3" s="7" t="s">
        <v>21</v>
      </c>
      <c r="CX3" s="36"/>
      <c r="CY3" s="38"/>
      <c r="CZ3" s="28"/>
      <c r="DA3" s="39"/>
      <c r="DC3" s="26"/>
      <c r="DD3" s="27"/>
      <c r="DE3" s="28"/>
      <c r="DF3" s="29" t="s">
        <v>18</v>
      </c>
      <c r="DG3" s="31"/>
      <c r="DH3" s="29" t="s">
        <v>19</v>
      </c>
      <c r="DI3" s="31"/>
      <c r="DJ3" s="29" t="s">
        <v>20</v>
      </c>
      <c r="DK3" s="31"/>
      <c r="DL3" s="5" t="s">
        <v>18</v>
      </c>
      <c r="DM3" s="5" t="s">
        <v>19</v>
      </c>
      <c r="DN3" s="5" t="s">
        <v>20</v>
      </c>
      <c r="DO3" s="7" t="s">
        <v>21</v>
      </c>
      <c r="DP3" s="36"/>
      <c r="DQ3" s="38"/>
      <c r="DR3" s="28"/>
      <c r="DS3" s="39"/>
      <c r="DU3" s="26"/>
      <c r="DV3" s="27"/>
      <c r="DW3" s="28"/>
      <c r="DX3" s="29" t="s">
        <v>18</v>
      </c>
      <c r="DY3" s="31"/>
      <c r="DZ3" s="29" t="s">
        <v>19</v>
      </c>
      <c r="EA3" s="31"/>
      <c r="EB3" s="29" t="s">
        <v>20</v>
      </c>
      <c r="EC3" s="31"/>
      <c r="ED3" s="5" t="s">
        <v>18</v>
      </c>
      <c r="EE3" s="5" t="s">
        <v>19</v>
      </c>
      <c r="EF3" s="5" t="s">
        <v>20</v>
      </c>
      <c r="EG3" s="7" t="s">
        <v>21</v>
      </c>
      <c r="EH3" s="36"/>
      <c r="EI3" s="38"/>
      <c r="EJ3" s="28"/>
      <c r="EK3" s="39"/>
      <c r="EM3" s="26"/>
      <c r="EN3" s="27"/>
      <c r="EO3" s="28"/>
      <c r="EP3" s="29" t="s">
        <v>18</v>
      </c>
      <c r="EQ3" s="31"/>
      <c r="ER3" s="29" t="s">
        <v>19</v>
      </c>
      <c r="ES3" s="31"/>
      <c r="ET3" s="29" t="s">
        <v>20</v>
      </c>
      <c r="EU3" s="31"/>
      <c r="EV3" s="5" t="s">
        <v>18</v>
      </c>
      <c r="EW3" s="5" t="s">
        <v>19</v>
      </c>
      <c r="EX3" s="5" t="s">
        <v>20</v>
      </c>
      <c r="EY3" s="7" t="s">
        <v>21</v>
      </c>
      <c r="EZ3" s="36"/>
      <c r="FA3" s="38"/>
      <c r="FB3" s="28"/>
      <c r="FC3" s="39"/>
      <c r="FE3" s="26"/>
      <c r="FF3" s="27"/>
      <c r="FG3" s="28"/>
      <c r="FH3" s="29" t="s">
        <v>18</v>
      </c>
      <c r="FI3" s="31"/>
      <c r="FJ3" s="29" t="s">
        <v>19</v>
      </c>
      <c r="FK3" s="31"/>
      <c r="FL3" s="29" t="s">
        <v>20</v>
      </c>
      <c r="FM3" s="31"/>
      <c r="FN3" s="5" t="s">
        <v>18</v>
      </c>
      <c r="FO3" s="5" t="s">
        <v>19</v>
      </c>
      <c r="FP3" s="5" t="s">
        <v>20</v>
      </c>
      <c r="FQ3" s="7" t="s">
        <v>21</v>
      </c>
      <c r="FR3" s="36"/>
      <c r="FS3" s="38"/>
      <c r="FT3" s="28"/>
      <c r="FU3" s="39"/>
      <c r="FW3" s="26"/>
      <c r="FX3" s="27"/>
      <c r="FY3" s="28"/>
      <c r="FZ3" s="29" t="s">
        <v>18</v>
      </c>
      <c r="GA3" s="31"/>
      <c r="GB3" s="29" t="s">
        <v>19</v>
      </c>
      <c r="GC3" s="31"/>
      <c r="GD3" s="29" t="s">
        <v>20</v>
      </c>
      <c r="GE3" s="31"/>
      <c r="GF3" s="5" t="s">
        <v>18</v>
      </c>
      <c r="GG3" s="5" t="s">
        <v>19</v>
      </c>
      <c r="GH3" s="5" t="s">
        <v>20</v>
      </c>
      <c r="GI3" s="7" t="s">
        <v>21</v>
      </c>
      <c r="GJ3" s="36"/>
      <c r="GK3" s="38"/>
      <c r="GL3" s="28"/>
      <c r="GM3" s="39"/>
    </row>
    <row r="4" spans="1:195" x14ac:dyDescent="0.2">
      <c r="A4" s="23" t="s">
        <v>22</v>
      </c>
      <c r="B4" s="5" t="s">
        <v>23</v>
      </c>
      <c r="C4" s="1">
        <f>(PI()*$E$38*F38)/(30*1000)</f>
        <v>8.7964594300514207</v>
      </c>
      <c r="D4" s="11">
        <v>713.4</v>
      </c>
      <c r="E4" s="11">
        <v>676.9</v>
      </c>
      <c r="F4" s="11">
        <v>700.6</v>
      </c>
      <c r="G4" s="11">
        <v>663.7</v>
      </c>
      <c r="H4" s="11">
        <v>733</v>
      </c>
      <c r="I4" s="11">
        <v>700</v>
      </c>
      <c r="J4" s="1">
        <f t="shared" ref="J4:J15" si="0">(D4-E4)/60</f>
        <v>0.60833333333333328</v>
      </c>
      <c r="K4" s="1">
        <f>(F4-G4)/60</f>
        <v>0.61499999999999966</v>
      </c>
      <c r="L4" s="1">
        <f>(H4-I4)/60</f>
        <v>0.55000000000000004</v>
      </c>
      <c r="M4" s="6">
        <f>AVERAGE(J4:L4)</f>
        <v>0.59111111111111103</v>
      </c>
      <c r="N4" s="9">
        <f>(M4/C4)*3600</f>
        <v>241.91551349968088</v>
      </c>
      <c r="O4" s="8">
        <f t="shared" ref="O4:O15" si="1">N4*$B$39</f>
        <v>10426.558631836246</v>
      </c>
      <c r="P4" s="1">
        <f t="shared" ref="P4:P15" si="2">M4*$B$39</f>
        <v>25.476888888888887</v>
      </c>
      <c r="Q4" s="10">
        <f>(C4/P4)*100</f>
        <v>34.527211970091756</v>
      </c>
      <c r="R4" s="3"/>
      <c r="S4" s="3"/>
      <c r="T4" s="19" t="s">
        <v>22</v>
      </c>
      <c r="U4" s="5" t="s">
        <v>23</v>
      </c>
      <c r="V4" s="1">
        <f>(PI()*$E$38*F38)/(30*1000)</f>
        <v>8.7964594300514207</v>
      </c>
      <c r="W4" s="11">
        <v>711</v>
      </c>
      <c r="X4" s="11">
        <v>674.4</v>
      </c>
      <c r="Y4" s="11">
        <v>702.4</v>
      </c>
      <c r="Z4" s="11">
        <v>665.1</v>
      </c>
      <c r="AA4" s="11">
        <v>703.2</v>
      </c>
      <c r="AB4" s="11">
        <v>667.1</v>
      </c>
      <c r="AC4" s="1">
        <f t="shared" ref="AC4:AC19" si="3">(W4-X4)/60</f>
        <v>0.61000000000000043</v>
      </c>
      <c r="AD4" s="1">
        <f>(Y4-Z4)/60</f>
        <v>0.62166666666666592</v>
      </c>
      <c r="AE4" s="1">
        <f>(AA4-AB4)/60</f>
        <v>0.60166666666666702</v>
      </c>
      <c r="AF4" s="6">
        <f>AVERAGE(AC4:AE4)</f>
        <v>0.61111111111111116</v>
      </c>
      <c r="AG4" s="9">
        <f>(AF4/V4)*3600</f>
        <v>250.1006248586927</v>
      </c>
      <c r="AH4" s="8">
        <f t="shared" ref="AH4:AH15" si="4">AG4*$B$40</f>
        <v>10609.268506505745</v>
      </c>
      <c r="AI4" s="1">
        <f t="shared" ref="AI4:AI15" si="5">AF4*$B$40</f>
        <v>25.923333333333336</v>
      </c>
      <c r="AJ4" s="10">
        <f>(V4/AI4)*100</f>
        <v>33.932593918161579</v>
      </c>
      <c r="AL4" s="19" t="s">
        <v>22</v>
      </c>
      <c r="AM4" s="5" t="s">
        <v>23</v>
      </c>
      <c r="AN4" s="1">
        <f>(PI()*$E$38*F38)/(30*1000)</f>
        <v>8.7964594300514207</v>
      </c>
      <c r="AO4" s="11">
        <v>698.7</v>
      </c>
      <c r="AP4" s="11">
        <v>668.7</v>
      </c>
      <c r="AQ4" s="11">
        <v>668.8</v>
      </c>
      <c r="AR4" s="11">
        <v>629.70000000000005</v>
      </c>
      <c r="AS4" s="11">
        <v>629.6</v>
      </c>
      <c r="AT4" s="11">
        <v>592.4</v>
      </c>
      <c r="AU4" s="1">
        <f>(AO4-AP4)/60</f>
        <v>0.5</v>
      </c>
      <c r="AV4" s="1">
        <f>(AQ4-AR4)/60</f>
        <v>0.65166666666666517</v>
      </c>
      <c r="AW4" s="1">
        <f>(AS4-AT4)/60</f>
        <v>0.62000000000000077</v>
      </c>
      <c r="AX4" s="6">
        <f>AVERAGE(AU4:AW4)</f>
        <v>0.59055555555555528</v>
      </c>
      <c r="AY4" s="9">
        <f t="shared" ref="AY4:AY15" si="6">(AX4/AN4)*3600</f>
        <v>241.68814929526383</v>
      </c>
      <c r="AZ4" s="8">
        <f t="shared" ref="AZ4:AZ15" si="7">AY4*$D$38</f>
        <v>10010.723143809828</v>
      </c>
      <c r="BA4" s="1">
        <f t="shared" ref="BA4:BA15" si="8">AX4*$D$38</f>
        <v>24.460811111111102</v>
      </c>
      <c r="BB4" s="10">
        <f>(AN4/BA4)*100</f>
        <v>35.961438032836568</v>
      </c>
      <c r="BC4" s="4"/>
      <c r="BD4" s="19" t="s">
        <v>22</v>
      </c>
      <c r="BE4" s="5" t="s">
        <v>23</v>
      </c>
      <c r="BF4" s="1">
        <f>(PI()*$E$38*F38)/(30*1000)</f>
        <v>8.7964594300514207</v>
      </c>
      <c r="BG4" s="11">
        <v>696.9</v>
      </c>
      <c r="BH4" s="11">
        <v>673.6</v>
      </c>
      <c r="BI4" s="11">
        <v>711.6</v>
      </c>
      <c r="BJ4" s="11">
        <v>688.3</v>
      </c>
      <c r="BK4" s="1">
        <f t="shared" ref="BK4:BK15" si="9">(BG4-BH4)/60</f>
        <v>0.38833333333333259</v>
      </c>
      <c r="BL4" s="1">
        <f t="shared" ref="BL4:BL15" si="10">(BI4-BJ4)/60</f>
        <v>0.38833333333333447</v>
      </c>
      <c r="BM4" s="6">
        <f t="shared" ref="BM4:BM15" si="11">AVERAGE(BK4:BL4)</f>
        <v>0.38833333333333353</v>
      </c>
      <c r="BN4" s="9">
        <f t="shared" ref="BN4:BN15" si="12">(BM4/BF4)*3600</f>
        <v>158.92757888747843</v>
      </c>
      <c r="BO4" s="8">
        <f t="shared" ref="BO4:BO15" si="13">BN4*$D$39</f>
        <v>6387.2993954877575</v>
      </c>
      <c r="BP4" s="1">
        <f t="shared" ref="BP4:BP15" si="14">BM4*$D$39</f>
        <v>15.607116666666673</v>
      </c>
      <c r="BQ4" s="10">
        <f>(BF4/BP4)*100</f>
        <v>56.361848366512824</v>
      </c>
      <c r="BR4" s="3"/>
      <c r="BS4" s="3"/>
      <c r="BT4" s="3"/>
      <c r="BU4" s="3"/>
      <c r="BV4" s="19" t="s">
        <v>22</v>
      </c>
      <c r="BW4" s="5" t="s">
        <v>23</v>
      </c>
      <c r="BX4" s="1">
        <f>(PI()*$E$38*F38)/(30*1000)</f>
        <v>8.7964594300514207</v>
      </c>
      <c r="BY4" s="11">
        <v>702.5</v>
      </c>
      <c r="BZ4" s="11">
        <v>674.3</v>
      </c>
      <c r="CA4" s="11">
        <v>701.9</v>
      </c>
      <c r="CB4" s="11">
        <v>672</v>
      </c>
      <c r="CC4" s="1">
        <f t="shared" ref="CC4:CC15" si="15">(BY4-BZ4)/60</f>
        <v>0.47000000000000075</v>
      </c>
      <c r="CD4" s="1">
        <f t="shared" ref="CD4:CD15" si="16">(CA4-CB4)/60</f>
        <v>0.49833333333333296</v>
      </c>
      <c r="CE4" s="6">
        <f t="shared" ref="CE4:CE15" si="17">AVERAGE(CC4:CD4)</f>
        <v>0.48416666666666686</v>
      </c>
      <c r="CF4" s="9">
        <f t="shared" ref="CF4:CF15" si="18">(CE4/BX4)*3600</f>
        <v>198.14790414940978</v>
      </c>
      <c r="CG4" s="8">
        <f>CF4*$D$38</f>
        <v>8207.2861898685533</v>
      </c>
      <c r="CH4" s="1">
        <f>CE4*$D$38</f>
        <v>20.054183333333341</v>
      </c>
      <c r="CI4" s="10">
        <f>(BX4/CH4)*100</f>
        <v>43.863463716471877</v>
      </c>
      <c r="CJ4" s="3"/>
      <c r="CK4" s="19" t="s">
        <v>22</v>
      </c>
      <c r="CL4" s="5" t="s">
        <v>23</v>
      </c>
      <c r="CM4" s="1">
        <f>(PI()*$E$38*F38)/(30*1000)</f>
        <v>8.7964594300514207</v>
      </c>
      <c r="CN4" s="11">
        <v>705.1</v>
      </c>
      <c r="CO4" s="11">
        <v>691</v>
      </c>
      <c r="CP4" s="11">
        <v>705.9</v>
      </c>
      <c r="CQ4" s="11">
        <v>691.8</v>
      </c>
      <c r="CR4" s="11">
        <v>707</v>
      </c>
      <c r="CS4" s="11">
        <v>692.2</v>
      </c>
      <c r="CT4" s="1">
        <f>(CN4-CO4)/30</f>
        <v>0.47000000000000075</v>
      </c>
      <c r="CU4" s="1">
        <f>(CP4-CQ4)/30</f>
        <v>0.47000000000000075</v>
      </c>
      <c r="CV4" s="1">
        <f>(CR4-CS4)/30</f>
        <v>0.49333333333333179</v>
      </c>
      <c r="CW4" s="6">
        <f>AVERAGE(CT4:CV4)</f>
        <v>0.4777777777777778</v>
      </c>
      <c r="CX4" s="9">
        <f t="shared" ref="CX4:CX19" si="19">(CW4/CM4)*3600</f>
        <v>195.53321579861429</v>
      </c>
      <c r="CY4" s="8">
        <f>CX4*$B$39</f>
        <v>8427.4816009202768</v>
      </c>
      <c r="CZ4" s="1">
        <f>CW4*$B$39</f>
        <v>20.592222222222222</v>
      </c>
      <c r="DA4" s="10">
        <f>(CM4/CZ4)*100</f>
        <v>42.717387832764679</v>
      </c>
      <c r="DC4" s="19" t="s">
        <v>22</v>
      </c>
      <c r="DD4" s="5" t="s">
        <v>23</v>
      </c>
      <c r="DE4" s="1">
        <f>(PI()*$E$38*F38)/(30*1000)</f>
        <v>8.7964594300514207</v>
      </c>
      <c r="DF4" s="11">
        <v>705.6</v>
      </c>
      <c r="DG4" s="11">
        <v>691.4</v>
      </c>
      <c r="DH4" s="11">
        <v>712.1</v>
      </c>
      <c r="DI4" s="11">
        <v>697.2</v>
      </c>
      <c r="DJ4" s="11">
        <v>712.9</v>
      </c>
      <c r="DK4" s="11">
        <v>696.4</v>
      </c>
      <c r="DL4" s="1">
        <f>(DF4-DG4)/30</f>
        <v>0.47333333333333483</v>
      </c>
      <c r="DM4" s="1">
        <f>(DH4-DI4)/30</f>
        <v>0.49666666666666592</v>
      </c>
      <c r="DN4" s="1">
        <f>(DJ4-DK4)/30</f>
        <v>0.55000000000000004</v>
      </c>
      <c r="DO4" s="6">
        <f>AVERAGE(DL4:DN4)</f>
        <v>0.50666666666666693</v>
      </c>
      <c r="DP4" s="9">
        <f t="shared" ref="DP4:DP19" si="20">(DO4/DE4)*3600</f>
        <v>207.35615442829805</v>
      </c>
      <c r="DQ4" s="8">
        <f>DP4*$D$38</f>
        <v>8588.6919164201063</v>
      </c>
      <c r="DR4" s="1">
        <f>DO4*$D$38</f>
        <v>20.986133333333346</v>
      </c>
      <c r="DS4" s="10">
        <f>(DE4/DR4)*100</f>
        <v>41.915579636957496</v>
      </c>
      <c r="DU4" s="19" t="s">
        <v>22</v>
      </c>
      <c r="DV4" s="5" t="s">
        <v>23</v>
      </c>
      <c r="DW4" s="1">
        <f>(PI()*$E$38*F38)/(30*1000)</f>
        <v>8.7964594300514207</v>
      </c>
      <c r="DX4" s="11">
        <v>706.8</v>
      </c>
      <c r="DY4" s="11">
        <v>690.4</v>
      </c>
      <c r="DZ4" s="11">
        <v>705.4</v>
      </c>
      <c r="EA4" s="11">
        <v>688.5</v>
      </c>
      <c r="EB4" s="11">
        <v>709.5</v>
      </c>
      <c r="EC4" s="11">
        <v>693.1</v>
      </c>
      <c r="ED4" s="1">
        <f>(DX4-DY4)/30</f>
        <v>0.54666666666666586</v>
      </c>
      <c r="EE4" s="1">
        <f>(DZ4-EA4)/30</f>
        <v>0.56333333333333258</v>
      </c>
      <c r="EF4" s="1">
        <f>(EB4-EC4)/30</f>
        <v>0.54666666666666586</v>
      </c>
      <c r="EG4" s="6">
        <f>AVERAGE(ED4:EF4)</f>
        <v>0.5522222222222215</v>
      </c>
      <c r="EH4" s="9">
        <f t="shared" ref="EH4:EH19" si="21">(EG4/DW4)*3600</f>
        <v>226.00001919049112</v>
      </c>
      <c r="EI4" s="8">
        <f>EH4*$B$39</f>
        <v>9740.6008271101673</v>
      </c>
      <c r="EJ4" s="1">
        <f>EG4*$B$39</f>
        <v>23.800777777777746</v>
      </c>
      <c r="EK4" s="10">
        <f>(DW4/EJ4)*100</f>
        <v>36.958705770802489</v>
      </c>
      <c r="EM4" s="19" t="s">
        <v>22</v>
      </c>
      <c r="EN4" s="5" t="s">
        <v>23</v>
      </c>
      <c r="EO4" s="1">
        <f>(PI()*$E$38*F38)/(30*1000)</f>
        <v>8.7964594300514207</v>
      </c>
      <c r="EP4" s="11">
        <v>705.2</v>
      </c>
      <c r="EQ4" s="11">
        <v>687.2</v>
      </c>
      <c r="ER4" s="11">
        <v>710.7</v>
      </c>
      <c r="ES4" s="11">
        <v>692.5</v>
      </c>
      <c r="ET4" s="11">
        <v>709.1</v>
      </c>
      <c r="EU4" s="11">
        <v>691.3</v>
      </c>
      <c r="EV4" s="1">
        <f>(EP4-EQ4)/30</f>
        <v>0.6</v>
      </c>
      <c r="EW4" s="1">
        <f>(ER4-ES4)/30</f>
        <v>0.60666666666666813</v>
      </c>
      <c r="EX4" s="1">
        <f>(ET4-EU4)/30</f>
        <v>0.5933333333333356</v>
      </c>
      <c r="EY4" s="6">
        <f>AVERAGE(EV4:EX4)</f>
        <v>0.60000000000000131</v>
      </c>
      <c r="EZ4" s="9">
        <f t="shared" ref="EZ4:EZ19" si="22">(EY4/EO4)*3600</f>
        <v>245.55334077035334</v>
      </c>
      <c r="FA4" s="8">
        <f>EZ4*$B$40</f>
        <v>10416.37271547839</v>
      </c>
      <c r="FB4" s="1">
        <f>EY4*$B$40</f>
        <v>25.452000000000055</v>
      </c>
      <c r="FC4" s="10">
        <f>(EO4/FB4)*100</f>
        <v>34.560975287016348</v>
      </c>
      <c r="FE4" s="19" t="s">
        <v>22</v>
      </c>
      <c r="FF4" s="5" t="s">
        <v>23</v>
      </c>
      <c r="FG4" s="1">
        <f>(PI()*$E$38*F38)/(30*1000)</f>
        <v>8.7964594300514207</v>
      </c>
      <c r="FH4" s="11">
        <v>710.8</v>
      </c>
      <c r="FI4" s="11">
        <v>692.6</v>
      </c>
      <c r="FJ4" s="11">
        <v>715.5</v>
      </c>
      <c r="FK4" s="11">
        <v>697.2</v>
      </c>
      <c r="FL4" s="11">
        <v>705.1</v>
      </c>
      <c r="FM4" s="11">
        <v>686.8</v>
      </c>
      <c r="FN4" s="1">
        <f>(FH4-FI4)/30</f>
        <v>0.60666666666666436</v>
      </c>
      <c r="FO4" s="1">
        <f>(FJ4-FK4)/30</f>
        <v>0.60999999999999843</v>
      </c>
      <c r="FP4" s="1">
        <f>(FL4-FM4)/30</f>
        <v>0.61000000000000232</v>
      </c>
      <c r="FQ4" s="6">
        <f>AVERAGE(FN4:FP4)</f>
        <v>0.60888888888888837</v>
      </c>
      <c r="FR4" s="9">
        <f t="shared" ref="FR4:FR19" si="23">(FQ4/FG4)*3600</f>
        <v>249.1911680410245</v>
      </c>
      <c r="FS4" s="8">
        <f>FR4*$B$39</f>
        <v>10740.139342568156</v>
      </c>
      <c r="FT4" s="1">
        <f>FQ4*$B$39</f>
        <v>26.243111111111091</v>
      </c>
      <c r="FU4" s="10">
        <f>(FG4/FT4)*100</f>
        <v>33.519118189943114</v>
      </c>
      <c r="FW4" s="19" t="s">
        <v>22</v>
      </c>
      <c r="FX4" s="5" t="s">
        <v>23</v>
      </c>
      <c r="FY4" s="1">
        <f>(PI()*$E$38*F38)/(30*1000)</f>
        <v>8.7964594300514207</v>
      </c>
      <c r="FZ4" s="11">
        <v>717.1</v>
      </c>
      <c r="GA4" s="11">
        <v>703.1</v>
      </c>
      <c r="GB4" s="11">
        <v>712.2</v>
      </c>
      <c r="GC4" s="11">
        <v>698.8</v>
      </c>
      <c r="GD4" s="11">
        <v>716.2</v>
      </c>
      <c r="GE4" s="11">
        <v>692.2</v>
      </c>
      <c r="GF4" s="1">
        <f>(FZ4-GA4)/30</f>
        <v>0.46666666666666667</v>
      </c>
      <c r="GG4" s="1">
        <f>(GB4-GC4)/30</f>
        <v>0.44666666666666971</v>
      </c>
      <c r="GH4" s="1">
        <f>(GD4-GE4)/30</f>
        <v>0.8</v>
      </c>
      <c r="GI4" s="6">
        <f>AVERAGE(GF4:GH4)</f>
        <v>0.57111111111111212</v>
      </c>
      <c r="GJ4" s="9">
        <f t="shared" ref="GJ4:GJ19" si="24">(GI4/FY4)*3600</f>
        <v>233.73040214066955</v>
      </c>
      <c r="GK4" s="8">
        <f>GJ4*$B$39</f>
        <v>10073.780332262859</v>
      </c>
      <c r="GL4" s="1">
        <f>GI4*$B$39</f>
        <v>24.614888888888935</v>
      </c>
      <c r="GM4" s="10">
        <f>(FY4/GL4)*100</f>
        <v>35.736336124686339</v>
      </c>
    </row>
    <row r="5" spans="1:195" x14ac:dyDescent="0.2">
      <c r="A5" s="25"/>
      <c r="B5" s="5" t="s">
        <v>24</v>
      </c>
      <c r="C5" s="1">
        <f>(PI()*$E$38*F39)/(30*1000)</f>
        <v>11.728612573401893</v>
      </c>
      <c r="D5" s="11">
        <v>700.4</v>
      </c>
      <c r="E5" s="11">
        <v>649.70000000000005</v>
      </c>
      <c r="F5" s="11">
        <v>649.70000000000005</v>
      </c>
      <c r="G5" s="11">
        <v>602.1</v>
      </c>
      <c r="H5" s="11">
        <v>602.1</v>
      </c>
      <c r="I5" s="11">
        <v>518.5</v>
      </c>
      <c r="J5" s="1">
        <f t="shared" si="0"/>
        <v>0.84499999999999886</v>
      </c>
      <c r="K5" s="1">
        <f t="shared" ref="K5:K14" si="25">(F5-G5)/60</f>
        <v>0.79333333333333367</v>
      </c>
      <c r="L5" s="1">
        <f t="shared" ref="L5:L14" si="26">(H5-I5)/60</f>
        <v>1.3933333333333338</v>
      </c>
      <c r="M5" s="6">
        <f t="shared" ref="M5:M14" si="27">AVERAGE(J5:L5)</f>
        <v>1.0105555555555554</v>
      </c>
      <c r="N5" s="9">
        <f t="shared" ref="N5:N15" si="28">(M5/C5)*3600</f>
        <v>310.18161587588315</v>
      </c>
      <c r="O5" s="8">
        <f t="shared" si="1"/>
        <v>13368.827644250565</v>
      </c>
      <c r="P5" s="1">
        <f t="shared" si="2"/>
        <v>43.554944444444438</v>
      </c>
      <c r="Q5" s="10">
        <f>(C5/P5)*100</f>
        <v>26.928314851513747</v>
      </c>
      <c r="R5" s="3"/>
      <c r="S5" s="3"/>
      <c r="T5" s="20"/>
      <c r="U5" s="5" t="s">
        <v>24</v>
      </c>
      <c r="V5" s="1">
        <f>(PI()*$E$38*F39)/(30*1000)</f>
        <v>11.728612573401893</v>
      </c>
      <c r="W5" s="11">
        <v>707.4</v>
      </c>
      <c r="X5" s="11">
        <v>658.3</v>
      </c>
      <c r="Y5" s="11">
        <v>705.8</v>
      </c>
      <c r="Z5" s="11">
        <v>656.9</v>
      </c>
      <c r="AA5" s="11">
        <v>698.8</v>
      </c>
      <c r="AB5" s="11">
        <v>649.79999999999995</v>
      </c>
      <c r="AC5" s="1">
        <f t="shared" si="3"/>
        <v>0.81833333333333369</v>
      </c>
      <c r="AD5" s="1">
        <f t="shared" ref="AD5:AD14" si="29">(Y5-Z5)/60</f>
        <v>0.81499999999999961</v>
      </c>
      <c r="AE5" s="1">
        <f t="shared" ref="AE5:AE14" si="30">(AA5-AB5)/60</f>
        <v>0.81666666666666665</v>
      </c>
      <c r="AF5" s="6">
        <f t="shared" ref="AF5:AF14" si="31">AVERAGE(AC5:AE5)</f>
        <v>0.81666666666666676</v>
      </c>
      <c r="AG5" s="9">
        <f t="shared" ref="AG5:AG19" si="32">(AF5/V5)*3600</f>
        <v>250.66903536973524</v>
      </c>
      <c r="AH5" s="8">
        <f t="shared" si="4"/>
        <v>10633.380480384169</v>
      </c>
      <c r="AI5" s="1">
        <f t="shared" si="5"/>
        <v>34.643000000000008</v>
      </c>
      <c r="AJ5" s="10">
        <f>(V5/AI5)*100</f>
        <v>33.855649260750774</v>
      </c>
      <c r="AL5" s="20"/>
      <c r="AM5" s="5" t="s">
        <v>24</v>
      </c>
      <c r="AN5" s="1">
        <f>(PI()*$E$38*F39)/(30*1000)</f>
        <v>11.728612573401893</v>
      </c>
      <c r="AO5" s="11">
        <v>705.3</v>
      </c>
      <c r="AP5" s="11">
        <v>658.5</v>
      </c>
      <c r="AQ5" s="11">
        <v>658.5</v>
      </c>
      <c r="AR5" s="11">
        <v>617.79999999999995</v>
      </c>
      <c r="AS5" s="11">
        <v>617.79999999999995</v>
      </c>
      <c r="AT5" s="11">
        <v>573.5</v>
      </c>
      <c r="AU5" s="1">
        <f t="shared" ref="AU5:AU15" si="33">(AO5-AP5)/60</f>
        <v>0.77999999999999925</v>
      </c>
      <c r="AV5" s="1">
        <f t="shared" ref="AV5:AV15" si="34">(AQ5-AR5)/60</f>
        <v>0.67833333333333412</v>
      </c>
      <c r="AW5" s="1">
        <f t="shared" ref="AW5:AW15" si="35">(AS5-AT5)/60</f>
        <v>0.73833333333333262</v>
      </c>
      <c r="AX5" s="6">
        <f t="shared" ref="AX5:AX15" si="36">AVERAGE(AU5:AW5)</f>
        <v>0.73222222222222211</v>
      </c>
      <c r="AY5" s="9">
        <f t="shared" si="6"/>
        <v>224.74951606619791</v>
      </c>
      <c r="AZ5" s="8">
        <f t="shared" si="7"/>
        <v>9309.1249554619171</v>
      </c>
      <c r="BA5" s="1">
        <f t="shared" si="8"/>
        <v>30.328644444444439</v>
      </c>
      <c r="BB5" s="10">
        <f>(AN5/BA5)*100</f>
        <v>38.671733564901629</v>
      </c>
      <c r="BC5" s="4"/>
      <c r="BD5" s="20"/>
      <c r="BE5" s="5" t="s">
        <v>24</v>
      </c>
      <c r="BF5" s="1">
        <f>(PI()*$E$38*F39)/(30*1000)</f>
        <v>11.728612573401893</v>
      </c>
      <c r="BG5" s="11">
        <v>700.9</v>
      </c>
      <c r="BH5" s="11">
        <v>664.5</v>
      </c>
      <c r="BI5" s="11">
        <v>683.6</v>
      </c>
      <c r="BJ5" s="11">
        <v>646.20000000000005</v>
      </c>
      <c r="BK5" s="1">
        <f t="shared" si="9"/>
        <v>0.60666666666666624</v>
      </c>
      <c r="BL5" s="1">
        <f t="shared" si="10"/>
        <v>0.62333333333333296</v>
      </c>
      <c r="BM5" s="6">
        <f t="shared" si="11"/>
        <v>0.61499999999999955</v>
      </c>
      <c r="BN5" s="9">
        <f t="shared" si="12"/>
        <v>188.76913071720861</v>
      </c>
      <c r="BO5" s="8">
        <f t="shared" si="13"/>
        <v>7586.6313635246133</v>
      </c>
      <c r="BP5" s="1">
        <f t="shared" si="14"/>
        <v>24.71684999999998</v>
      </c>
      <c r="BQ5" s="10">
        <f>(BF5/BP5)*100</f>
        <v>47.451890404327017</v>
      </c>
      <c r="BR5" s="3"/>
      <c r="BS5" s="3"/>
      <c r="BT5" s="3"/>
      <c r="BU5" s="3"/>
      <c r="BV5" s="20"/>
      <c r="BW5" s="5" t="s">
        <v>24</v>
      </c>
      <c r="BX5" s="1">
        <f t="shared" ref="BX5:BX7" si="37">(PI()*$E$38*F39)/(30*1000)</f>
        <v>11.728612573401893</v>
      </c>
      <c r="BY5" s="11">
        <v>706.1</v>
      </c>
      <c r="BZ5" s="11">
        <v>662.8</v>
      </c>
      <c r="CA5" s="11">
        <v>701.8</v>
      </c>
      <c r="CB5" s="11">
        <v>658.6</v>
      </c>
      <c r="CC5" s="1">
        <f t="shared" si="15"/>
        <v>0.72166666666666779</v>
      </c>
      <c r="CD5" s="1">
        <f t="shared" si="16"/>
        <v>0.71999999999999886</v>
      </c>
      <c r="CE5" s="6">
        <f t="shared" si="17"/>
        <v>0.72083333333333333</v>
      </c>
      <c r="CF5" s="9">
        <f t="shared" si="18"/>
        <v>221.25379142328666</v>
      </c>
      <c r="CG5" s="8">
        <f t="shared" ref="CG5:CG19" si="38">CF5*$D$38</f>
        <v>9164.3320407525334</v>
      </c>
      <c r="CH5" s="1">
        <f t="shared" ref="CH5:CH19" si="39">CE5*$D$38</f>
        <v>29.856916666666667</v>
      </c>
      <c r="CI5" s="10">
        <f>(BX5/CH5)*100</f>
        <v>39.282732052824919</v>
      </c>
      <c r="CJ5" s="3"/>
      <c r="CK5" s="20"/>
      <c r="CL5" s="5" t="s">
        <v>24</v>
      </c>
      <c r="CM5" s="1">
        <f t="shared" ref="CM5:CM7" si="40">(PI()*$E$38*F39)/(30*1000)</f>
        <v>11.728612573401893</v>
      </c>
      <c r="CN5" s="11">
        <v>708.4</v>
      </c>
      <c r="CO5" s="11">
        <v>688</v>
      </c>
      <c r="CP5" s="11">
        <v>699.4</v>
      </c>
      <c r="CQ5" s="11">
        <v>679.9</v>
      </c>
      <c r="CR5" s="11">
        <v>694.1</v>
      </c>
      <c r="CS5" s="11">
        <v>673.6</v>
      </c>
      <c r="CT5" s="1">
        <f t="shared" ref="CT5:CT19" si="41">(CN5-CO5)/30</f>
        <v>0.67999999999999927</v>
      </c>
      <c r="CU5" s="1">
        <f t="shared" ref="CU5:CU19" si="42">(CP5-CQ5)/30</f>
        <v>0.65</v>
      </c>
      <c r="CV5" s="1">
        <f t="shared" ref="CV5:CV19" si="43">(CR5-CS5)/30</f>
        <v>0.68333333333333335</v>
      </c>
      <c r="CW5" s="6">
        <f t="shared" ref="CW5:CW19" si="44">AVERAGE(CT5:CV5)</f>
        <v>0.67111111111111088</v>
      </c>
      <c r="CX5" s="9">
        <f t="shared" si="19"/>
        <v>205.99196920179591</v>
      </c>
      <c r="CY5" s="8">
        <f t="shared" ref="CY5:CY19" si="45">CX5*$B$39</f>
        <v>8878.2538725974046</v>
      </c>
      <c r="CZ5" s="1">
        <f t="shared" ref="CZ5:CZ19" si="46">CW5*$B$39</f>
        <v>28.92488888888888</v>
      </c>
      <c r="DA5" s="10">
        <f>(CM5/CZ5)*100</f>
        <v>40.548513836840655</v>
      </c>
      <c r="DC5" s="20"/>
      <c r="DD5" s="5" t="s">
        <v>24</v>
      </c>
      <c r="DE5" s="1">
        <f t="shared" ref="DE5:DE7" si="47">(PI()*$E$38*F39)/(30*1000)</f>
        <v>11.728612573401893</v>
      </c>
      <c r="DF5" s="11">
        <v>710.5</v>
      </c>
      <c r="DG5" s="11">
        <v>688.8</v>
      </c>
      <c r="DH5" s="11">
        <v>717.6</v>
      </c>
      <c r="DI5" s="11">
        <v>697</v>
      </c>
      <c r="DJ5" s="11">
        <v>706.8</v>
      </c>
      <c r="DK5" s="11">
        <v>685</v>
      </c>
      <c r="DL5" s="1">
        <f t="shared" ref="DL5:DL19" si="48">(DF5-DG5)/30</f>
        <v>0.72333333333333483</v>
      </c>
      <c r="DM5" s="1">
        <f t="shared" ref="DM5:DM19" si="49">(DH5-DI5)/30</f>
        <v>0.68666666666666742</v>
      </c>
      <c r="DN5" s="1">
        <f t="shared" ref="DN5:DN19" si="50">(DJ5-DK5)/30</f>
        <v>0.72666666666666513</v>
      </c>
      <c r="DO5" s="6">
        <f t="shared" ref="DO5" si="51">AVERAGE(DL5:DN5)</f>
        <v>0.71222222222222253</v>
      </c>
      <c r="DP5" s="9">
        <f t="shared" si="20"/>
        <v>218.61068254693922</v>
      </c>
      <c r="DQ5" s="8">
        <f t="shared" ref="DQ5:DQ19" si="52">DP5*$D$38</f>
        <v>9054.8544710942224</v>
      </c>
      <c r="DR5" s="1">
        <f t="shared" ref="DR5:DR19" si="53">DO5*$D$38</f>
        <v>29.500244444444458</v>
      </c>
      <c r="DS5" s="10">
        <f>(DE5/DR5)*100</f>
        <v>39.757679281232697</v>
      </c>
      <c r="DU5" s="20"/>
      <c r="DV5" s="5" t="s">
        <v>24</v>
      </c>
      <c r="DW5" s="1">
        <f t="shared" ref="DW5:DW7" si="54">(PI()*$E$38*F39)/(30*1000)</f>
        <v>11.728612573401893</v>
      </c>
      <c r="DX5" s="11">
        <v>707.1</v>
      </c>
      <c r="DY5" s="11">
        <v>684.9</v>
      </c>
      <c r="DZ5" s="11">
        <v>700.7</v>
      </c>
      <c r="EA5" s="11">
        <v>679.1</v>
      </c>
      <c r="EB5" s="11">
        <v>708.7</v>
      </c>
      <c r="EC5" s="11">
        <v>687.5</v>
      </c>
      <c r="ED5" s="1">
        <f t="shared" ref="ED5:ED19" si="55">(DX5-DY5)/30</f>
        <v>0.74000000000000155</v>
      </c>
      <c r="EE5" s="1">
        <f t="shared" ref="EE5:EE19" si="56">(DZ5-EA5)/30</f>
        <v>0.72000000000000075</v>
      </c>
      <c r="EF5" s="1">
        <f t="shared" ref="EF5:EF19" si="57">(EB5-EC5)/30</f>
        <v>0.70666666666666822</v>
      </c>
      <c r="EG5" s="6">
        <f t="shared" ref="EG5" si="58">AVERAGE(ED5:EF5)</f>
        <v>0.72222222222222354</v>
      </c>
      <c r="EH5" s="9">
        <f t="shared" si="21"/>
        <v>221.68009930656896</v>
      </c>
      <c r="EI5" s="8">
        <f t="shared" ref="EI5:EI19" si="59">EH5*$B$39</f>
        <v>9554.4122801131234</v>
      </c>
      <c r="EJ5" s="1">
        <f t="shared" ref="EJ5:EJ19" si="60">EG5*$B$39</f>
        <v>31.127777777777837</v>
      </c>
      <c r="EK5" s="10">
        <f>(DW5/EJ5)*100</f>
        <v>37.67892670377185</v>
      </c>
      <c r="EM5" s="20"/>
      <c r="EN5" s="5" t="s">
        <v>24</v>
      </c>
      <c r="EO5" s="1">
        <f t="shared" ref="EO5:EO7" si="61">(PI()*$E$38*F39)/(30*1000)</f>
        <v>11.728612573401893</v>
      </c>
      <c r="EP5" s="11">
        <v>702.8</v>
      </c>
      <c r="EQ5" s="11">
        <v>679.1</v>
      </c>
      <c r="ER5" s="11">
        <v>706.3</v>
      </c>
      <c r="ES5" s="11">
        <v>683.2</v>
      </c>
      <c r="ET5" s="11">
        <v>701</v>
      </c>
      <c r="EU5" s="11">
        <v>677.9</v>
      </c>
      <c r="EV5" s="1">
        <f t="shared" ref="EV5:EV19" si="62">(EP5-EQ5)/30</f>
        <v>0.7899999999999977</v>
      </c>
      <c r="EW5" s="1">
        <f t="shared" ref="EW5:EW19" si="63">(ER5-ES5)/30</f>
        <v>0.76999999999999702</v>
      </c>
      <c r="EX5" s="1">
        <f t="shared" ref="EX5:EX19" si="64">(ET5-EU5)/30</f>
        <v>0.77000000000000079</v>
      </c>
      <c r="EY5" s="6">
        <f t="shared" ref="EY5" si="65">AVERAGE(EV5:EX5)</f>
        <v>0.77666666666666517</v>
      </c>
      <c r="EZ5" s="9">
        <f t="shared" si="22"/>
        <v>238.39136833121708</v>
      </c>
      <c r="FA5" s="8">
        <f t="shared" ref="FA5:FA18" si="66">EZ5*$B$40</f>
        <v>10112.561844610229</v>
      </c>
      <c r="FB5" s="1">
        <f t="shared" ref="FB5:FB19" si="67">EY5*$B$40</f>
        <v>32.946199999999941</v>
      </c>
      <c r="FC5" s="10">
        <f>(EO5/FB5)*100</f>
        <v>35.599287849287364</v>
      </c>
      <c r="FE5" s="20"/>
      <c r="FF5" s="5" t="s">
        <v>24</v>
      </c>
      <c r="FG5" s="1">
        <f t="shared" ref="FG5:FG7" si="68">(PI()*$E$38*F39)/(30*1000)</f>
        <v>11.728612573401893</v>
      </c>
      <c r="FH5" s="11">
        <v>709.6</v>
      </c>
      <c r="FI5" s="11">
        <v>686</v>
      </c>
      <c r="FJ5" s="11">
        <v>704.7</v>
      </c>
      <c r="FK5" s="11">
        <v>681.2</v>
      </c>
      <c r="FL5" s="11">
        <v>704.1</v>
      </c>
      <c r="FM5" s="11">
        <v>680.6</v>
      </c>
      <c r="FN5" s="1">
        <f t="shared" ref="FN5:FN19" si="69">(FH5-FI5)/30</f>
        <v>0.7866666666666674</v>
      </c>
      <c r="FO5" s="1">
        <f t="shared" ref="FO5:FO19" si="70">(FJ5-FK5)/30</f>
        <v>0.78333333333333333</v>
      </c>
      <c r="FP5" s="1">
        <f t="shared" ref="FP5:FP19" si="71">(FL5-FM5)/30</f>
        <v>0.78333333333333333</v>
      </c>
      <c r="FQ5" s="6">
        <f t="shared" ref="FQ5" si="72">AVERAGE(FN5:FP5)</f>
        <v>0.78444444444444461</v>
      </c>
      <c r="FR5" s="9">
        <f t="shared" si="23"/>
        <v>240.77869247759602</v>
      </c>
      <c r="FS5" s="8">
        <f t="shared" ref="FS5:FS19" si="73">FR5*$B$39</f>
        <v>10377.56164578439</v>
      </c>
      <c r="FT5" s="1">
        <f t="shared" ref="FT5:FT19" si="74">FQ5*$B$39</f>
        <v>33.809555555555562</v>
      </c>
      <c r="FU5" s="10">
        <f>(FG5/FT5)*100</f>
        <v>34.690229968061956</v>
      </c>
      <c r="FW5" s="20"/>
      <c r="FX5" s="5" t="s">
        <v>24</v>
      </c>
      <c r="FY5" s="1">
        <f t="shared" ref="FY5:FY7" si="75">(PI()*$E$38*F39)/(30*1000)</f>
        <v>11.728612573401893</v>
      </c>
      <c r="FZ5" s="11">
        <v>709.5</v>
      </c>
      <c r="GA5" s="11">
        <v>692.2</v>
      </c>
      <c r="GB5" s="11">
        <v>712.2</v>
      </c>
      <c r="GC5" s="11">
        <v>693.3</v>
      </c>
      <c r="GD5" s="11">
        <v>707.4</v>
      </c>
      <c r="GE5" s="11">
        <v>679.8</v>
      </c>
      <c r="GF5" s="1">
        <f t="shared" ref="GF5:GF19" si="76">(FZ5-GA5)/30</f>
        <v>0.57666666666666511</v>
      </c>
      <c r="GG5" s="1">
        <f t="shared" ref="GG5:GG19" si="77">(GB5-GC5)/30</f>
        <v>0.630000000000003</v>
      </c>
      <c r="GH5" s="1">
        <f t="shared" ref="GH5:GH19" si="78">(GD5-GE5)/30</f>
        <v>0.92000000000000071</v>
      </c>
      <c r="GI5" s="6">
        <f t="shared" ref="GI5" si="79">AVERAGE(GF5:GH5)</f>
        <v>0.70888888888888957</v>
      </c>
      <c r="GJ5" s="9">
        <f t="shared" si="24"/>
        <v>217.58754362706287</v>
      </c>
      <c r="GK5" s="8">
        <f t="shared" ref="GK5:GK19" si="80">GJ5*$B$39</f>
        <v>9378.02313032641</v>
      </c>
      <c r="GL5" s="1">
        <f t="shared" ref="GL5:GL19" si="81">GI5*$B$39</f>
        <v>30.553111111111143</v>
      </c>
      <c r="GM5" s="10">
        <f>(FY5/GL5)*100</f>
        <v>38.387621249924329</v>
      </c>
    </row>
    <row r="6" spans="1:195" x14ac:dyDescent="0.2">
      <c r="A6" s="25"/>
      <c r="B6" s="5" t="s">
        <v>25</v>
      </c>
      <c r="C6" s="1">
        <f>(PI()*$E$38*F40)/(30*1000)</f>
        <v>14.660765716752367</v>
      </c>
      <c r="D6" s="11">
        <v>702.4</v>
      </c>
      <c r="E6" s="11">
        <v>638.38</v>
      </c>
      <c r="F6" s="11">
        <v>703.1</v>
      </c>
      <c r="G6" s="11">
        <v>638.9</v>
      </c>
      <c r="H6" s="11">
        <v>639</v>
      </c>
      <c r="I6" s="11">
        <v>574.29999999999995</v>
      </c>
      <c r="J6" s="1">
        <f t="shared" si="0"/>
        <v>1.0669999999999997</v>
      </c>
      <c r="K6" s="1">
        <f t="shared" si="25"/>
        <v>1.0700000000000007</v>
      </c>
      <c r="L6" s="1">
        <f t="shared" si="26"/>
        <v>1.078333333333334</v>
      </c>
      <c r="M6" s="6">
        <f t="shared" si="27"/>
        <v>1.0717777777777782</v>
      </c>
      <c r="N6" s="9">
        <f t="shared" si="28"/>
        <v>263.17861389675824</v>
      </c>
      <c r="O6" s="8">
        <f t="shared" si="1"/>
        <v>11342.99825895028</v>
      </c>
      <c r="P6" s="1">
        <f t="shared" si="2"/>
        <v>46.193622222222238</v>
      </c>
      <c r="Q6" s="10">
        <f>(C6/P6)*100</f>
        <v>31.737640417597635</v>
      </c>
      <c r="R6" s="3"/>
      <c r="S6" s="3"/>
      <c r="T6" s="20"/>
      <c r="U6" s="5" t="s">
        <v>25</v>
      </c>
      <c r="V6" s="1">
        <f>(PI()*$E$38*F40)/(30*1000)</f>
        <v>14.660765716752367</v>
      </c>
      <c r="W6" s="11">
        <v>707.2</v>
      </c>
      <c r="X6" s="11">
        <v>641.79999999999995</v>
      </c>
      <c r="Y6" s="11">
        <v>641.79999999999995</v>
      </c>
      <c r="Z6" s="11">
        <v>576.4</v>
      </c>
      <c r="AA6" s="11">
        <v>576.4</v>
      </c>
      <c r="AB6" s="11">
        <v>510.9</v>
      </c>
      <c r="AC6" s="1">
        <f t="shared" si="3"/>
        <v>1.0900000000000014</v>
      </c>
      <c r="AD6" s="1">
        <f t="shared" si="29"/>
        <v>1.0899999999999996</v>
      </c>
      <c r="AE6" s="1">
        <f t="shared" si="30"/>
        <v>1.0916666666666666</v>
      </c>
      <c r="AF6" s="6">
        <f t="shared" si="31"/>
        <v>1.0905555555555557</v>
      </c>
      <c r="AG6" s="9">
        <f t="shared" si="32"/>
        <v>267.78955996233481</v>
      </c>
      <c r="AH6" s="8">
        <f t="shared" si="4"/>
        <v>11359.633133602243</v>
      </c>
      <c r="AI6" s="1">
        <f t="shared" si="5"/>
        <v>46.261366666666675</v>
      </c>
      <c r="AJ6" s="10">
        <f>(V6/AI6)*100</f>
        <v>31.691164297824532</v>
      </c>
      <c r="AL6" s="20"/>
      <c r="AM6" s="5" t="s">
        <v>25</v>
      </c>
      <c r="AN6" s="1">
        <f>(PI()*$E$38*F40)/(30*1000)</f>
        <v>14.660765716752367</v>
      </c>
      <c r="AO6" s="11">
        <v>706.8</v>
      </c>
      <c r="AP6" s="11">
        <v>640.5</v>
      </c>
      <c r="AQ6" s="11">
        <v>701.5</v>
      </c>
      <c r="AR6" s="11">
        <v>638.1</v>
      </c>
      <c r="AS6" s="11">
        <v>701.9</v>
      </c>
      <c r="AT6" s="11">
        <v>635.79999999999995</v>
      </c>
      <c r="AU6" s="1">
        <f t="shared" si="33"/>
        <v>1.1049999999999993</v>
      </c>
      <c r="AV6" s="1">
        <f t="shared" si="34"/>
        <v>1.0566666666666662</v>
      </c>
      <c r="AW6" s="1">
        <f t="shared" si="35"/>
        <v>1.101666666666667</v>
      </c>
      <c r="AX6" s="6">
        <f t="shared" si="36"/>
        <v>1.0877777777777775</v>
      </c>
      <c r="AY6" s="9">
        <f t="shared" si="6"/>
        <v>267.10746734908372</v>
      </c>
      <c r="AZ6" s="8">
        <f t="shared" si="7"/>
        <v>11063.591297599049</v>
      </c>
      <c r="BA6" s="1">
        <f t="shared" si="8"/>
        <v>45.05575555555555</v>
      </c>
      <c r="BB6" s="10">
        <f>(AN6/BA6)*100</f>
        <v>32.539162945952725</v>
      </c>
      <c r="BC6" s="4"/>
      <c r="BD6" s="20"/>
      <c r="BE6" s="5" t="s">
        <v>25</v>
      </c>
      <c r="BF6" s="1">
        <f>(PI()*$E$38*F40)/(30*1000)</f>
        <v>14.660765716752367</v>
      </c>
      <c r="BG6" s="11">
        <v>703.9</v>
      </c>
      <c r="BH6" s="11">
        <v>650.1</v>
      </c>
      <c r="BI6" s="11">
        <v>685</v>
      </c>
      <c r="BJ6" s="11">
        <v>631.1</v>
      </c>
      <c r="BK6" s="1">
        <f t="shared" si="9"/>
        <v>0.89666666666666595</v>
      </c>
      <c r="BL6" s="1">
        <f t="shared" si="10"/>
        <v>0.89833333333333298</v>
      </c>
      <c r="BM6" s="6">
        <f t="shared" si="11"/>
        <v>0.89749999999999952</v>
      </c>
      <c r="BN6" s="9">
        <f t="shared" si="12"/>
        <v>220.38412334139153</v>
      </c>
      <c r="BO6" s="8">
        <f t="shared" si="13"/>
        <v>8857.2379170905242</v>
      </c>
      <c r="BP6" s="1">
        <f t="shared" si="14"/>
        <v>36.070524999999982</v>
      </c>
      <c r="BQ6" s="10">
        <f>(BF6/BP6)*100</f>
        <v>40.64472506777313</v>
      </c>
      <c r="BR6" s="3"/>
      <c r="BS6" s="3"/>
      <c r="BT6" s="3"/>
      <c r="BU6" s="3"/>
      <c r="BV6" s="20"/>
      <c r="BW6" s="5" t="s">
        <v>25</v>
      </c>
      <c r="BX6" s="1">
        <f t="shared" si="37"/>
        <v>14.660765716752367</v>
      </c>
      <c r="BY6" s="11">
        <v>702.3</v>
      </c>
      <c r="BZ6" s="11">
        <v>642.9</v>
      </c>
      <c r="CA6" s="11">
        <v>704.8</v>
      </c>
      <c r="CB6" s="11">
        <v>642.79999999999995</v>
      </c>
      <c r="CC6" s="1">
        <f t="shared" si="15"/>
        <v>0.98999999999999966</v>
      </c>
      <c r="CD6" s="1">
        <f t="shared" si="16"/>
        <v>1.0333333333333334</v>
      </c>
      <c r="CE6" s="6">
        <f t="shared" si="17"/>
        <v>1.0116666666666665</v>
      </c>
      <c r="CF6" s="9">
        <f t="shared" si="18"/>
        <v>248.41812974600688</v>
      </c>
      <c r="CG6" s="8">
        <f t="shared" si="38"/>
        <v>10289.478934079605</v>
      </c>
      <c r="CH6" s="1">
        <f t="shared" si="39"/>
        <v>41.903233333333326</v>
      </c>
      <c r="CI6" s="10">
        <f>(BX6/CH6)*100</f>
        <v>34.987194425137524</v>
      </c>
      <c r="CJ6" s="3"/>
      <c r="CK6" s="20"/>
      <c r="CL6" s="5" t="s">
        <v>25</v>
      </c>
      <c r="CM6" s="1">
        <f t="shared" si="40"/>
        <v>14.660765716752367</v>
      </c>
      <c r="CN6" s="11">
        <v>710.3</v>
      </c>
      <c r="CO6" s="11">
        <v>681.6</v>
      </c>
      <c r="CP6" s="11">
        <v>709</v>
      </c>
      <c r="CQ6" s="11">
        <v>680.9</v>
      </c>
      <c r="CR6" s="11">
        <v>701.9</v>
      </c>
      <c r="CS6" s="11">
        <v>674.4</v>
      </c>
      <c r="CT6" s="1">
        <f t="shared" si="41"/>
        <v>0.95666666666666444</v>
      </c>
      <c r="CU6" s="1">
        <f t="shared" si="42"/>
        <v>0.93666666666666742</v>
      </c>
      <c r="CV6" s="1">
        <f t="shared" si="43"/>
        <v>0.91666666666666663</v>
      </c>
      <c r="CW6" s="6">
        <f>AVERAGE(CT6:CV6)</f>
        <v>0.93666666666666609</v>
      </c>
      <c r="CX6" s="9">
        <f t="shared" si="19"/>
        <v>230.00162918823037</v>
      </c>
      <c r="CY6" s="8">
        <f t="shared" si="45"/>
        <v>9913.07021801273</v>
      </c>
      <c r="CZ6" s="1">
        <f t="shared" si="46"/>
        <v>40.370333333333313</v>
      </c>
      <c r="DA6" s="10">
        <f>(CM6/CZ6)*100</f>
        <v>36.31569151460819</v>
      </c>
      <c r="DC6" s="20"/>
      <c r="DD6" s="5" t="s">
        <v>25</v>
      </c>
      <c r="DE6" s="1">
        <f t="shared" si="47"/>
        <v>14.660765716752367</v>
      </c>
      <c r="DF6" s="11">
        <v>702</v>
      </c>
      <c r="DG6" s="11">
        <v>670.9</v>
      </c>
      <c r="DH6" s="11">
        <v>694.9</v>
      </c>
      <c r="DI6" s="11">
        <v>665.4</v>
      </c>
      <c r="DJ6" s="11">
        <v>699.6</v>
      </c>
      <c r="DK6" s="11">
        <v>669.4</v>
      </c>
      <c r="DL6" s="1">
        <f t="shared" si="48"/>
        <v>1.0366666666666675</v>
      </c>
      <c r="DM6" s="1">
        <f t="shared" si="49"/>
        <v>0.98333333333333328</v>
      </c>
      <c r="DN6" s="1">
        <f t="shared" si="50"/>
        <v>1.0066666666666682</v>
      </c>
      <c r="DO6" s="6">
        <f>AVERAGE(DL6:DN6)</f>
        <v>1.0088888888888896</v>
      </c>
      <c r="DP6" s="9">
        <f t="shared" si="20"/>
        <v>247.73603713275614</v>
      </c>
      <c r="DQ6" s="8">
        <f t="shared" si="52"/>
        <v>10261.22665803876</v>
      </c>
      <c r="DR6" s="1">
        <f t="shared" si="53"/>
        <v>41.788177777777811</v>
      </c>
      <c r="DS6" s="10">
        <f>(DE6/DR6)*100</f>
        <v>35.083524806263974</v>
      </c>
      <c r="DU6" s="20"/>
      <c r="DV6" s="5" t="s">
        <v>25</v>
      </c>
      <c r="DW6" s="1">
        <f t="shared" si="54"/>
        <v>14.660765716752367</v>
      </c>
      <c r="DX6" s="11">
        <v>704.7</v>
      </c>
      <c r="DY6" s="11">
        <v>674.8</v>
      </c>
      <c r="DZ6" s="11">
        <v>707.1</v>
      </c>
      <c r="EA6" s="11">
        <v>676.8</v>
      </c>
      <c r="EB6" s="11">
        <v>712.8</v>
      </c>
      <c r="EC6" s="11">
        <v>682.8</v>
      </c>
      <c r="ED6" s="1">
        <f t="shared" si="55"/>
        <v>0.9966666666666697</v>
      </c>
      <c r="EE6" s="1">
        <f t="shared" si="56"/>
        <v>1.0100000000000022</v>
      </c>
      <c r="EF6" s="1">
        <f t="shared" si="57"/>
        <v>1</v>
      </c>
      <c r="EG6" s="6">
        <f>AVERAGE(ED6:EF6)</f>
        <v>1.0022222222222241</v>
      </c>
      <c r="EH6" s="9">
        <f t="shared" si="21"/>
        <v>246.09901486095404</v>
      </c>
      <c r="EI6" s="8">
        <f t="shared" si="59"/>
        <v>10606.867540507119</v>
      </c>
      <c r="EJ6" s="1">
        <f t="shared" si="60"/>
        <v>43.195777777777863</v>
      </c>
      <c r="EK6" s="10">
        <f>(DW6/EJ6)*100</f>
        <v>33.940274885603799</v>
      </c>
      <c r="EM6" s="20"/>
      <c r="EN6" s="5" t="s">
        <v>25</v>
      </c>
      <c r="EO6" s="1">
        <f t="shared" si="61"/>
        <v>14.660765716752367</v>
      </c>
      <c r="EP6" s="11">
        <v>705.7</v>
      </c>
      <c r="EQ6" s="11">
        <v>674.2</v>
      </c>
      <c r="ER6" s="11">
        <v>700.6</v>
      </c>
      <c r="ES6" s="11">
        <v>669.7</v>
      </c>
      <c r="ET6" s="11">
        <v>705.4</v>
      </c>
      <c r="EU6" s="11">
        <v>673.8</v>
      </c>
      <c r="EV6" s="1">
        <f t="shared" si="62"/>
        <v>1.05</v>
      </c>
      <c r="EW6" s="1">
        <f t="shared" si="63"/>
        <v>1.0299999999999991</v>
      </c>
      <c r="EX6" s="1">
        <f t="shared" si="64"/>
        <v>1.0533333333333341</v>
      </c>
      <c r="EY6" s="6">
        <f>AVERAGE(EV6:EX6)</f>
        <v>1.0444444444444445</v>
      </c>
      <c r="EZ6" s="9">
        <f t="shared" si="22"/>
        <v>256.46682258236854</v>
      </c>
      <c r="FA6" s="8">
        <f t="shared" si="66"/>
        <v>10879.322613944074</v>
      </c>
      <c r="FB6" s="1">
        <f t="shared" si="67"/>
        <v>44.305333333333337</v>
      </c>
      <c r="FC6" s="10">
        <f>(EO6/FB6)*100</f>
        <v>33.090295487568916</v>
      </c>
      <c r="FE6" s="20"/>
      <c r="FF6" s="5" t="s">
        <v>25</v>
      </c>
      <c r="FG6" s="1">
        <f t="shared" si="68"/>
        <v>14.660765716752367</v>
      </c>
      <c r="FH6" s="11">
        <v>707.7</v>
      </c>
      <c r="FI6" s="11">
        <v>675.2</v>
      </c>
      <c r="FJ6" s="11">
        <v>710.4</v>
      </c>
      <c r="FK6" s="11">
        <v>678.2</v>
      </c>
      <c r="FL6" s="11">
        <v>705.9</v>
      </c>
      <c r="FM6" s="11">
        <v>673.6</v>
      </c>
      <c r="FN6" s="1">
        <f t="shared" si="69"/>
        <v>1.0833333333333333</v>
      </c>
      <c r="FO6" s="1">
        <f t="shared" si="70"/>
        <v>1.073333333333331</v>
      </c>
      <c r="FP6" s="1">
        <f t="shared" si="71"/>
        <v>1.0766666666666651</v>
      </c>
      <c r="FQ6" s="6">
        <f>AVERAGE(FN6:FP6)</f>
        <v>1.0777777777777766</v>
      </c>
      <c r="FR6" s="9">
        <f t="shared" si="23"/>
        <v>264.65193394137998</v>
      </c>
      <c r="FS6" s="8">
        <f t="shared" si="73"/>
        <v>11406.498352873477</v>
      </c>
      <c r="FT6" s="1">
        <f t="shared" si="74"/>
        <v>46.452222222222176</v>
      </c>
      <c r="FU6" s="10">
        <f>(FG6/FT6)*100</f>
        <v>31.56095664620074</v>
      </c>
      <c r="FW6" s="20"/>
      <c r="FX6" s="5" t="s">
        <v>25</v>
      </c>
      <c r="FY6" s="1">
        <f t="shared" si="75"/>
        <v>14.660765716752367</v>
      </c>
      <c r="FZ6" s="11">
        <v>711.2</v>
      </c>
      <c r="GA6" s="11">
        <v>682.3</v>
      </c>
      <c r="GB6" s="11">
        <v>706.7</v>
      </c>
      <c r="GC6" s="11">
        <v>677.4</v>
      </c>
      <c r="GD6" s="11">
        <v>702.9</v>
      </c>
      <c r="GE6" s="11">
        <v>673.7</v>
      </c>
      <c r="GF6" s="1">
        <f t="shared" si="76"/>
        <v>0.96333333333333637</v>
      </c>
      <c r="GG6" s="1">
        <f t="shared" si="77"/>
        <v>0.9766666666666689</v>
      </c>
      <c r="GH6" s="1">
        <f t="shared" si="78"/>
        <v>0.97333333333333105</v>
      </c>
      <c r="GI6" s="6">
        <f>AVERAGE(GF6:GH6)</f>
        <v>0.97111111111111204</v>
      </c>
      <c r="GJ6" s="9">
        <f t="shared" si="24"/>
        <v>238.45957759254284</v>
      </c>
      <c r="GK6" s="8">
        <f t="shared" si="80"/>
        <v>10277.607794238596</v>
      </c>
      <c r="GL6" s="1">
        <f t="shared" si="81"/>
        <v>41.854888888888929</v>
      </c>
      <c r="GM6" s="10">
        <f>(FY6/GL6)*100</f>
        <v>35.027606346469859</v>
      </c>
    </row>
    <row r="7" spans="1:195" x14ac:dyDescent="0.2">
      <c r="A7" s="27"/>
      <c r="B7" s="5" t="s">
        <v>26</v>
      </c>
      <c r="C7" s="1">
        <f>(PI()*$E$38*F41)/(30*1000)</f>
        <v>16.755160819145562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">
        <f t="shared" si="0"/>
        <v>0</v>
      </c>
      <c r="K7" s="1">
        <f t="shared" si="25"/>
        <v>0</v>
      </c>
      <c r="L7" s="1">
        <f t="shared" si="26"/>
        <v>0</v>
      </c>
      <c r="M7" s="6">
        <f t="shared" si="27"/>
        <v>0</v>
      </c>
      <c r="N7" s="9">
        <f t="shared" si="28"/>
        <v>0</v>
      </c>
      <c r="O7" s="8">
        <f t="shared" si="1"/>
        <v>0</v>
      </c>
      <c r="P7" s="1">
        <f t="shared" si="2"/>
        <v>0</v>
      </c>
      <c r="Q7" s="10">
        <v>0</v>
      </c>
      <c r="R7" s="3"/>
      <c r="S7" s="3"/>
      <c r="T7" s="21"/>
      <c r="U7" s="5" t="s">
        <v>26</v>
      </c>
      <c r="V7" s="1">
        <f>(PI()*$E$38*F41)/(30*1000)</f>
        <v>16.755160819145562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">
        <f t="shared" si="3"/>
        <v>0</v>
      </c>
      <c r="AD7" s="1">
        <f t="shared" si="29"/>
        <v>0</v>
      </c>
      <c r="AE7" s="1">
        <f t="shared" si="30"/>
        <v>0</v>
      </c>
      <c r="AF7" s="6">
        <f t="shared" si="31"/>
        <v>0</v>
      </c>
      <c r="AG7" s="9">
        <f t="shared" si="32"/>
        <v>0</v>
      </c>
      <c r="AH7" s="8">
        <f t="shared" si="4"/>
        <v>0</v>
      </c>
      <c r="AI7" s="1">
        <f t="shared" si="5"/>
        <v>0</v>
      </c>
      <c r="AJ7" s="10">
        <v>0</v>
      </c>
      <c r="AL7" s="21"/>
      <c r="AM7" s="5" t="s">
        <v>26</v>
      </c>
      <c r="AN7" s="1">
        <f>(PI()*$E$38*F41)/(30*1000)</f>
        <v>16.755160819145562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">
        <f t="shared" si="33"/>
        <v>0</v>
      </c>
      <c r="AV7" s="1">
        <f t="shared" si="34"/>
        <v>0</v>
      </c>
      <c r="AW7" s="1">
        <f t="shared" si="35"/>
        <v>0</v>
      </c>
      <c r="AX7" s="6">
        <f t="shared" si="36"/>
        <v>0</v>
      </c>
      <c r="AY7" s="9">
        <f t="shared" si="6"/>
        <v>0</v>
      </c>
      <c r="AZ7" s="8">
        <f t="shared" si="7"/>
        <v>0</v>
      </c>
      <c r="BA7" s="1">
        <f t="shared" si="8"/>
        <v>0</v>
      </c>
      <c r="BB7" s="10">
        <v>0</v>
      </c>
      <c r="BC7" s="4"/>
      <c r="BD7" s="21"/>
      <c r="BE7" s="5" t="s">
        <v>26</v>
      </c>
      <c r="BF7" s="1">
        <f>(PI()*$E$38*F41)/(30*1000)</f>
        <v>16.755160819145562</v>
      </c>
      <c r="BG7" s="11">
        <v>0</v>
      </c>
      <c r="BH7" s="11">
        <v>0</v>
      </c>
      <c r="BI7" s="11">
        <v>0</v>
      </c>
      <c r="BJ7" s="11">
        <v>0</v>
      </c>
      <c r="BK7" s="1">
        <f t="shared" si="9"/>
        <v>0</v>
      </c>
      <c r="BL7" s="1">
        <f t="shared" si="10"/>
        <v>0</v>
      </c>
      <c r="BM7" s="6">
        <f t="shared" si="11"/>
        <v>0</v>
      </c>
      <c r="BN7" s="9">
        <f t="shared" si="12"/>
        <v>0</v>
      </c>
      <c r="BO7" s="8">
        <f t="shared" si="13"/>
        <v>0</v>
      </c>
      <c r="BP7" s="1">
        <f t="shared" si="14"/>
        <v>0</v>
      </c>
      <c r="BQ7" s="10">
        <v>0</v>
      </c>
      <c r="BR7" s="3"/>
      <c r="BS7" s="3"/>
      <c r="BT7" s="3"/>
      <c r="BU7" s="3"/>
      <c r="BV7" s="21"/>
      <c r="BW7" s="5" t="s">
        <v>26</v>
      </c>
      <c r="BX7" s="1">
        <f t="shared" si="37"/>
        <v>16.755160819145562</v>
      </c>
      <c r="BY7" s="11">
        <v>0</v>
      </c>
      <c r="BZ7" s="11">
        <v>0</v>
      </c>
      <c r="CA7" s="11">
        <v>0</v>
      </c>
      <c r="CB7" s="11">
        <v>0</v>
      </c>
      <c r="CC7" s="1">
        <f t="shared" si="15"/>
        <v>0</v>
      </c>
      <c r="CD7" s="1">
        <f t="shared" si="16"/>
        <v>0</v>
      </c>
      <c r="CE7" s="6">
        <f t="shared" si="17"/>
        <v>0</v>
      </c>
      <c r="CF7" s="9">
        <f t="shared" si="18"/>
        <v>0</v>
      </c>
      <c r="CG7" s="8">
        <f t="shared" si="38"/>
        <v>0</v>
      </c>
      <c r="CH7" s="1">
        <f t="shared" si="39"/>
        <v>0</v>
      </c>
      <c r="CI7" s="10">
        <v>0</v>
      </c>
      <c r="CJ7" s="3"/>
      <c r="CK7" s="21"/>
      <c r="CL7" s="5" t="s">
        <v>26</v>
      </c>
      <c r="CM7" s="1">
        <f t="shared" si="40"/>
        <v>16.755160819145562</v>
      </c>
      <c r="CN7" s="11">
        <v>0</v>
      </c>
      <c r="CO7" s="11">
        <v>0</v>
      </c>
      <c r="CP7" s="11">
        <v>0</v>
      </c>
      <c r="CQ7" s="11">
        <v>0</v>
      </c>
      <c r="CR7" s="11">
        <v>0</v>
      </c>
      <c r="CS7" s="11">
        <v>0</v>
      </c>
      <c r="CT7" s="1">
        <f t="shared" si="41"/>
        <v>0</v>
      </c>
      <c r="CU7" s="1">
        <f t="shared" si="42"/>
        <v>0</v>
      </c>
      <c r="CV7" s="1">
        <f t="shared" si="43"/>
        <v>0</v>
      </c>
      <c r="CW7" s="6">
        <f t="shared" si="44"/>
        <v>0</v>
      </c>
      <c r="CX7" s="9">
        <f t="shared" si="19"/>
        <v>0</v>
      </c>
      <c r="CY7" s="8">
        <f t="shared" si="45"/>
        <v>0</v>
      </c>
      <c r="CZ7" s="1">
        <f t="shared" si="46"/>
        <v>0</v>
      </c>
      <c r="DA7" s="10">
        <v>0</v>
      </c>
      <c r="DC7" s="21"/>
      <c r="DD7" s="5" t="s">
        <v>26</v>
      </c>
      <c r="DE7" s="1">
        <f t="shared" si="47"/>
        <v>16.755160819145562</v>
      </c>
      <c r="DF7" s="11">
        <v>0</v>
      </c>
      <c r="DG7" s="11">
        <v>0</v>
      </c>
      <c r="DH7" s="11">
        <v>0</v>
      </c>
      <c r="DI7" s="11">
        <v>0</v>
      </c>
      <c r="DJ7" s="11">
        <v>0</v>
      </c>
      <c r="DK7" s="11">
        <v>0</v>
      </c>
      <c r="DL7" s="1">
        <f t="shared" si="48"/>
        <v>0</v>
      </c>
      <c r="DM7" s="1">
        <f t="shared" si="49"/>
        <v>0</v>
      </c>
      <c r="DN7" s="1">
        <f t="shared" si="50"/>
        <v>0</v>
      </c>
      <c r="DO7" s="6">
        <f t="shared" ref="DO7:DO19" si="82">AVERAGE(DL7:DN7)</f>
        <v>0</v>
      </c>
      <c r="DP7" s="9">
        <f t="shared" si="20"/>
        <v>0</v>
      </c>
      <c r="DQ7" s="8">
        <f t="shared" si="52"/>
        <v>0</v>
      </c>
      <c r="DR7" s="1">
        <f t="shared" si="53"/>
        <v>0</v>
      </c>
      <c r="DS7" s="10">
        <v>0</v>
      </c>
      <c r="DU7" s="21"/>
      <c r="DV7" s="5" t="s">
        <v>26</v>
      </c>
      <c r="DW7" s="1">
        <f t="shared" si="54"/>
        <v>16.755160819145562</v>
      </c>
      <c r="DX7" s="11">
        <v>0</v>
      </c>
      <c r="DY7" s="11">
        <v>0</v>
      </c>
      <c r="DZ7" s="11">
        <v>0</v>
      </c>
      <c r="EA7" s="11">
        <v>0</v>
      </c>
      <c r="EB7" s="11">
        <v>0</v>
      </c>
      <c r="EC7" s="11">
        <v>0</v>
      </c>
      <c r="ED7" s="1">
        <f t="shared" si="55"/>
        <v>0</v>
      </c>
      <c r="EE7" s="1">
        <f t="shared" si="56"/>
        <v>0</v>
      </c>
      <c r="EF7" s="1">
        <f t="shared" si="57"/>
        <v>0</v>
      </c>
      <c r="EG7" s="6">
        <f t="shared" ref="EG7:EG19" si="83">AVERAGE(ED7:EF7)</f>
        <v>0</v>
      </c>
      <c r="EH7" s="9">
        <f t="shared" si="21"/>
        <v>0</v>
      </c>
      <c r="EI7" s="8">
        <f t="shared" si="59"/>
        <v>0</v>
      </c>
      <c r="EJ7" s="1">
        <f t="shared" si="60"/>
        <v>0</v>
      </c>
      <c r="EK7" s="10">
        <v>0</v>
      </c>
      <c r="EM7" s="21"/>
      <c r="EN7" s="5" t="s">
        <v>26</v>
      </c>
      <c r="EO7" s="1">
        <f t="shared" si="61"/>
        <v>16.755160819145562</v>
      </c>
      <c r="EP7" s="11">
        <v>0</v>
      </c>
      <c r="EQ7" s="11">
        <v>0</v>
      </c>
      <c r="ER7" s="11">
        <v>0</v>
      </c>
      <c r="ES7" s="11">
        <v>0</v>
      </c>
      <c r="ET7" s="11">
        <v>0</v>
      </c>
      <c r="EU7" s="11">
        <v>0</v>
      </c>
      <c r="EV7" s="1">
        <f t="shared" si="62"/>
        <v>0</v>
      </c>
      <c r="EW7" s="1">
        <f t="shared" si="63"/>
        <v>0</v>
      </c>
      <c r="EX7" s="1">
        <f t="shared" si="64"/>
        <v>0</v>
      </c>
      <c r="EY7" s="6">
        <f t="shared" ref="EY7:EY19" si="84">AVERAGE(EV7:EX7)</f>
        <v>0</v>
      </c>
      <c r="EZ7" s="9">
        <f t="shared" si="22"/>
        <v>0</v>
      </c>
      <c r="FA7" s="8">
        <f t="shared" si="66"/>
        <v>0</v>
      </c>
      <c r="FB7" s="1">
        <f t="shared" si="67"/>
        <v>0</v>
      </c>
      <c r="FC7" s="10">
        <v>0</v>
      </c>
      <c r="FE7" s="21"/>
      <c r="FF7" s="5" t="s">
        <v>26</v>
      </c>
      <c r="FG7" s="1">
        <f t="shared" si="68"/>
        <v>16.755160819145562</v>
      </c>
      <c r="FH7" s="11">
        <v>0</v>
      </c>
      <c r="FI7" s="11">
        <v>0</v>
      </c>
      <c r="FJ7" s="11">
        <v>0</v>
      </c>
      <c r="FK7" s="11">
        <v>0</v>
      </c>
      <c r="FL7" s="11">
        <v>0</v>
      </c>
      <c r="FM7" s="11">
        <v>0</v>
      </c>
      <c r="FN7" s="1">
        <f t="shared" si="69"/>
        <v>0</v>
      </c>
      <c r="FO7" s="1">
        <f t="shared" si="70"/>
        <v>0</v>
      </c>
      <c r="FP7" s="1">
        <f t="shared" si="71"/>
        <v>0</v>
      </c>
      <c r="FQ7" s="6">
        <f t="shared" ref="FQ7:FQ19" si="85">AVERAGE(FN7:FP7)</f>
        <v>0</v>
      </c>
      <c r="FR7" s="9">
        <f t="shared" si="23"/>
        <v>0</v>
      </c>
      <c r="FS7" s="8">
        <f t="shared" si="73"/>
        <v>0</v>
      </c>
      <c r="FT7" s="1">
        <f t="shared" si="74"/>
        <v>0</v>
      </c>
      <c r="FU7" s="10">
        <v>0</v>
      </c>
      <c r="FW7" s="21"/>
      <c r="FX7" s="5" t="s">
        <v>26</v>
      </c>
      <c r="FY7" s="1">
        <f t="shared" si="75"/>
        <v>16.755160819145562</v>
      </c>
      <c r="FZ7" s="11">
        <v>0</v>
      </c>
      <c r="GA7" s="11">
        <v>0</v>
      </c>
      <c r="GB7" s="11">
        <v>0</v>
      </c>
      <c r="GC7" s="11">
        <v>0</v>
      </c>
      <c r="GD7" s="11">
        <v>0</v>
      </c>
      <c r="GE7" s="11">
        <v>0</v>
      </c>
      <c r="GF7" s="1">
        <f t="shared" si="76"/>
        <v>0</v>
      </c>
      <c r="GG7" s="1">
        <f t="shared" si="77"/>
        <v>0</v>
      </c>
      <c r="GH7" s="1">
        <f t="shared" si="78"/>
        <v>0</v>
      </c>
      <c r="GI7" s="6">
        <f t="shared" ref="GI7:GI19" si="86">AVERAGE(GF7:GH7)</f>
        <v>0</v>
      </c>
      <c r="GJ7" s="9">
        <f t="shared" si="24"/>
        <v>0</v>
      </c>
      <c r="GK7" s="8">
        <f t="shared" si="80"/>
        <v>0</v>
      </c>
      <c r="GL7" s="1">
        <f t="shared" si="81"/>
        <v>0</v>
      </c>
      <c r="GM7" s="10">
        <v>0</v>
      </c>
    </row>
    <row r="8" spans="1:195" x14ac:dyDescent="0.2">
      <c r="A8" s="23" t="s">
        <v>27</v>
      </c>
      <c r="B8" s="5" t="s">
        <v>23</v>
      </c>
      <c r="C8" s="1">
        <f>(PI()*$E$39*F38)/(30*1000)</f>
        <v>13.194689145077131</v>
      </c>
      <c r="D8" s="11">
        <v>708</v>
      </c>
      <c r="E8" s="11">
        <v>650.79999999999995</v>
      </c>
      <c r="F8" s="11">
        <v>712.9</v>
      </c>
      <c r="G8" s="11">
        <v>655.6</v>
      </c>
      <c r="H8" s="11">
        <v>708.8</v>
      </c>
      <c r="I8" s="11">
        <v>652.70000000000005</v>
      </c>
      <c r="J8" s="1">
        <f t="shared" si="0"/>
        <v>0.95333333333333414</v>
      </c>
      <c r="K8" s="1">
        <f t="shared" si="25"/>
        <v>0.95499999999999929</v>
      </c>
      <c r="L8" s="1">
        <f t="shared" si="26"/>
        <v>0.9349999999999985</v>
      </c>
      <c r="M8" s="6">
        <f t="shared" si="27"/>
        <v>0.94777777777777727</v>
      </c>
      <c r="N8" s="9">
        <f t="shared" si="28"/>
        <v>258.58888849026027</v>
      </c>
      <c r="O8" s="8">
        <f t="shared" si="1"/>
        <v>11145.181093930218</v>
      </c>
      <c r="P8" s="1">
        <f t="shared" si="2"/>
        <v>40.849222222222203</v>
      </c>
      <c r="Q8" s="10">
        <f t="shared" ref="Q8:Q15" si="87">(C8/P8)*100</f>
        <v>32.300955629698983</v>
      </c>
      <c r="R8" s="3"/>
      <c r="S8" s="3"/>
      <c r="T8" s="20" t="s">
        <v>27</v>
      </c>
      <c r="U8" s="5" t="s">
        <v>23</v>
      </c>
      <c r="V8" s="1">
        <f>(PI()*$E$39*F38)/(30*1000)</f>
        <v>13.194689145077131</v>
      </c>
      <c r="W8" s="11">
        <v>708.3</v>
      </c>
      <c r="X8" s="11">
        <v>650.9</v>
      </c>
      <c r="Y8" s="11">
        <v>651</v>
      </c>
      <c r="Z8" s="11">
        <v>595.29999999999995</v>
      </c>
      <c r="AA8" s="11">
        <v>595.29999999999995</v>
      </c>
      <c r="AB8" s="11">
        <v>537.20000000000005</v>
      </c>
      <c r="AC8" s="1">
        <f t="shared" si="3"/>
        <v>0.95666666666666633</v>
      </c>
      <c r="AD8" s="1">
        <f t="shared" si="29"/>
        <v>0.92833333333333412</v>
      </c>
      <c r="AE8" s="1">
        <f t="shared" si="30"/>
        <v>0.96833333333333182</v>
      </c>
      <c r="AF8" s="6">
        <f t="shared" si="31"/>
        <v>0.95111111111111069</v>
      </c>
      <c r="AG8" s="9">
        <f t="shared" si="32"/>
        <v>259.49834530792828</v>
      </c>
      <c r="AH8" s="8">
        <f t="shared" si="4"/>
        <v>11007.919807962318</v>
      </c>
      <c r="AI8" s="1">
        <f t="shared" si="5"/>
        <v>40.34613333333332</v>
      </c>
      <c r="AJ8" s="10">
        <f t="shared" ref="AJ8:AJ19" si="88">(V8/AI8)*100</f>
        <v>32.703726615050599</v>
      </c>
      <c r="AL8" s="20" t="s">
        <v>27</v>
      </c>
      <c r="AM8" s="5" t="s">
        <v>23</v>
      </c>
      <c r="AN8" s="1">
        <f>(PI()*$E$39*F38)/(30*1000)</f>
        <v>13.194689145077131</v>
      </c>
      <c r="AO8" s="11">
        <v>715.1</v>
      </c>
      <c r="AP8" s="11">
        <v>663.4</v>
      </c>
      <c r="AQ8" s="11">
        <v>720.1</v>
      </c>
      <c r="AR8" s="11">
        <v>666.6</v>
      </c>
      <c r="AS8" s="11">
        <v>666.6</v>
      </c>
      <c r="AT8" s="11">
        <v>610.4</v>
      </c>
      <c r="AU8" s="1">
        <f t="shared" si="33"/>
        <v>0.86166666666666747</v>
      </c>
      <c r="AV8" s="1">
        <f t="shared" si="34"/>
        <v>0.89166666666666672</v>
      </c>
      <c r="AW8" s="1">
        <f t="shared" si="35"/>
        <v>0.93666666666666742</v>
      </c>
      <c r="AX8" s="6">
        <f t="shared" si="36"/>
        <v>0.89666666666666728</v>
      </c>
      <c r="AY8" s="9">
        <f t="shared" si="6"/>
        <v>244.64388395268497</v>
      </c>
      <c r="AZ8" s="8">
        <f t="shared" si="7"/>
        <v>10133.149673320211</v>
      </c>
      <c r="BA8" s="1">
        <f t="shared" si="8"/>
        <v>37.13993333333336</v>
      </c>
      <c r="BB8" s="10">
        <f t="shared" ref="BB8:BB15" si="89">(AN8/BA8)*100</f>
        <v>35.526959692291108</v>
      </c>
      <c r="BC8" s="4"/>
      <c r="BD8" s="20" t="s">
        <v>27</v>
      </c>
      <c r="BE8" s="5" t="s">
        <v>23</v>
      </c>
      <c r="BF8" s="1">
        <f>(PI()*$E$39*F38)/(30*1000)</f>
        <v>13.194689145077131</v>
      </c>
      <c r="BG8" s="11">
        <v>668.6</v>
      </c>
      <c r="BH8" s="11">
        <v>613.6</v>
      </c>
      <c r="BI8" s="11">
        <v>655.6</v>
      </c>
      <c r="BJ8" s="11">
        <v>602.4</v>
      </c>
      <c r="BK8" s="1">
        <f t="shared" si="9"/>
        <v>0.91666666666666663</v>
      </c>
      <c r="BL8" s="1">
        <f t="shared" si="10"/>
        <v>0.88666666666666738</v>
      </c>
      <c r="BM8" s="6">
        <f t="shared" si="11"/>
        <v>0.90166666666666706</v>
      </c>
      <c r="BN8" s="9">
        <f t="shared" si="12"/>
        <v>246.00806917918692</v>
      </c>
      <c r="BO8" s="8">
        <f t="shared" si="13"/>
        <v>9887.0643003115219</v>
      </c>
      <c r="BP8" s="1">
        <f t="shared" si="14"/>
        <v>36.237983333333347</v>
      </c>
      <c r="BQ8" s="10">
        <f t="shared" ref="BQ8:BQ15" si="90">(BF8/BP8)*100</f>
        <v>36.411212576887678</v>
      </c>
      <c r="BR8" s="3"/>
      <c r="BS8" s="3"/>
      <c r="BT8" s="3"/>
      <c r="BU8" s="3"/>
      <c r="BV8" s="20" t="s">
        <v>27</v>
      </c>
      <c r="BW8" s="5" t="s">
        <v>23</v>
      </c>
      <c r="BX8" s="1">
        <f>(PI()*$E$39*F38)/(30*1000)</f>
        <v>13.194689145077131</v>
      </c>
      <c r="BY8" s="11">
        <v>700.4</v>
      </c>
      <c r="BZ8" s="11">
        <v>652.6</v>
      </c>
      <c r="CA8" s="11">
        <v>718.6</v>
      </c>
      <c r="CB8" s="11">
        <v>670.6</v>
      </c>
      <c r="CC8" s="1">
        <f t="shared" si="15"/>
        <v>0.79666666666666586</v>
      </c>
      <c r="CD8" s="1">
        <f t="shared" si="16"/>
        <v>0.8</v>
      </c>
      <c r="CE8" s="6">
        <f t="shared" si="17"/>
        <v>0.7983333333333329</v>
      </c>
      <c r="CF8" s="9">
        <f t="shared" si="18"/>
        <v>217.8149078314795</v>
      </c>
      <c r="CG8" s="8">
        <f t="shared" si="38"/>
        <v>9021.8934823798809</v>
      </c>
      <c r="CH8" s="1">
        <f t="shared" si="39"/>
        <v>33.066966666666652</v>
      </c>
      <c r="CI8" s="10">
        <f t="shared" ref="CI8:CI15" si="91">(BX8/CH8)*100</f>
        <v>39.902931762949137</v>
      </c>
      <c r="CJ8" s="3"/>
      <c r="CK8" s="20" t="s">
        <v>27</v>
      </c>
      <c r="CL8" s="5" t="s">
        <v>23</v>
      </c>
      <c r="CM8" s="1">
        <f>(PI()*$E$39*F38)/(30*1000)</f>
        <v>13.194689145077131</v>
      </c>
      <c r="CN8" s="11">
        <v>708.8</v>
      </c>
      <c r="CO8" s="11">
        <v>683.5</v>
      </c>
      <c r="CP8" s="11">
        <v>708.8</v>
      </c>
      <c r="CQ8" s="11">
        <v>683.1</v>
      </c>
      <c r="CR8" s="11">
        <v>699</v>
      </c>
      <c r="CS8" s="11">
        <v>674.1</v>
      </c>
      <c r="CT8" s="1">
        <f t="shared" si="41"/>
        <v>0.84333333333333182</v>
      </c>
      <c r="CU8" s="1">
        <f t="shared" si="42"/>
        <v>0.85666666666666436</v>
      </c>
      <c r="CV8" s="1">
        <f t="shared" si="43"/>
        <v>0.82999999999999929</v>
      </c>
      <c r="CW8" s="6">
        <f t="shared" si="44"/>
        <v>0.84333333333333182</v>
      </c>
      <c r="CX8" s="9">
        <f t="shared" si="19"/>
        <v>230.09257486999684</v>
      </c>
      <c r="CY8" s="8">
        <f t="shared" si="45"/>
        <v>9916.9899768968644</v>
      </c>
      <c r="CZ8" s="1">
        <f t="shared" si="46"/>
        <v>36.347666666666605</v>
      </c>
      <c r="DA8" s="10">
        <f t="shared" ref="DA8:DA19" si="92">(CM8/CZ8)*100</f>
        <v>36.301337486341588</v>
      </c>
      <c r="DC8" s="20" t="s">
        <v>27</v>
      </c>
      <c r="DD8" s="5" t="s">
        <v>23</v>
      </c>
      <c r="DE8" s="1">
        <f>(PI()*$E$39*F38)/(30*1000)</f>
        <v>13.194689145077131</v>
      </c>
      <c r="DF8" s="11">
        <v>701</v>
      </c>
      <c r="DG8" s="11">
        <v>673.5</v>
      </c>
      <c r="DH8" s="11">
        <v>712.6</v>
      </c>
      <c r="DI8" s="11">
        <v>684.3</v>
      </c>
      <c r="DJ8" s="11">
        <v>704.8</v>
      </c>
      <c r="DK8" s="11">
        <v>678.7</v>
      </c>
      <c r="DL8" s="1">
        <f t="shared" si="48"/>
        <v>0.91666666666666663</v>
      </c>
      <c r="DM8" s="1">
        <f t="shared" si="49"/>
        <v>0.94333333333333558</v>
      </c>
      <c r="DN8" s="1">
        <f t="shared" si="50"/>
        <v>0.869999999999997</v>
      </c>
      <c r="DO8" s="6">
        <f t="shared" si="82"/>
        <v>0.9099999999999997</v>
      </c>
      <c r="DP8" s="9">
        <f t="shared" si="20"/>
        <v>248.28171122335664</v>
      </c>
      <c r="DQ8" s="8">
        <f t="shared" si="52"/>
        <v>10283.828478871432</v>
      </c>
      <c r="DR8" s="1">
        <f t="shared" si="53"/>
        <v>37.692199999999985</v>
      </c>
      <c r="DS8" s="10">
        <f t="shared" ref="DS8:DS19" si="93">(DE8/DR8)*100</f>
        <v>35.006418158338157</v>
      </c>
      <c r="DU8" s="20" t="s">
        <v>27</v>
      </c>
      <c r="DV8" s="5" t="s">
        <v>23</v>
      </c>
      <c r="DW8" s="1">
        <f>(PI()*$E$39*F38)/(30*1000)</f>
        <v>13.194689145077131</v>
      </c>
      <c r="DX8" s="11">
        <v>707</v>
      </c>
      <c r="DY8" s="11">
        <v>680</v>
      </c>
      <c r="DZ8" s="11">
        <v>709.2</v>
      </c>
      <c r="EA8" s="11">
        <v>681.3</v>
      </c>
      <c r="EB8" s="11">
        <v>710.8</v>
      </c>
      <c r="EC8" s="11">
        <v>682.2</v>
      </c>
      <c r="ED8" s="1">
        <f t="shared" si="55"/>
        <v>0.9</v>
      </c>
      <c r="EE8" s="1">
        <f t="shared" si="56"/>
        <v>0.93000000000000305</v>
      </c>
      <c r="EF8" s="1">
        <f t="shared" si="57"/>
        <v>0.95333333333333026</v>
      </c>
      <c r="EG8" s="6">
        <f t="shared" si="83"/>
        <v>0.9277777777777777</v>
      </c>
      <c r="EH8" s="9">
        <f t="shared" si="21"/>
        <v>253.13214758425258</v>
      </c>
      <c r="EI8" s="8">
        <f t="shared" si="59"/>
        <v>10909.995560881287</v>
      </c>
      <c r="EJ8" s="1">
        <f t="shared" si="60"/>
        <v>39.987222222222222</v>
      </c>
      <c r="EK8" s="10">
        <f t="shared" ref="EK8:EK19" si="94">(DW8/EJ8)*100</f>
        <v>32.997263655249363</v>
      </c>
      <c r="EM8" s="20" t="s">
        <v>27</v>
      </c>
      <c r="EN8" s="5" t="s">
        <v>23</v>
      </c>
      <c r="EO8" s="1">
        <f>(PI()*$E$39*F38)/(30*1000)</f>
        <v>13.194689145077131</v>
      </c>
      <c r="EP8" s="11">
        <v>707</v>
      </c>
      <c r="EQ8" s="11">
        <v>679.1</v>
      </c>
      <c r="ER8" s="11">
        <v>705.5</v>
      </c>
      <c r="ES8" s="11">
        <v>678.3</v>
      </c>
      <c r="ET8" s="11">
        <v>707.2</v>
      </c>
      <c r="EU8" s="11">
        <v>678.8</v>
      </c>
      <c r="EV8" s="1">
        <f t="shared" si="62"/>
        <v>0.92999999999999927</v>
      </c>
      <c r="EW8" s="1">
        <f t="shared" si="63"/>
        <v>0.90666666666666818</v>
      </c>
      <c r="EX8" s="1">
        <f t="shared" si="64"/>
        <v>0.94666666666666965</v>
      </c>
      <c r="EY8" s="6">
        <f t="shared" si="84"/>
        <v>0.92777777777777892</v>
      </c>
      <c r="EZ8" s="9">
        <f t="shared" si="22"/>
        <v>253.13214758425292</v>
      </c>
      <c r="FA8" s="8">
        <f t="shared" si="66"/>
        <v>10737.865700524009</v>
      </c>
      <c r="FB8" s="1">
        <f t="shared" si="67"/>
        <v>39.356333333333382</v>
      </c>
      <c r="FC8" s="10">
        <f t="shared" ref="FC8:FC19" si="95">(EO8/FB8)*100</f>
        <v>33.526215547884156</v>
      </c>
      <c r="FE8" s="20" t="s">
        <v>27</v>
      </c>
      <c r="FF8" s="5" t="s">
        <v>23</v>
      </c>
      <c r="FG8" s="1">
        <f>(PI()*$E$39*F38)/(30*1000)</f>
        <v>13.194689145077131</v>
      </c>
      <c r="FH8" s="11">
        <v>702</v>
      </c>
      <c r="FI8" s="11">
        <v>673.6</v>
      </c>
      <c r="FJ8" s="11">
        <v>706</v>
      </c>
      <c r="FK8" s="11">
        <v>677.2</v>
      </c>
      <c r="FL8" s="11">
        <v>715</v>
      </c>
      <c r="FM8" s="11">
        <v>686.5</v>
      </c>
      <c r="FN8" s="1">
        <f t="shared" si="69"/>
        <v>0.94666666666666588</v>
      </c>
      <c r="FO8" s="1">
        <f t="shared" si="70"/>
        <v>0.95999999999999852</v>
      </c>
      <c r="FP8" s="1">
        <f t="shared" si="71"/>
        <v>0.95</v>
      </c>
      <c r="FQ8" s="6">
        <f t="shared" si="85"/>
        <v>0.95222222222222153</v>
      </c>
      <c r="FR8" s="9">
        <f t="shared" si="23"/>
        <v>259.80149758048418</v>
      </c>
      <c r="FS8" s="8">
        <f t="shared" si="73"/>
        <v>11197.444545718869</v>
      </c>
      <c r="FT8" s="1">
        <f t="shared" si="74"/>
        <v>41.040777777777748</v>
      </c>
      <c r="FU8" s="10">
        <f t="shared" ref="FU8:FU19" si="96">(FG8/FT8)*100</f>
        <v>32.150192709607047</v>
      </c>
      <c r="FW8" s="20" t="s">
        <v>27</v>
      </c>
      <c r="FX8" s="5" t="s">
        <v>23</v>
      </c>
      <c r="FY8" s="1">
        <f>(PI()*$E$39*F38)/(30*1000)</f>
        <v>13.194689145077131</v>
      </c>
      <c r="FZ8" s="11">
        <v>704.3</v>
      </c>
      <c r="GA8" s="11">
        <v>681.6</v>
      </c>
      <c r="GB8" s="11">
        <v>714.1</v>
      </c>
      <c r="GC8" s="11">
        <v>688.6</v>
      </c>
      <c r="GD8" s="11">
        <v>710.3</v>
      </c>
      <c r="GE8" s="11">
        <v>687.1</v>
      </c>
      <c r="GF8" s="1">
        <f t="shared" si="76"/>
        <v>0.75666666666666438</v>
      </c>
      <c r="GG8" s="1">
        <f t="shared" si="77"/>
        <v>0.85</v>
      </c>
      <c r="GH8" s="1">
        <f t="shared" si="78"/>
        <v>0.7733333333333311</v>
      </c>
      <c r="GI8" s="6">
        <f t="shared" si="86"/>
        <v>0.79333333333333178</v>
      </c>
      <c r="GJ8" s="9">
        <f t="shared" si="24"/>
        <v>216.45072260497724</v>
      </c>
      <c r="GK8" s="8">
        <f t="shared" si="80"/>
        <v>9329.0261442745195</v>
      </c>
      <c r="GL8" s="1">
        <f t="shared" si="81"/>
        <v>34.192666666666604</v>
      </c>
      <c r="GM8" s="10">
        <f t="shared" ref="GM8:GM19" si="97">(FY8/GL8)*100</f>
        <v>38.58923690774968</v>
      </c>
    </row>
    <row r="9" spans="1:195" x14ac:dyDescent="0.2">
      <c r="A9" s="25"/>
      <c r="B9" s="5" t="s">
        <v>24</v>
      </c>
      <c r="C9" s="1">
        <f>(PI()*$E$39*F39)/(30*1000)</f>
        <v>17.592918860102841</v>
      </c>
      <c r="D9" s="11">
        <v>698.1</v>
      </c>
      <c r="E9" s="11">
        <v>627.1</v>
      </c>
      <c r="F9" s="11">
        <v>708.5</v>
      </c>
      <c r="G9" s="11">
        <v>636.1</v>
      </c>
      <c r="H9" s="11">
        <v>636.1</v>
      </c>
      <c r="I9" s="11">
        <v>564.5</v>
      </c>
      <c r="J9" s="1">
        <f t="shared" si="0"/>
        <v>1.1833333333333333</v>
      </c>
      <c r="K9" s="1">
        <f t="shared" si="25"/>
        <v>1.2066666666666663</v>
      </c>
      <c r="L9" s="1">
        <f t="shared" si="26"/>
        <v>1.1933333333333338</v>
      </c>
      <c r="M9" s="6">
        <f t="shared" si="27"/>
        <v>1.1944444444444444</v>
      </c>
      <c r="N9" s="9">
        <f t="shared" si="28"/>
        <v>244.41651974826783</v>
      </c>
      <c r="O9" s="8">
        <f t="shared" si="1"/>
        <v>10534.352001150344</v>
      </c>
      <c r="P9" s="1">
        <f t="shared" si="2"/>
        <v>51.480555555555554</v>
      </c>
      <c r="Q9" s="10">
        <f t="shared" si="87"/>
        <v>34.173910266211749</v>
      </c>
      <c r="R9" s="3"/>
      <c r="S9" s="3"/>
      <c r="T9" s="20"/>
      <c r="U9" s="5" t="s">
        <v>24</v>
      </c>
      <c r="V9" s="1">
        <f>(PI()*$E$39*F39)/(30*1000)</f>
        <v>17.592918860102841</v>
      </c>
      <c r="W9" s="11">
        <v>709.8</v>
      </c>
      <c r="X9" s="11">
        <v>637.5</v>
      </c>
      <c r="Y9" s="11">
        <v>637.4</v>
      </c>
      <c r="Z9" s="11">
        <v>564.6</v>
      </c>
      <c r="AA9" s="11">
        <v>564.5</v>
      </c>
      <c r="AB9" s="11">
        <v>490.7</v>
      </c>
      <c r="AC9" s="1">
        <f t="shared" si="3"/>
        <v>1.2049999999999992</v>
      </c>
      <c r="AD9" s="1">
        <f t="shared" si="29"/>
        <v>1.2133333333333325</v>
      </c>
      <c r="AE9" s="1">
        <f t="shared" si="30"/>
        <v>1.2300000000000002</v>
      </c>
      <c r="AF9" s="6">
        <f t="shared" si="31"/>
        <v>1.2161111111111105</v>
      </c>
      <c r="AG9" s="9">
        <f t="shared" si="32"/>
        <v>248.8501217343991</v>
      </c>
      <c r="AH9" s="8">
        <f t="shared" si="4"/>
        <v>10556.222163973211</v>
      </c>
      <c r="AI9" s="1">
        <f t="shared" si="5"/>
        <v>51.587433333333308</v>
      </c>
      <c r="AJ9" s="10">
        <f t="shared" si="88"/>
        <v>34.103109465489048</v>
      </c>
      <c r="AL9" s="20"/>
      <c r="AM9" s="5" t="s">
        <v>24</v>
      </c>
      <c r="AN9" s="1">
        <f>(PI()*$E$39*F39)/(30*1000)</f>
        <v>17.592918860102841</v>
      </c>
      <c r="AO9" s="11">
        <v>699</v>
      </c>
      <c r="AP9" s="11">
        <v>635.20000000000005</v>
      </c>
      <c r="AQ9" s="11">
        <v>703.9</v>
      </c>
      <c r="AR9" s="11">
        <v>639.29999999999995</v>
      </c>
      <c r="AS9" s="11">
        <v>647.29999999999995</v>
      </c>
      <c r="AT9" s="11">
        <v>583.6</v>
      </c>
      <c r="AU9" s="1">
        <f t="shared" si="33"/>
        <v>1.0633333333333326</v>
      </c>
      <c r="AV9" s="1">
        <f t="shared" si="34"/>
        <v>1.0766666666666671</v>
      </c>
      <c r="AW9" s="1">
        <f t="shared" si="35"/>
        <v>1.0616666666666654</v>
      </c>
      <c r="AX9" s="6">
        <f t="shared" si="36"/>
        <v>1.0672222222222219</v>
      </c>
      <c r="AY9" s="9">
        <f t="shared" si="6"/>
        <v>218.38331834252205</v>
      </c>
      <c r="AZ9" s="8">
        <f t="shared" si="7"/>
        <v>9045.4370457472633</v>
      </c>
      <c r="BA9" s="1">
        <f t="shared" si="8"/>
        <v>44.20434444444443</v>
      </c>
      <c r="BB9" s="10">
        <f t="shared" si="89"/>
        <v>39.799071971791008</v>
      </c>
      <c r="BC9" s="4"/>
      <c r="BD9" s="20"/>
      <c r="BE9" s="5" t="s">
        <v>24</v>
      </c>
      <c r="BF9" s="1">
        <f>(PI()*$E$39*F39)/(30*1000)</f>
        <v>17.592918860102841</v>
      </c>
      <c r="BG9" s="11">
        <v>691.4</v>
      </c>
      <c r="BH9" s="11">
        <v>627.9</v>
      </c>
      <c r="BI9" s="11">
        <v>708</v>
      </c>
      <c r="BJ9" s="11">
        <v>644.70000000000005</v>
      </c>
      <c r="BK9" s="1">
        <f t="shared" si="9"/>
        <v>1.0583333333333333</v>
      </c>
      <c r="BL9" s="1">
        <f t="shared" si="10"/>
        <v>1.0549999999999993</v>
      </c>
      <c r="BM9" s="6">
        <f t="shared" si="11"/>
        <v>1.0566666666666662</v>
      </c>
      <c r="BN9" s="9">
        <f t="shared" si="12"/>
        <v>216.22335840056058</v>
      </c>
      <c r="BO9" s="8">
        <f t="shared" si="13"/>
        <v>8690.0167741185287</v>
      </c>
      <c r="BP9" s="1">
        <f t="shared" si="14"/>
        <v>42.467433333333311</v>
      </c>
      <c r="BQ9" s="10">
        <f t="shared" si="90"/>
        <v>41.42684753753155</v>
      </c>
      <c r="BR9" s="3"/>
      <c r="BS9" s="3"/>
      <c r="BT9" s="3"/>
      <c r="BU9" s="3"/>
      <c r="BV9" s="20"/>
      <c r="BW9" s="5" t="s">
        <v>24</v>
      </c>
      <c r="BX9" s="1">
        <f t="shared" ref="BX9:BX11" si="98">(PI()*$E$39*F39)/(30*1000)</f>
        <v>17.592918860102841</v>
      </c>
      <c r="BY9" s="11">
        <v>701.8</v>
      </c>
      <c r="BZ9" s="11">
        <v>636.29999999999995</v>
      </c>
      <c r="CA9" s="11">
        <v>716</v>
      </c>
      <c r="CB9" s="11">
        <v>648.4</v>
      </c>
      <c r="CC9" s="1">
        <f t="shared" si="15"/>
        <v>1.0916666666666666</v>
      </c>
      <c r="CD9" s="1">
        <f t="shared" si="16"/>
        <v>1.1266666666666671</v>
      </c>
      <c r="CE9" s="6">
        <f t="shared" si="17"/>
        <v>1.1091666666666669</v>
      </c>
      <c r="CF9" s="9">
        <f t="shared" si="18"/>
        <v>226.96631705926364</v>
      </c>
      <c r="CG9" s="8">
        <f t="shared" si="38"/>
        <v>9400.9448525947009</v>
      </c>
      <c r="CH9" s="1">
        <f t="shared" si="39"/>
        <v>45.941683333333344</v>
      </c>
      <c r="CI9" s="10">
        <f t="shared" si="91"/>
        <v>38.294023169451791</v>
      </c>
      <c r="CJ9" s="3"/>
      <c r="CK9" s="20"/>
      <c r="CL9" s="5" t="s">
        <v>24</v>
      </c>
      <c r="CM9" s="1">
        <f t="shared" ref="CM9:CM11" si="99">(PI()*$E$39*F39)/(30*1000)</f>
        <v>17.592918860102841</v>
      </c>
      <c r="CN9" s="11">
        <v>707.9</v>
      </c>
      <c r="CO9" s="11">
        <v>675.6</v>
      </c>
      <c r="CP9" s="11">
        <v>699.6</v>
      </c>
      <c r="CQ9" s="11">
        <v>665.6</v>
      </c>
      <c r="CR9" s="11">
        <v>679.8</v>
      </c>
      <c r="CS9" s="11">
        <v>647</v>
      </c>
      <c r="CT9" s="1">
        <f t="shared" si="41"/>
        <v>1.0766666666666651</v>
      </c>
      <c r="CU9" s="1">
        <f t="shared" si="42"/>
        <v>1.1333333333333333</v>
      </c>
      <c r="CV9" s="1">
        <f t="shared" si="43"/>
        <v>1.0933333333333317</v>
      </c>
      <c r="CW9" s="6">
        <f t="shared" si="44"/>
        <v>1.10111111111111</v>
      </c>
      <c r="CX9" s="9">
        <f t="shared" si="19"/>
        <v>225.31792657724017</v>
      </c>
      <c r="CY9" s="8">
        <f t="shared" si="45"/>
        <v>9711.2026354790523</v>
      </c>
      <c r="CZ9" s="1">
        <f t="shared" si="46"/>
        <v>47.457888888888846</v>
      </c>
      <c r="DA9" s="10">
        <f t="shared" si="92"/>
        <v>37.070588835698956</v>
      </c>
      <c r="DC9" s="20"/>
      <c r="DD9" s="5" t="s">
        <v>24</v>
      </c>
      <c r="DE9" s="1">
        <f t="shared" ref="DE9:DE11" si="100">(PI()*$E$39*F39)/(30*1000)</f>
        <v>17.592918860102841</v>
      </c>
      <c r="DF9" s="11">
        <v>714.3</v>
      </c>
      <c r="DG9" s="11">
        <v>679</v>
      </c>
      <c r="DH9" s="11">
        <v>705.4</v>
      </c>
      <c r="DI9" s="11">
        <v>670.9</v>
      </c>
      <c r="DJ9" s="11">
        <v>707.1</v>
      </c>
      <c r="DK9" s="11">
        <v>672.6</v>
      </c>
      <c r="DL9" s="1">
        <f t="shared" si="48"/>
        <v>1.1766666666666652</v>
      </c>
      <c r="DM9" s="1">
        <f t="shared" si="49"/>
        <v>1.1499999999999999</v>
      </c>
      <c r="DN9" s="1">
        <f t="shared" si="50"/>
        <v>1.1499999999999999</v>
      </c>
      <c r="DO9" s="6">
        <f t="shared" si="82"/>
        <v>1.1588888888888884</v>
      </c>
      <c r="DP9" s="9">
        <f t="shared" si="20"/>
        <v>237.14086520692396</v>
      </c>
      <c r="DQ9" s="8">
        <f t="shared" si="52"/>
        <v>9822.3746368707907</v>
      </c>
      <c r="DR9" s="1">
        <f t="shared" si="53"/>
        <v>48.001177777777762</v>
      </c>
      <c r="DS9" s="10">
        <f t="shared" si="93"/>
        <v>36.65101498456881</v>
      </c>
      <c r="DU9" s="20"/>
      <c r="DV9" s="5" t="s">
        <v>24</v>
      </c>
      <c r="DW9" s="1">
        <f t="shared" ref="DW9:DW11" si="101">(PI()*$E$39*F39)/(30*1000)</f>
        <v>17.592918860102841</v>
      </c>
      <c r="DX9" s="11">
        <v>704.8</v>
      </c>
      <c r="DY9" s="11">
        <v>670.4</v>
      </c>
      <c r="DZ9" s="11">
        <v>704</v>
      </c>
      <c r="EA9" s="11">
        <v>669.8</v>
      </c>
      <c r="EB9" s="11">
        <v>704.5</v>
      </c>
      <c r="EC9" s="11">
        <v>670.8</v>
      </c>
      <c r="ED9" s="1">
        <f t="shared" si="55"/>
        <v>1.1466666666666658</v>
      </c>
      <c r="EE9" s="1">
        <f t="shared" si="56"/>
        <v>1.1400000000000015</v>
      </c>
      <c r="EF9" s="1">
        <f t="shared" si="57"/>
        <v>1.1233333333333348</v>
      </c>
      <c r="EG9" s="6">
        <f t="shared" si="83"/>
        <v>1.1366666666666674</v>
      </c>
      <c r="EH9" s="9">
        <f t="shared" si="21"/>
        <v>232.59358111858432</v>
      </c>
      <c r="EI9" s="8">
        <f t="shared" si="59"/>
        <v>10024.783346210985</v>
      </c>
      <c r="EJ9" s="1">
        <f t="shared" si="60"/>
        <v>48.990333333333368</v>
      </c>
      <c r="EK9" s="10">
        <f t="shared" si="94"/>
        <v>35.911000524122777</v>
      </c>
      <c r="EM9" s="20"/>
      <c r="EN9" s="5" t="s">
        <v>24</v>
      </c>
      <c r="EO9" s="1">
        <f t="shared" ref="EO9:EO11" si="102">(PI()*$E$39*F39)/(30*1000)</f>
        <v>17.592918860102841</v>
      </c>
      <c r="EP9" s="11">
        <v>701.2</v>
      </c>
      <c r="EQ9" s="11">
        <v>665.6</v>
      </c>
      <c r="ER9" s="11">
        <v>705</v>
      </c>
      <c r="ES9" s="11">
        <v>668.8</v>
      </c>
      <c r="ET9" s="11">
        <v>705.5</v>
      </c>
      <c r="EU9" s="11">
        <v>669.5</v>
      </c>
      <c r="EV9" s="1">
        <f t="shared" si="62"/>
        <v>1.1866666666666674</v>
      </c>
      <c r="EW9" s="1">
        <f t="shared" si="63"/>
        <v>1.2066666666666681</v>
      </c>
      <c r="EX9" s="1">
        <f t="shared" si="64"/>
        <v>1.2</v>
      </c>
      <c r="EY9" s="6">
        <f t="shared" si="84"/>
        <v>1.1977777777777785</v>
      </c>
      <c r="EZ9" s="9">
        <f t="shared" si="22"/>
        <v>245.09861236151897</v>
      </c>
      <c r="FA9" s="8">
        <f t="shared" si="66"/>
        <v>10397.083136375635</v>
      </c>
      <c r="FB9" s="1">
        <f t="shared" si="67"/>
        <v>50.809733333333369</v>
      </c>
      <c r="FC9" s="10">
        <f t="shared" si="95"/>
        <v>34.625095834858733</v>
      </c>
      <c r="FE9" s="20"/>
      <c r="FF9" s="5" t="s">
        <v>24</v>
      </c>
      <c r="FG9" s="1">
        <f t="shared" ref="FG9:FG11" si="103">(PI()*$E$39*F39)/(30*1000)</f>
        <v>17.592918860102841</v>
      </c>
      <c r="FH9" s="11">
        <v>707.6</v>
      </c>
      <c r="FI9" s="11">
        <v>671.3</v>
      </c>
      <c r="FJ9" s="11">
        <v>705.8</v>
      </c>
      <c r="FK9" s="11">
        <v>669.3</v>
      </c>
      <c r="FL9" s="11">
        <v>712.6</v>
      </c>
      <c r="FM9" s="11">
        <v>676</v>
      </c>
      <c r="FN9" s="1">
        <f t="shared" si="69"/>
        <v>1.2100000000000022</v>
      </c>
      <c r="FO9" s="1">
        <f t="shared" si="70"/>
        <v>1.2166666666666666</v>
      </c>
      <c r="FP9" s="1">
        <f t="shared" si="71"/>
        <v>1.2200000000000009</v>
      </c>
      <c r="FQ9" s="6">
        <f t="shared" si="85"/>
        <v>1.2155555555555564</v>
      </c>
      <c r="FR9" s="9">
        <f t="shared" si="23"/>
        <v>248.73643963219087</v>
      </c>
      <c r="FS9" s="8">
        <f t="shared" si="73"/>
        <v>10720.540548147426</v>
      </c>
      <c r="FT9" s="1">
        <f t="shared" si="74"/>
        <v>52.390444444444483</v>
      </c>
      <c r="FU9" s="10">
        <f t="shared" si="96"/>
        <v>33.580396285354297</v>
      </c>
      <c r="FW9" s="20"/>
      <c r="FX9" s="5" t="s">
        <v>24</v>
      </c>
      <c r="FY9" s="1">
        <f t="shared" ref="FY9:FY11" si="104">(PI()*$E$39*F39)/(30*1000)</f>
        <v>17.592918860102841</v>
      </c>
      <c r="FZ9" s="11">
        <v>706.6</v>
      </c>
      <c r="GA9" s="11">
        <v>673.5</v>
      </c>
      <c r="GB9" s="11">
        <v>706.8</v>
      </c>
      <c r="GC9" s="11">
        <v>673.7</v>
      </c>
      <c r="GD9" s="11">
        <v>709.1</v>
      </c>
      <c r="GE9" s="11">
        <v>675.4</v>
      </c>
      <c r="GF9" s="1">
        <f t="shared" si="76"/>
        <v>1.1033333333333342</v>
      </c>
      <c r="GG9" s="1">
        <f t="shared" si="77"/>
        <v>1.1033333333333304</v>
      </c>
      <c r="GH9" s="1">
        <f t="shared" si="78"/>
        <v>1.1233333333333348</v>
      </c>
      <c r="GI9" s="6">
        <f t="shared" si="86"/>
        <v>1.1099999999999997</v>
      </c>
      <c r="GJ9" s="9">
        <f t="shared" si="24"/>
        <v>227.13684021257626</v>
      </c>
      <c r="GK9" s="8">
        <f t="shared" si="80"/>
        <v>9789.5978131620377</v>
      </c>
      <c r="GL9" s="1">
        <f t="shared" si="81"/>
        <v>47.840999999999987</v>
      </c>
      <c r="GM9" s="10">
        <f t="shared" si="97"/>
        <v>36.773727263441081</v>
      </c>
    </row>
    <row r="10" spans="1:195" x14ac:dyDescent="0.2">
      <c r="A10" s="25"/>
      <c r="B10" s="5" t="s">
        <v>25</v>
      </c>
      <c r="C10" s="1">
        <f>(PI()*$E$39*F40)/(30*1000)</f>
        <v>21.991148575128552</v>
      </c>
      <c r="D10" s="11">
        <v>708.9</v>
      </c>
      <c r="E10" s="11">
        <v>621</v>
      </c>
      <c r="F10" s="11">
        <v>621</v>
      </c>
      <c r="G10" s="11">
        <v>533.6</v>
      </c>
      <c r="H10" s="11">
        <v>702</v>
      </c>
      <c r="I10" s="11">
        <v>614.9</v>
      </c>
      <c r="J10" s="1">
        <f t="shared" si="0"/>
        <v>1.4649999999999996</v>
      </c>
      <c r="K10" s="1">
        <f t="shared" si="25"/>
        <v>1.4566666666666663</v>
      </c>
      <c r="L10" s="1">
        <f t="shared" si="26"/>
        <v>1.4516666666666671</v>
      </c>
      <c r="M10" s="6">
        <f t="shared" si="27"/>
        <v>1.4577777777777776</v>
      </c>
      <c r="N10" s="9">
        <f t="shared" si="28"/>
        <v>238.64146895607621</v>
      </c>
      <c r="O10" s="8">
        <f t="shared" si="1"/>
        <v>10285.447312006885</v>
      </c>
      <c r="P10" s="1">
        <f t="shared" si="2"/>
        <v>62.830222222222218</v>
      </c>
      <c r="Q10" s="10">
        <f t="shared" si="87"/>
        <v>35.000908475778992</v>
      </c>
      <c r="R10" s="3"/>
      <c r="S10" s="3"/>
      <c r="T10" s="20"/>
      <c r="U10" s="5" t="s">
        <v>25</v>
      </c>
      <c r="V10" s="1">
        <f>(PI()*$E$39*F40)/(30*1000)</f>
        <v>21.991148575128552</v>
      </c>
      <c r="W10" s="11">
        <v>706</v>
      </c>
      <c r="X10" s="11">
        <v>615.6</v>
      </c>
      <c r="Y10" s="11">
        <v>615.70000000000005</v>
      </c>
      <c r="Z10" s="11">
        <v>524.79999999999995</v>
      </c>
      <c r="AA10" s="11">
        <v>524.79999999999995</v>
      </c>
      <c r="AB10" s="11">
        <v>433.7</v>
      </c>
      <c r="AC10" s="1">
        <f t="shared" si="3"/>
        <v>1.5066666666666664</v>
      </c>
      <c r="AD10" s="1">
        <f t="shared" si="29"/>
        <v>1.5150000000000015</v>
      </c>
      <c r="AE10" s="1">
        <f t="shared" si="30"/>
        <v>1.5183333333333329</v>
      </c>
      <c r="AF10" s="6">
        <f t="shared" si="31"/>
        <v>1.5133333333333336</v>
      </c>
      <c r="AG10" s="9">
        <f t="shared" si="32"/>
        <v>247.736037132756</v>
      </c>
      <c r="AH10" s="8">
        <f t="shared" si="4"/>
        <v>10508.962695171509</v>
      </c>
      <c r="AI10" s="1">
        <f t="shared" si="5"/>
        <v>64.195600000000013</v>
      </c>
      <c r="AJ10" s="10">
        <f t="shared" si="88"/>
        <v>34.256473302108787</v>
      </c>
      <c r="AL10" s="20"/>
      <c r="AM10" s="5" t="s">
        <v>25</v>
      </c>
      <c r="AN10" s="1">
        <f>(PI()*$E$39*F40)/(30*1000)</f>
        <v>21.991148575128552</v>
      </c>
      <c r="AO10" s="11">
        <v>705.7</v>
      </c>
      <c r="AP10" s="11">
        <v>625.5</v>
      </c>
      <c r="AQ10" s="11">
        <v>701.8</v>
      </c>
      <c r="AR10" s="11">
        <v>621.4</v>
      </c>
      <c r="AS10" s="11">
        <v>701.2</v>
      </c>
      <c r="AT10" s="11">
        <v>621.20000000000005</v>
      </c>
      <c r="AU10" s="1">
        <f t="shared" si="33"/>
        <v>1.3366666666666673</v>
      </c>
      <c r="AV10" s="1">
        <f t="shared" si="34"/>
        <v>1.3399999999999996</v>
      </c>
      <c r="AW10" s="1">
        <f t="shared" si="35"/>
        <v>1.3333333333333333</v>
      </c>
      <c r="AX10" s="6">
        <f t="shared" si="36"/>
        <v>1.3366666666666667</v>
      </c>
      <c r="AY10" s="9">
        <f t="shared" si="6"/>
        <v>218.8153103309144</v>
      </c>
      <c r="AZ10" s="8">
        <f t="shared" si="7"/>
        <v>9063.3301539064742</v>
      </c>
      <c r="BA10" s="1">
        <f t="shared" si="8"/>
        <v>55.364733333333334</v>
      </c>
      <c r="BB10" s="10">
        <f t="shared" si="89"/>
        <v>39.720499406593156</v>
      </c>
      <c r="BC10" s="4"/>
      <c r="BD10" s="20"/>
      <c r="BE10" s="5" t="s">
        <v>25</v>
      </c>
      <c r="BF10" s="1">
        <f>(PI()*$E$39*F40)/(30*1000)</f>
        <v>21.991148575128552</v>
      </c>
      <c r="BG10" s="11">
        <v>703.8</v>
      </c>
      <c r="BH10" s="11">
        <v>616.4</v>
      </c>
      <c r="BI10" s="11">
        <v>693.6</v>
      </c>
      <c r="BJ10" s="11">
        <v>607.4</v>
      </c>
      <c r="BK10" s="1">
        <f t="shared" si="9"/>
        <v>1.4566666666666663</v>
      </c>
      <c r="BL10" s="1">
        <f t="shared" si="10"/>
        <v>1.4366666666666674</v>
      </c>
      <c r="BM10" s="6">
        <f t="shared" si="11"/>
        <v>1.4466666666666668</v>
      </c>
      <c r="BN10" s="9">
        <f t="shared" si="12"/>
        <v>236.82255532074029</v>
      </c>
      <c r="BO10" s="8">
        <f t="shared" si="13"/>
        <v>9517.8984983405517</v>
      </c>
      <c r="BP10" s="1">
        <f t="shared" si="14"/>
        <v>58.141533333333335</v>
      </c>
      <c r="BQ10" s="10">
        <f t="shared" si="90"/>
        <v>37.823475430292319</v>
      </c>
      <c r="BR10" s="3"/>
      <c r="BS10" s="3"/>
      <c r="BT10" s="3"/>
      <c r="BU10" s="3"/>
      <c r="BV10" s="20"/>
      <c r="BW10" s="5" t="s">
        <v>25</v>
      </c>
      <c r="BX10" s="1">
        <f t="shared" si="98"/>
        <v>21.991148575128552</v>
      </c>
      <c r="BY10" s="11">
        <v>706.3</v>
      </c>
      <c r="BZ10" s="11">
        <v>621.6</v>
      </c>
      <c r="CA10" s="11">
        <v>705.3</v>
      </c>
      <c r="CB10" s="11">
        <v>620.79999999999995</v>
      </c>
      <c r="CC10" s="1">
        <f t="shared" si="15"/>
        <v>1.4116666666666655</v>
      </c>
      <c r="CD10" s="1">
        <f t="shared" si="16"/>
        <v>1.4083333333333334</v>
      </c>
      <c r="CE10" s="6">
        <f t="shared" si="17"/>
        <v>1.4099999999999995</v>
      </c>
      <c r="CF10" s="9">
        <f t="shared" si="18"/>
        <v>230.82014032413159</v>
      </c>
      <c r="CG10" s="8">
        <f t="shared" si="38"/>
        <v>9560.5702122255316</v>
      </c>
      <c r="CH10" s="1">
        <f t="shared" si="39"/>
        <v>58.402199999999979</v>
      </c>
      <c r="CI10" s="10">
        <f t="shared" si="91"/>
        <v>37.65465782989093</v>
      </c>
      <c r="CJ10" s="3"/>
      <c r="CK10" s="20"/>
      <c r="CL10" s="5" t="s">
        <v>25</v>
      </c>
      <c r="CM10" s="1">
        <f t="shared" si="99"/>
        <v>21.991148575128552</v>
      </c>
      <c r="CN10" s="11">
        <v>706.8</v>
      </c>
      <c r="CO10" s="11">
        <v>666.1</v>
      </c>
      <c r="CP10" s="11">
        <v>690.5</v>
      </c>
      <c r="CQ10" s="11">
        <v>650.1</v>
      </c>
      <c r="CR10" s="11">
        <v>702.5</v>
      </c>
      <c r="CS10" s="11">
        <v>661</v>
      </c>
      <c r="CT10" s="1">
        <f t="shared" si="41"/>
        <v>1.3566666666666645</v>
      </c>
      <c r="CU10" s="1">
        <f t="shared" si="42"/>
        <v>1.346666666666666</v>
      </c>
      <c r="CV10" s="1">
        <f t="shared" si="43"/>
        <v>1.3833333333333333</v>
      </c>
      <c r="CW10" s="6">
        <f t="shared" si="44"/>
        <v>1.3622222222222213</v>
      </c>
      <c r="CX10" s="9">
        <f t="shared" si="19"/>
        <v>222.99881169218693</v>
      </c>
      <c r="CY10" s="8">
        <f t="shared" si="45"/>
        <v>9611.2487839332571</v>
      </c>
      <c r="CZ10" s="1">
        <f t="shared" si="46"/>
        <v>58.711777777777741</v>
      </c>
      <c r="DA10" s="10">
        <f t="shared" si="92"/>
        <v>37.456110864781458</v>
      </c>
      <c r="DC10" s="20"/>
      <c r="DD10" s="5" t="s">
        <v>25</v>
      </c>
      <c r="DE10" s="1">
        <f t="shared" si="100"/>
        <v>21.991148575128552</v>
      </c>
      <c r="DF10" s="11">
        <v>707</v>
      </c>
      <c r="DG10" s="11">
        <v>662.9</v>
      </c>
      <c r="DH10" s="11">
        <v>705.8</v>
      </c>
      <c r="DI10" s="11">
        <v>660</v>
      </c>
      <c r="DJ10" s="11">
        <v>708.6</v>
      </c>
      <c r="DK10" s="11">
        <v>663.8</v>
      </c>
      <c r="DL10" s="1">
        <f t="shared" si="48"/>
        <v>1.4700000000000009</v>
      </c>
      <c r="DM10" s="1">
        <f t="shared" si="49"/>
        <v>1.5266666666666651</v>
      </c>
      <c r="DN10" s="1">
        <f t="shared" si="50"/>
        <v>1.4933333333333356</v>
      </c>
      <c r="DO10" s="6">
        <f t="shared" si="82"/>
        <v>1.4966666666666673</v>
      </c>
      <c r="DP10" s="9">
        <f t="shared" si="20"/>
        <v>245.00766667975213</v>
      </c>
      <c r="DQ10" s="8">
        <f t="shared" si="52"/>
        <v>10148.217553875334</v>
      </c>
      <c r="DR10" s="1">
        <f t="shared" si="53"/>
        <v>61.991933333333357</v>
      </c>
      <c r="DS10" s="10">
        <f t="shared" si="93"/>
        <v>35.474209937736859</v>
      </c>
      <c r="DU10" s="20"/>
      <c r="DV10" s="5" t="s">
        <v>25</v>
      </c>
      <c r="DW10" s="1">
        <f t="shared" si="101"/>
        <v>21.991148575128552</v>
      </c>
      <c r="DX10" s="11">
        <v>713.7</v>
      </c>
      <c r="DY10" s="11">
        <v>670.6</v>
      </c>
      <c r="DZ10" s="11">
        <v>708.1</v>
      </c>
      <c r="EA10" s="11">
        <v>665.8</v>
      </c>
      <c r="EB10" s="11">
        <v>709.5</v>
      </c>
      <c r="EC10" s="11">
        <v>666.3</v>
      </c>
      <c r="ED10" s="1">
        <f t="shared" si="55"/>
        <v>1.4366666666666674</v>
      </c>
      <c r="EE10" s="1">
        <f t="shared" si="56"/>
        <v>1.4100000000000024</v>
      </c>
      <c r="EF10" s="1">
        <f t="shared" si="57"/>
        <v>1.4400000000000015</v>
      </c>
      <c r="EG10" s="6">
        <f t="shared" si="83"/>
        <v>1.4288888888888904</v>
      </c>
      <c r="EH10" s="9">
        <f t="shared" si="21"/>
        <v>233.91229350420303</v>
      </c>
      <c r="EI10" s="8">
        <f t="shared" si="59"/>
        <v>10081.619850031151</v>
      </c>
      <c r="EJ10" s="1">
        <f t="shared" si="60"/>
        <v>61.585111111111182</v>
      </c>
      <c r="EK10" s="10">
        <f t="shared" si="94"/>
        <v>35.708547371867795</v>
      </c>
      <c r="EM10" s="20"/>
      <c r="EN10" s="5" t="s">
        <v>25</v>
      </c>
      <c r="EO10" s="1">
        <f t="shared" si="102"/>
        <v>21.991148575128552</v>
      </c>
      <c r="EP10" s="11">
        <v>704.1</v>
      </c>
      <c r="EQ10" s="11">
        <v>660.7</v>
      </c>
      <c r="ER10" s="11">
        <v>705.5</v>
      </c>
      <c r="ES10" s="11">
        <v>661.1</v>
      </c>
      <c r="ET10" s="11">
        <v>703.6</v>
      </c>
      <c r="EU10" s="11">
        <v>659.6</v>
      </c>
      <c r="EV10" s="1">
        <f t="shared" si="62"/>
        <v>1.4466666666666659</v>
      </c>
      <c r="EW10" s="1">
        <f t="shared" si="63"/>
        <v>1.4799999999999993</v>
      </c>
      <c r="EX10" s="1">
        <f t="shared" si="64"/>
        <v>1.4666666666666666</v>
      </c>
      <c r="EY10" s="6">
        <f t="shared" si="84"/>
        <v>1.464444444444444</v>
      </c>
      <c r="EZ10" s="9">
        <f t="shared" si="22"/>
        <v>239.73281713727772</v>
      </c>
      <c r="FA10" s="8">
        <f t="shared" si="66"/>
        <v>10169.466102963321</v>
      </c>
      <c r="FB10" s="1">
        <f t="shared" si="67"/>
        <v>62.121733333333317</v>
      </c>
      <c r="FC10" s="10">
        <f t="shared" si="95"/>
        <v>35.40008849580591</v>
      </c>
      <c r="FE10" s="20"/>
      <c r="FF10" s="5" t="s">
        <v>25</v>
      </c>
      <c r="FG10" s="1">
        <f t="shared" si="103"/>
        <v>21.991148575128552</v>
      </c>
      <c r="FH10" s="11">
        <v>710.6</v>
      </c>
      <c r="FI10" s="11">
        <v>665.6</v>
      </c>
      <c r="FJ10" s="11">
        <v>704.1</v>
      </c>
      <c r="FK10" s="11">
        <v>659.8</v>
      </c>
      <c r="FL10" s="11">
        <v>711.3</v>
      </c>
      <c r="FM10" s="11">
        <v>666.8</v>
      </c>
      <c r="FN10" s="1">
        <f t="shared" si="69"/>
        <v>1.5</v>
      </c>
      <c r="FO10" s="1">
        <f t="shared" si="70"/>
        <v>1.476666666666669</v>
      </c>
      <c r="FP10" s="1">
        <f t="shared" si="71"/>
        <v>1.4833333333333334</v>
      </c>
      <c r="FQ10" s="6">
        <f t="shared" si="85"/>
        <v>1.4866666666666675</v>
      </c>
      <c r="FR10" s="9">
        <f t="shared" si="23"/>
        <v>243.37064440794978</v>
      </c>
      <c r="FS10" s="8">
        <f t="shared" si="73"/>
        <v>10489.274773982635</v>
      </c>
      <c r="FT10" s="1">
        <f t="shared" si="74"/>
        <v>64.075333333333376</v>
      </c>
      <c r="FU10" s="10">
        <f t="shared" si="96"/>
        <v>34.320771240823625</v>
      </c>
      <c r="FW10" s="20"/>
      <c r="FX10" s="5" t="s">
        <v>25</v>
      </c>
      <c r="FY10" s="1">
        <f t="shared" si="104"/>
        <v>21.991148575128552</v>
      </c>
      <c r="FZ10" s="11">
        <v>713.1</v>
      </c>
      <c r="GA10" s="11">
        <v>665.7</v>
      </c>
      <c r="GB10" s="11">
        <v>709</v>
      </c>
      <c r="GC10" s="11">
        <v>666.6</v>
      </c>
      <c r="GD10" s="11">
        <v>711.3</v>
      </c>
      <c r="GE10" s="11">
        <v>669.8</v>
      </c>
      <c r="GF10" s="1">
        <f t="shared" si="76"/>
        <v>1.5799999999999992</v>
      </c>
      <c r="GG10" s="1">
        <f t="shared" si="77"/>
        <v>1.4133333333333327</v>
      </c>
      <c r="GH10" s="1">
        <f t="shared" si="78"/>
        <v>1.3833333333333333</v>
      </c>
      <c r="GI10" s="6">
        <f t="shared" si="86"/>
        <v>1.4588888888888885</v>
      </c>
      <c r="GJ10" s="9">
        <f t="shared" si="24"/>
        <v>238.82336031960972</v>
      </c>
      <c r="GK10" s="8">
        <f t="shared" si="80"/>
        <v>10293.286829775179</v>
      </c>
      <c r="GL10" s="1">
        <f t="shared" si="81"/>
        <v>62.878111111111096</v>
      </c>
      <c r="GM10" s="10">
        <f t="shared" si="97"/>
        <v>34.97425127206553</v>
      </c>
    </row>
    <row r="11" spans="1:195" x14ac:dyDescent="0.2">
      <c r="A11" s="27"/>
      <c r="B11" s="5" t="s">
        <v>26</v>
      </c>
      <c r="C11" s="1">
        <f>(PI()*$E$39*F41)/(30*1000)</f>
        <v>25.132741228718345</v>
      </c>
      <c r="D11" s="11">
        <v>715.4</v>
      </c>
      <c r="E11" s="11">
        <v>613.5</v>
      </c>
      <c r="F11" s="11">
        <v>680.7</v>
      </c>
      <c r="G11" s="11">
        <v>578.1</v>
      </c>
      <c r="H11" s="11">
        <v>710.5</v>
      </c>
      <c r="I11" s="11">
        <v>611.9</v>
      </c>
      <c r="J11" s="1">
        <f t="shared" si="0"/>
        <v>1.698333333333333</v>
      </c>
      <c r="K11" s="1">
        <f t="shared" si="25"/>
        <v>1.7100000000000004</v>
      </c>
      <c r="L11" s="1">
        <f t="shared" si="26"/>
        <v>1.6433333333333338</v>
      </c>
      <c r="M11" s="6">
        <f t="shared" si="27"/>
        <v>1.683888888888889</v>
      </c>
      <c r="N11" s="9">
        <f t="shared" si="28"/>
        <v>241.19931625576737</v>
      </c>
      <c r="O11" s="8">
        <f t="shared" si="1"/>
        <v>10395.690530623575</v>
      </c>
      <c r="P11" s="1">
        <f t="shared" si="2"/>
        <v>72.575611111111115</v>
      </c>
      <c r="Q11" s="10">
        <f t="shared" si="87"/>
        <v>34.629734209527854</v>
      </c>
      <c r="R11" s="3"/>
      <c r="S11" s="3"/>
      <c r="T11" s="21"/>
      <c r="U11" s="5" t="s">
        <v>26</v>
      </c>
      <c r="V11" s="1">
        <f>(PI()*$E$39*F41)/(30*1000)</f>
        <v>25.132741228718345</v>
      </c>
      <c r="W11" s="11">
        <v>706.9</v>
      </c>
      <c r="X11" s="11">
        <v>602.20000000000005</v>
      </c>
      <c r="Y11" s="11">
        <v>602.20000000000005</v>
      </c>
      <c r="Z11" s="11">
        <v>497.1</v>
      </c>
      <c r="AA11" s="11">
        <v>663.5</v>
      </c>
      <c r="AB11" s="11">
        <v>559.29999999999995</v>
      </c>
      <c r="AC11" s="1">
        <f t="shared" si="3"/>
        <v>1.7449999999999988</v>
      </c>
      <c r="AD11" s="1">
        <f t="shared" si="29"/>
        <v>1.7516666666666671</v>
      </c>
      <c r="AE11" s="1">
        <f t="shared" si="30"/>
        <v>1.7366666666666675</v>
      </c>
      <c r="AF11" s="6">
        <f t="shared" si="31"/>
        <v>1.7444444444444445</v>
      </c>
      <c r="AG11" s="9">
        <f t="shared" si="32"/>
        <v>249.8732606542757</v>
      </c>
      <c r="AH11" s="8">
        <f t="shared" si="4"/>
        <v>10599.623716954375</v>
      </c>
      <c r="AI11" s="1">
        <f t="shared" si="5"/>
        <v>73.99933333333334</v>
      </c>
      <c r="AJ11" s="10">
        <f t="shared" si="88"/>
        <v>33.963469799797757</v>
      </c>
      <c r="AL11" s="21"/>
      <c r="AM11" s="5" t="s">
        <v>26</v>
      </c>
      <c r="AN11" s="1">
        <f>(PI()*$E$39*F41)/(30*1000)</f>
        <v>25.132741228718345</v>
      </c>
      <c r="AO11" s="11">
        <v>716.3</v>
      </c>
      <c r="AP11" s="11">
        <v>615.04999999999995</v>
      </c>
      <c r="AQ11" s="11">
        <v>705.15</v>
      </c>
      <c r="AR11" s="11">
        <v>600.70000000000005</v>
      </c>
      <c r="AS11" s="11">
        <v>706</v>
      </c>
      <c r="AT11" s="11">
        <v>608.5</v>
      </c>
      <c r="AU11" s="1">
        <f t="shared" si="33"/>
        <v>1.6875</v>
      </c>
      <c r="AV11" s="1">
        <f t="shared" si="34"/>
        <v>1.7408333333333321</v>
      </c>
      <c r="AW11" s="1">
        <f t="shared" si="35"/>
        <v>1.625</v>
      </c>
      <c r="AX11" s="6">
        <f t="shared" si="36"/>
        <v>1.684444444444444</v>
      </c>
      <c r="AY11" s="9">
        <f t="shared" si="6"/>
        <v>241.27889372731329</v>
      </c>
      <c r="AZ11" s="8">
        <f t="shared" si="7"/>
        <v>9993.7717781853171</v>
      </c>
      <c r="BA11" s="1">
        <f t="shared" si="8"/>
        <v>69.769688888888865</v>
      </c>
      <c r="BB11" s="10">
        <f t="shared" si="89"/>
        <v>36.022435571904701</v>
      </c>
      <c r="BC11" s="4"/>
      <c r="BD11" s="21"/>
      <c r="BE11" s="5" t="s">
        <v>26</v>
      </c>
      <c r="BF11" s="1">
        <f>(PI()*$E$39*F41)/(30*1000)</f>
        <v>25.132741228718345</v>
      </c>
      <c r="BG11" s="11">
        <v>714.7</v>
      </c>
      <c r="BH11" s="11">
        <v>612.6</v>
      </c>
      <c r="BI11" s="11">
        <v>691.2</v>
      </c>
      <c r="BJ11" s="11">
        <v>588.6</v>
      </c>
      <c r="BK11" s="1">
        <f t="shared" si="9"/>
        <v>1.7016666666666671</v>
      </c>
      <c r="BL11" s="1">
        <f t="shared" si="10"/>
        <v>1.7100000000000004</v>
      </c>
      <c r="BM11" s="6">
        <f t="shared" si="11"/>
        <v>1.7058333333333338</v>
      </c>
      <c r="BN11" s="9">
        <f t="shared" si="12"/>
        <v>244.34262638183236</v>
      </c>
      <c r="BO11" s="8">
        <f t="shared" si="13"/>
        <v>9820.1301542858419</v>
      </c>
      <c r="BP11" s="1">
        <f t="shared" si="14"/>
        <v>68.557441666666676</v>
      </c>
      <c r="BQ11" s="10">
        <f t="shared" si="90"/>
        <v>36.659391916805056</v>
      </c>
      <c r="BR11" s="3"/>
      <c r="BS11" s="3"/>
      <c r="BT11" s="3"/>
      <c r="BU11" s="3"/>
      <c r="BV11" s="21"/>
      <c r="BW11" s="5" t="s">
        <v>26</v>
      </c>
      <c r="BX11" s="1">
        <f t="shared" si="98"/>
        <v>25.132741228718345</v>
      </c>
      <c r="BY11" s="11">
        <v>701.9</v>
      </c>
      <c r="BZ11" s="11">
        <v>602.79999999999995</v>
      </c>
      <c r="CA11" s="11">
        <v>704.4</v>
      </c>
      <c r="CB11" s="11">
        <v>606.70000000000005</v>
      </c>
      <c r="CC11" s="1">
        <f t="shared" si="15"/>
        <v>1.6516666666666671</v>
      </c>
      <c r="CD11" s="1">
        <f t="shared" si="16"/>
        <v>1.6283333333333323</v>
      </c>
      <c r="CE11" s="6">
        <f t="shared" si="17"/>
        <v>1.6399999999999997</v>
      </c>
      <c r="CF11" s="9">
        <f t="shared" si="18"/>
        <v>234.91269600363745</v>
      </c>
      <c r="CG11" s="8">
        <f t="shared" si="38"/>
        <v>9730.0838684706632</v>
      </c>
      <c r="CH11" s="1">
        <f t="shared" si="39"/>
        <v>67.928799999999995</v>
      </c>
      <c r="CI11" s="10">
        <f t="shared" si="91"/>
        <v>36.99865333808097</v>
      </c>
      <c r="CJ11" s="3"/>
      <c r="CK11" s="21"/>
      <c r="CL11" s="5" t="s">
        <v>26</v>
      </c>
      <c r="CM11" s="1">
        <f t="shared" si="99"/>
        <v>25.132741228718345</v>
      </c>
      <c r="CN11" s="11">
        <v>705.6</v>
      </c>
      <c r="CO11" s="11">
        <v>656.3</v>
      </c>
      <c r="CP11" s="11">
        <v>700.5</v>
      </c>
      <c r="CQ11" s="11">
        <v>653</v>
      </c>
      <c r="CR11" s="11">
        <v>667.8</v>
      </c>
      <c r="CS11" s="11">
        <v>620.29999999999995</v>
      </c>
      <c r="CT11" s="1">
        <f t="shared" si="41"/>
        <v>1.6433333333333355</v>
      </c>
      <c r="CU11" s="1">
        <f t="shared" si="42"/>
        <v>1.5833333333333333</v>
      </c>
      <c r="CV11" s="1">
        <f t="shared" si="43"/>
        <v>1.5833333333333333</v>
      </c>
      <c r="CW11" s="6">
        <f t="shared" si="44"/>
        <v>1.6033333333333342</v>
      </c>
      <c r="CX11" s="9">
        <f t="shared" si="19"/>
        <v>229.66058288160508</v>
      </c>
      <c r="CY11" s="8">
        <f t="shared" si="45"/>
        <v>9898.3711221971789</v>
      </c>
      <c r="CZ11" s="1">
        <f t="shared" si="46"/>
        <v>69.103666666666712</v>
      </c>
      <c r="DA11" s="10">
        <f t="shared" si="92"/>
        <v>36.369620370436195</v>
      </c>
      <c r="DC11" s="21"/>
      <c r="DD11" s="5" t="s">
        <v>26</v>
      </c>
      <c r="DE11" s="1">
        <f t="shared" si="100"/>
        <v>25.132741228718345</v>
      </c>
      <c r="DF11" s="11">
        <v>702.3</v>
      </c>
      <c r="DG11" s="11">
        <v>651</v>
      </c>
      <c r="DH11" s="11">
        <v>710.2</v>
      </c>
      <c r="DI11" s="11">
        <v>657.6</v>
      </c>
      <c r="DJ11" s="11">
        <v>700.7</v>
      </c>
      <c r="DK11" s="11">
        <v>648.70000000000005</v>
      </c>
      <c r="DL11" s="1">
        <f t="shared" si="48"/>
        <v>1.7099999999999984</v>
      </c>
      <c r="DM11" s="1">
        <f t="shared" si="49"/>
        <v>1.7533333333333341</v>
      </c>
      <c r="DN11" s="1">
        <f t="shared" si="50"/>
        <v>1.7333333333333334</v>
      </c>
      <c r="DO11" s="6">
        <f t="shared" si="82"/>
        <v>1.7322222222222219</v>
      </c>
      <c r="DP11" s="9">
        <f t="shared" si="20"/>
        <v>248.1225562802648</v>
      </c>
      <c r="DQ11" s="8">
        <f t="shared" si="52"/>
        <v>10277.236281128569</v>
      </c>
      <c r="DR11" s="1">
        <f t="shared" si="53"/>
        <v>71.748644444444437</v>
      </c>
      <c r="DS11" s="10">
        <f t="shared" si="93"/>
        <v>35.028872563827782</v>
      </c>
      <c r="DU11" s="21"/>
      <c r="DV11" s="5" t="s">
        <v>26</v>
      </c>
      <c r="DW11" s="1">
        <f t="shared" si="101"/>
        <v>25.132741228718345</v>
      </c>
      <c r="DX11" s="11">
        <v>709.7</v>
      </c>
      <c r="DY11" s="11">
        <v>659.6</v>
      </c>
      <c r="DZ11" s="11">
        <v>709.3</v>
      </c>
      <c r="EA11" s="11">
        <v>659.8</v>
      </c>
      <c r="EB11" s="11">
        <v>712</v>
      </c>
      <c r="EC11" s="11">
        <v>661.3</v>
      </c>
      <c r="ED11" s="1">
        <f t="shared" si="55"/>
        <v>1.6700000000000008</v>
      </c>
      <c r="EE11" s="1">
        <f t="shared" si="56"/>
        <v>1.65</v>
      </c>
      <c r="EF11" s="1">
        <f t="shared" si="57"/>
        <v>1.6900000000000015</v>
      </c>
      <c r="EG11" s="6">
        <f t="shared" si="83"/>
        <v>1.6700000000000008</v>
      </c>
      <c r="EH11" s="9">
        <f t="shared" si="21"/>
        <v>239.20987946711878</v>
      </c>
      <c r="EI11" s="8">
        <f t="shared" si="59"/>
        <v>10309.945805032819</v>
      </c>
      <c r="EJ11" s="1">
        <f t="shared" si="60"/>
        <v>71.977000000000032</v>
      </c>
      <c r="EK11" s="10">
        <f t="shared" si="94"/>
        <v>34.917739317724184</v>
      </c>
      <c r="EM11" s="21"/>
      <c r="EN11" s="5" t="s">
        <v>26</v>
      </c>
      <c r="EO11" s="1">
        <f t="shared" si="102"/>
        <v>25.132741228718345</v>
      </c>
      <c r="EP11" s="11">
        <v>705.7</v>
      </c>
      <c r="EQ11" s="11">
        <v>654.79999999999995</v>
      </c>
      <c r="ER11" s="11">
        <v>713.2</v>
      </c>
      <c r="ES11" s="11">
        <v>662.4</v>
      </c>
      <c r="ET11" s="11">
        <v>705</v>
      </c>
      <c r="EU11" s="11">
        <v>654.4</v>
      </c>
      <c r="EV11" s="1">
        <f t="shared" si="62"/>
        <v>1.6966666666666697</v>
      </c>
      <c r="EW11" s="1">
        <f t="shared" si="63"/>
        <v>1.6933333333333356</v>
      </c>
      <c r="EX11" s="1">
        <f t="shared" si="64"/>
        <v>1.6866666666666674</v>
      </c>
      <c r="EY11" s="6">
        <f t="shared" si="84"/>
        <v>1.6922222222222241</v>
      </c>
      <c r="EZ11" s="9">
        <f t="shared" si="22"/>
        <v>242.39297832895687</v>
      </c>
      <c r="FA11" s="8">
        <f t="shared" si="66"/>
        <v>10282.310140714351</v>
      </c>
      <c r="FB11" s="1">
        <f t="shared" si="67"/>
        <v>71.784066666666746</v>
      </c>
      <c r="FC11" s="10">
        <f t="shared" si="95"/>
        <v>35.011587383901791</v>
      </c>
      <c r="FE11" s="21"/>
      <c r="FF11" s="5" t="s">
        <v>26</v>
      </c>
      <c r="FG11" s="1">
        <f t="shared" si="103"/>
        <v>25.132741228718345</v>
      </c>
      <c r="FH11" s="11">
        <v>705.7</v>
      </c>
      <c r="FI11" s="11">
        <v>654.9</v>
      </c>
      <c r="FJ11" s="11">
        <v>711</v>
      </c>
      <c r="FK11" s="11">
        <v>660.4</v>
      </c>
      <c r="FL11" s="11">
        <v>709.4</v>
      </c>
      <c r="FM11" s="11">
        <v>658.5</v>
      </c>
      <c r="FN11" s="1">
        <f t="shared" si="69"/>
        <v>1.6933333333333356</v>
      </c>
      <c r="FO11" s="1">
        <f t="shared" si="70"/>
        <v>1.6866666666666674</v>
      </c>
      <c r="FP11" s="1">
        <f t="shared" si="71"/>
        <v>1.6966666666666659</v>
      </c>
      <c r="FQ11" s="6">
        <f t="shared" si="85"/>
        <v>1.692222222222223</v>
      </c>
      <c r="FR11" s="9">
        <f t="shared" si="23"/>
        <v>242.39297832895673</v>
      </c>
      <c r="FS11" s="8">
        <f t="shared" si="73"/>
        <v>10447.137365978035</v>
      </c>
      <c r="FT11" s="1">
        <f t="shared" si="74"/>
        <v>72.934777777777811</v>
      </c>
      <c r="FU11" s="10">
        <f t="shared" si="96"/>
        <v>34.459200390373894</v>
      </c>
      <c r="FW11" s="21"/>
      <c r="FX11" s="5" t="s">
        <v>26</v>
      </c>
      <c r="FY11" s="1">
        <f t="shared" si="104"/>
        <v>25.132741228718345</v>
      </c>
      <c r="FZ11" s="11">
        <v>705.5</v>
      </c>
      <c r="GA11" s="11">
        <v>653.79999999999995</v>
      </c>
      <c r="GB11" s="11">
        <v>710.3</v>
      </c>
      <c r="GC11" s="11">
        <v>659.8</v>
      </c>
      <c r="GD11" s="11">
        <v>711.7</v>
      </c>
      <c r="GE11" s="11">
        <v>663.2</v>
      </c>
      <c r="GF11" s="1">
        <f t="shared" si="76"/>
        <v>1.7233333333333349</v>
      </c>
      <c r="GG11" s="1">
        <f t="shared" si="77"/>
        <v>1.6833333333333333</v>
      </c>
      <c r="GH11" s="1">
        <f t="shared" si="78"/>
        <v>1.6166666666666667</v>
      </c>
      <c r="GI11" s="6">
        <f t="shared" si="86"/>
        <v>1.6744444444444451</v>
      </c>
      <c r="GJ11" s="9">
        <f t="shared" si="24"/>
        <v>239.84649923948638</v>
      </c>
      <c r="GK11" s="8">
        <f t="shared" si="80"/>
        <v>10337.384117221864</v>
      </c>
      <c r="GL11" s="1">
        <f t="shared" si="81"/>
        <v>72.168555555555585</v>
      </c>
      <c r="GM11" s="10">
        <f t="shared" si="97"/>
        <v>34.825057859681117</v>
      </c>
    </row>
    <row r="12" spans="1:195" x14ac:dyDescent="0.2">
      <c r="A12" s="23" t="s">
        <v>28</v>
      </c>
      <c r="B12" s="5" t="s">
        <v>23</v>
      </c>
      <c r="C12" s="1">
        <f>(PI()*$E$40*F38)/(30*1000)</f>
        <v>17.592918860102841</v>
      </c>
      <c r="D12" s="11">
        <v>701.8</v>
      </c>
      <c r="E12" s="11">
        <v>623.70000000000005</v>
      </c>
      <c r="F12" s="11">
        <v>710.1</v>
      </c>
      <c r="G12" s="11">
        <v>611</v>
      </c>
      <c r="H12" s="11">
        <v>699.5</v>
      </c>
      <c r="I12" s="11">
        <v>620.70000000000005</v>
      </c>
      <c r="J12" s="1">
        <f t="shared" si="0"/>
        <v>1.3016666666666652</v>
      </c>
      <c r="K12" s="1">
        <f t="shared" si="25"/>
        <v>1.6516666666666671</v>
      </c>
      <c r="L12" s="1">
        <f t="shared" si="26"/>
        <v>1.3133333333333326</v>
      </c>
      <c r="M12" s="6">
        <f t="shared" si="27"/>
        <v>1.4222222222222216</v>
      </c>
      <c r="N12" s="9">
        <f t="shared" si="28"/>
        <v>291.02618165375134</v>
      </c>
      <c r="O12" s="8">
        <f t="shared" si="1"/>
        <v>12543.228429276684</v>
      </c>
      <c r="P12" s="1">
        <f t="shared" si="2"/>
        <v>61.297777777777753</v>
      </c>
      <c r="Q12" s="10">
        <f t="shared" si="87"/>
        <v>28.700744950138784</v>
      </c>
      <c r="R12" s="3"/>
      <c r="S12" s="3"/>
      <c r="T12" s="20" t="s">
        <v>28</v>
      </c>
      <c r="U12" s="5" t="s">
        <v>23</v>
      </c>
      <c r="V12" s="1">
        <f>(PI()*$E$40*F38)/(30*1000)</f>
        <v>17.592918860102841</v>
      </c>
      <c r="W12" s="11">
        <v>710.6</v>
      </c>
      <c r="X12" s="11">
        <v>629.1</v>
      </c>
      <c r="Y12" s="11">
        <v>629.20000000000005</v>
      </c>
      <c r="Z12" s="11">
        <v>547.5</v>
      </c>
      <c r="AA12" s="11">
        <v>651.29999999999995</v>
      </c>
      <c r="AB12" s="11">
        <v>568.79999999999995</v>
      </c>
      <c r="AC12" s="1">
        <f t="shared" si="3"/>
        <v>1.3583333333333334</v>
      </c>
      <c r="AD12" s="1">
        <f t="shared" si="29"/>
        <v>1.3616666666666675</v>
      </c>
      <c r="AE12" s="1">
        <f t="shared" si="30"/>
        <v>1.375</v>
      </c>
      <c r="AF12" s="6">
        <f t="shared" si="31"/>
        <v>1.3650000000000002</v>
      </c>
      <c r="AG12" s="9">
        <f t="shared" si="32"/>
        <v>279.31692512627637</v>
      </c>
      <c r="AH12" s="8">
        <f t="shared" si="4"/>
        <v>11848.623963856644</v>
      </c>
      <c r="AI12" s="1">
        <f t="shared" si="5"/>
        <v>57.903300000000009</v>
      </c>
      <c r="AJ12" s="10">
        <f t="shared" si="88"/>
        <v>30.383274977596852</v>
      </c>
      <c r="AL12" s="20" t="s">
        <v>28</v>
      </c>
      <c r="AM12" s="5" t="s">
        <v>23</v>
      </c>
      <c r="AN12" s="1">
        <f>(PI()*$E$40*F38)/(30*1000)</f>
        <v>17.592918860102841</v>
      </c>
      <c r="AO12" s="11">
        <v>703.7</v>
      </c>
      <c r="AP12" s="11">
        <v>630.79999999999995</v>
      </c>
      <c r="AQ12" s="11">
        <v>701.2</v>
      </c>
      <c r="AR12" s="11">
        <v>625.4</v>
      </c>
      <c r="AS12" s="11">
        <v>703.4</v>
      </c>
      <c r="AT12" s="11">
        <v>626.79999999999995</v>
      </c>
      <c r="AU12" s="1">
        <f t="shared" si="33"/>
        <v>1.2150000000000014</v>
      </c>
      <c r="AV12" s="1">
        <f t="shared" si="34"/>
        <v>1.2633333333333345</v>
      </c>
      <c r="AW12" s="1">
        <f t="shared" si="35"/>
        <v>1.2766666666666671</v>
      </c>
      <c r="AX12" s="6">
        <f t="shared" si="36"/>
        <v>1.2516666666666678</v>
      </c>
      <c r="AY12" s="9">
        <f t="shared" si="6"/>
        <v>256.12577627574325</v>
      </c>
      <c r="AZ12" s="8">
        <f t="shared" si="7"/>
        <v>10608.729653341286</v>
      </c>
      <c r="BA12" s="1">
        <f t="shared" si="8"/>
        <v>51.844033333333385</v>
      </c>
      <c r="BB12" s="10">
        <f t="shared" si="89"/>
        <v>33.934317469068105</v>
      </c>
      <c r="BC12" s="4"/>
      <c r="BD12" s="20" t="s">
        <v>28</v>
      </c>
      <c r="BE12" s="5" t="s">
        <v>23</v>
      </c>
      <c r="BF12" s="1">
        <f>(PI()*$E$40*F38)/(30*1000)</f>
        <v>17.592918860102841</v>
      </c>
      <c r="BG12" s="11">
        <v>684.1</v>
      </c>
      <c r="BH12" s="11">
        <v>607.79999999999995</v>
      </c>
      <c r="BI12" s="11">
        <v>715.1</v>
      </c>
      <c r="BJ12" s="11">
        <v>639.5</v>
      </c>
      <c r="BK12" s="1">
        <f t="shared" si="9"/>
        <v>1.2716666666666678</v>
      </c>
      <c r="BL12" s="1">
        <f t="shared" si="10"/>
        <v>1.2600000000000005</v>
      </c>
      <c r="BM12" s="6">
        <f t="shared" si="11"/>
        <v>1.265833333333334</v>
      </c>
      <c r="BN12" s="9">
        <f t="shared" si="12"/>
        <v>259.02466988205981</v>
      </c>
      <c r="BO12" s="8">
        <f t="shared" si="13"/>
        <v>10410.201482559984</v>
      </c>
      <c r="BP12" s="1">
        <f t="shared" si="14"/>
        <v>50.873841666666692</v>
      </c>
      <c r="BQ12" s="10">
        <f t="shared" si="90"/>
        <v>34.581463250552957</v>
      </c>
      <c r="BR12" s="3"/>
      <c r="BS12" s="3"/>
      <c r="BT12" s="3"/>
      <c r="BU12" s="3"/>
      <c r="BV12" s="20" t="s">
        <v>28</v>
      </c>
      <c r="BW12" s="5" t="s">
        <v>23</v>
      </c>
      <c r="BX12" s="1">
        <f>(PI()*$E$40*F38)/(30*1000)</f>
        <v>17.592918860102841</v>
      </c>
      <c r="BY12" s="11">
        <v>701.7</v>
      </c>
      <c r="BZ12" s="11">
        <v>625.70000000000005</v>
      </c>
      <c r="CA12" s="11">
        <v>701.1</v>
      </c>
      <c r="CB12" s="11">
        <v>622.29999999999995</v>
      </c>
      <c r="CC12" s="1">
        <f t="shared" si="15"/>
        <v>1.2666666666666666</v>
      </c>
      <c r="CD12" s="1">
        <f t="shared" si="16"/>
        <v>1.3133333333333346</v>
      </c>
      <c r="CE12" s="6">
        <f t="shared" si="17"/>
        <v>1.2900000000000005</v>
      </c>
      <c r="CF12" s="9">
        <f t="shared" si="18"/>
        <v>263.96984132812935</v>
      </c>
      <c r="CG12" s="8">
        <f t="shared" si="38"/>
        <v>10933.630827811117</v>
      </c>
      <c r="CH12" s="1">
        <f t="shared" si="39"/>
        <v>53.431800000000024</v>
      </c>
      <c r="CI12" s="10">
        <f t="shared" si="91"/>
        <v>32.925933358230182</v>
      </c>
      <c r="CJ12" s="3"/>
      <c r="CK12" s="20" t="s">
        <v>28</v>
      </c>
      <c r="CL12" s="5" t="s">
        <v>23</v>
      </c>
      <c r="CM12" s="1">
        <f>(PI()*$E$40*F38)/(30*1000)</f>
        <v>17.592918860102841</v>
      </c>
      <c r="CN12" s="11">
        <v>707</v>
      </c>
      <c r="CO12" s="11">
        <v>670.3</v>
      </c>
      <c r="CP12" s="11">
        <v>677.1</v>
      </c>
      <c r="CQ12" s="11">
        <v>638.9</v>
      </c>
      <c r="CR12" s="11">
        <v>661.3</v>
      </c>
      <c r="CS12" s="11">
        <v>623.4</v>
      </c>
      <c r="CT12" s="1">
        <f t="shared" si="41"/>
        <v>1.2233333333333349</v>
      </c>
      <c r="CU12" s="1">
        <f t="shared" si="42"/>
        <v>1.2733333333333348</v>
      </c>
      <c r="CV12" s="1">
        <f t="shared" si="43"/>
        <v>1.2633333333333325</v>
      </c>
      <c r="CW12" s="6">
        <f t="shared" si="44"/>
        <v>1.2533333333333341</v>
      </c>
      <c r="CX12" s="9">
        <f t="shared" si="19"/>
        <v>256.46682258236865</v>
      </c>
      <c r="CY12" s="8">
        <f t="shared" si="45"/>
        <v>11053.720053300089</v>
      </c>
      <c r="CZ12" s="1">
        <f t="shared" si="46"/>
        <v>54.018666666666704</v>
      </c>
      <c r="DA12" s="10">
        <f t="shared" si="92"/>
        <v>32.568221220015602</v>
      </c>
      <c r="DC12" s="20" t="s">
        <v>28</v>
      </c>
      <c r="DD12" s="5" t="s">
        <v>23</v>
      </c>
      <c r="DE12" s="1">
        <f>(PI()*$E$40*F38)/(30*1000)</f>
        <v>17.592918860102841</v>
      </c>
      <c r="DF12" s="11">
        <v>703.4</v>
      </c>
      <c r="DG12" s="11">
        <v>658.7</v>
      </c>
      <c r="DH12" s="11">
        <v>713.6</v>
      </c>
      <c r="DI12" s="11">
        <v>672.8</v>
      </c>
      <c r="DJ12" s="11">
        <v>709.8</v>
      </c>
      <c r="DK12" s="11">
        <v>669.7</v>
      </c>
      <c r="DL12" s="1">
        <f t="shared" si="48"/>
        <v>1.4899999999999978</v>
      </c>
      <c r="DM12" s="1">
        <f t="shared" si="49"/>
        <v>1.3600000000000023</v>
      </c>
      <c r="DN12" s="1">
        <f t="shared" si="50"/>
        <v>1.3366666666666636</v>
      </c>
      <c r="DO12" s="6">
        <f t="shared" si="82"/>
        <v>1.3955555555555545</v>
      </c>
      <c r="DP12" s="9">
        <f t="shared" si="20"/>
        <v>285.56944074774344</v>
      </c>
      <c r="DQ12" s="8">
        <f t="shared" si="52"/>
        <v>11828.286235771533</v>
      </c>
      <c r="DR12" s="1">
        <f t="shared" si="53"/>
        <v>57.80391111111107</v>
      </c>
      <c r="DS12" s="10">
        <f t="shared" si="93"/>
        <v>30.435516424287645</v>
      </c>
      <c r="DU12" s="20" t="s">
        <v>28</v>
      </c>
      <c r="DV12" s="5" t="s">
        <v>23</v>
      </c>
      <c r="DW12" s="1">
        <f>(PI()*$E$40*F38)/(30*1000)</f>
        <v>17.592918860102841</v>
      </c>
      <c r="DX12" s="11">
        <v>707.5</v>
      </c>
      <c r="DY12" s="11">
        <v>668.8</v>
      </c>
      <c r="DZ12" s="11">
        <v>707.3</v>
      </c>
      <c r="EA12" s="11">
        <v>668</v>
      </c>
      <c r="EB12" s="11">
        <v>706</v>
      </c>
      <c r="EC12" s="11">
        <v>666.1</v>
      </c>
      <c r="ED12" s="1">
        <f t="shared" si="55"/>
        <v>1.2900000000000016</v>
      </c>
      <c r="EE12" s="1">
        <f t="shared" si="56"/>
        <v>1.3099999999999985</v>
      </c>
      <c r="EF12" s="1">
        <f t="shared" si="57"/>
        <v>1.3299999999999992</v>
      </c>
      <c r="EG12" s="6">
        <f t="shared" si="83"/>
        <v>1.3099999999999998</v>
      </c>
      <c r="EH12" s="9">
        <f t="shared" si="21"/>
        <v>268.06239700763513</v>
      </c>
      <c r="EI12" s="8">
        <f t="shared" si="59"/>
        <v>11553.489311029074</v>
      </c>
      <c r="EJ12" s="1">
        <f t="shared" si="60"/>
        <v>56.460999999999991</v>
      </c>
      <c r="EK12" s="10">
        <f t="shared" si="94"/>
        <v>31.159417757572207</v>
      </c>
      <c r="EM12" s="20" t="s">
        <v>28</v>
      </c>
      <c r="EN12" s="5" t="s">
        <v>23</v>
      </c>
      <c r="EO12" s="1">
        <f>(PI()*$E$40*F38)/(30*1000)</f>
        <v>17.592918860102841</v>
      </c>
      <c r="EP12" s="11">
        <v>705.4</v>
      </c>
      <c r="EQ12" s="11">
        <v>665.4</v>
      </c>
      <c r="ER12" s="11">
        <v>704.8</v>
      </c>
      <c r="ES12" s="11">
        <v>664</v>
      </c>
      <c r="ET12" s="11">
        <v>705.8</v>
      </c>
      <c r="EU12" s="11">
        <v>665.2</v>
      </c>
      <c r="EV12" s="1">
        <f t="shared" si="62"/>
        <v>1.3333333333333333</v>
      </c>
      <c r="EW12" s="1">
        <f t="shared" si="63"/>
        <v>1.3599999999999985</v>
      </c>
      <c r="EX12" s="1">
        <f t="shared" si="64"/>
        <v>1.3533333333333304</v>
      </c>
      <c r="EY12" s="6">
        <f t="shared" si="84"/>
        <v>1.3488888888888872</v>
      </c>
      <c r="EZ12" s="9">
        <f t="shared" si="22"/>
        <v>276.02014416222954</v>
      </c>
      <c r="FA12" s="8">
        <f t="shared" si="66"/>
        <v>11708.774515361778</v>
      </c>
      <c r="FB12" s="1">
        <f t="shared" si="67"/>
        <v>57.219866666666597</v>
      </c>
      <c r="FC12" s="10">
        <f t="shared" si="95"/>
        <v>30.746172413490765</v>
      </c>
      <c r="FE12" s="20" t="s">
        <v>28</v>
      </c>
      <c r="FF12" s="5" t="s">
        <v>23</v>
      </c>
      <c r="FG12" s="1">
        <f>(PI()*$E$40*F38)/(30*1000)</f>
        <v>17.592918860102841</v>
      </c>
      <c r="FH12" s="11">
        <v>702.9</v>
      </c>
      <c r="FI12" s="11">
        <v>662.2</v>
      </c>
      <c r="FJ12" s="11">
        <v>704.9</v>
      </c>
      <c r="FK12" s="11">
        <v>664.8</v>
      </c>
      <c r="FL12" s="11">
        <v>705.2</v>
      </c>
      <c r="FM12" s="11">
        <v>665.8</v>
      </c>
      <c r="FN12" s="1">
        <f t="shared" si="69"/>
        <v>1.3566666666666645</v>
      </c>
      <c r="FO12" s="1">
        <f t="shared" si="70"/>
        <v>1.3366666666666673</v>
      </c>
      <c r="FP12" s="1">
        <f t="shared" si="71"/>
        <v>1.3133333333333364</v>
      </c>
      <c r="FQ12" s="6">
        <f t="shared" si="85"/>
        <v>1.3355555555555558</v>
      </c>
      <c r="FR12" s="9">
        <f t="shared" si="23"/>
        <v>273.29177370922605</v>
      </c>
      <c r="FS12" s="8">
        <f t="shared" si="73"/>
        <v>11778.875446867643</v>
      </c>
      <c r="FT12" s="1">
        <f t="shared" si="74"/>
        <v>57.562444444444459</v>
      </c>
      <c r="FU12" s="10">
        <f t="shared" si="96"/>
        <v>30.563189297984707</v>
      </c>
      <c r="FW12" s="20" t="s">
        <v>28</v>
      </c>
      <c r="FX12" s="5" t="s">
        <v>23</v>
      </c>
      <c r="FY12" s="1">
        <f>(PI()*$E$40*F38)/(30*1000)</f>
        <v>17.592918860102841</v>
      </c>
      <c r="FZ12" s="11">
        <v>741.9</v>
      </c>
      <c r="GA12" s="11">
        <v>703.6</v>
      </c>
      <c r="GB12" s="11">
        <v>716.5</v>
      </c>
      <c r="GC12" s="11">
        <v>679.6</v>
      </c>
      <c r="GD12" s="11">
        <v>716.6</v>
      </c>
      <c r="GE12" s="11">
        <v>677.9</v>
      </c>
      <c r="GF12" s="1">
        <f t="shared" si="76"/>
        <v>1.2766666666666651</v>
      </c>
      <c r="GG12" s="1">
        <f t="shared" si="77"/>
        <v>1.2299999999999993</v>
      </c>
      <c r="GH12" s="1">
        <f t="shared" si="78"/>
        <v>1.2900000000000016</v>
      </c>
      <c r="GI12" s="6">
        <f t="shared" si="86"/>
        <v>1.2655555555555553</v>
      </c>
      <c r="GJ12" s="9">
        <f t="shared" si="24"/>
        <v>258.9678288309554</v>
      </c>
      <c r="GK12" s="8">
        <f t="shared" si="80"/>
        <v>11161.513422614178</v>
      </c>
      <c r="GL12" s="1">
        <f t="shared" si="81"/>
        <v>54.545444444444435</v>
      </c>
      <c r="GM12" s="10">
        <f t="shared" si="97"/>
        <v>32.253690549760869</v>
      </c>
    </row>
    <row r="13" spans="1:195" x14ac:dyDescent="0.2">
      <c r="A13" s="25"/>
      <c r="B13" s="5" t="s">
        <v>24</v>
      </c>
      <c r="C13" s="1">
        <f>(PI()*$E$40*F39)/(30*1000)</f>
        <v>23.457225146803786</v>
      </c>
      <c r="D13" s="11">
        <v>611</v>
      </c>
      <c r="E13" s="11">
        <v>509.3</v>
      </c>
      <c r="F13" s="11">
        <v>711</v>
      </c>
      <c r="G13" s="11">
        <v>611</v>
      </c>
      <c r="H13" s="11">
        <v>509.3</v>
      </c>
      <c r="I13" s="11">
        <v>407.1</v>
      </c>
      <c r="J13" s="1">
        <f t="shared" si="0"/>
        <v>1.6949999999999998</v>
      </c>
      <c r="K13" s="1">
        <f t="shared" si="25"/>
        <v>1.6666666666666667</v>
      </c>
      <c r="L13" s="1">
        <f t="shared" si="26"/>
        <v>1.7033333333333331</v>
      </c>
      <c r="M13" s="6">
        <f t="shared" si="27"/>
        <v>1.6883333333333332</v>
      </c>
      <c r="N13" s="9">
        <f t="shared" si="28"/>
        <v>259.10993145871606</v>
      </c>
      <c r="O13" s="8">
        <f t="shared" si="1"/>
        <v>11167.638045870663</v>
      </c>
      <c r="P13" s="1">
        <f t="shared" si="2"/>
        <v>72.767166666666668</v>
      </c>
      <c r="Q13" s="10">
        <f t="shared" si="87"/>
        <v>32.236001786708457</v>
      </c>
      <c r="R13" s="3"/>
      <c r="S13" s="3"/>
      <c r="T13" s="20"/>
      <c r="U13" s="5" t="s">
        <v>24</v>
      </c>
      <c r="V13" s="1">
        <f>(PI()*$E$40*F39)/(30*1000)</f>
        <v>23.457225146803786</v>
      </c>
      <c r="W13" s="11">
        <v>711</v>
      </c>
      <c r="X13" s="11">
        <v>609.1</v>
      </c>
      <c r="Y13" s="11">
        <v>609.1</v>
      </c>
      <c r="Z13" s="11">
        <v>506</v>
      </c>
      <c r="AA13" s="11">
        <v>638.6</v>
      </c>
      <c r="AB13" s="11">
        <v>536.9</v>
      </c>
      <c r="AC13" s="1">
        <f t="shared" si="3"/>
        <v>1.698333333333333</v>
      </c>
      <c r="AD13" s="1">
        <f t="shared" si="29"/>
        <v>1.7183333333333337</v>
      </c>
      <c r="AE13" s="1">
        <f t="shared" si="30"/>
        <v>1.6950000000000007</v>
      </c>
      <c r="AF13" s="6">
        <f t="shared" si="31"/>
        <v>1.7038888888888895</v>
      </c>
      <c r="AG13" s="9">
        <f t="shared" si="32"/>
        <v>261.49725560509461</v>
      </c>
      <c r="AH13" s="8">
        <f t="shared" si="4"/>
        <v>11092.713582768114</v>
      </c>
      <c r="AI13" s="1">
        <f t="shared" si="5"/>
        <v>72.27896666666669</v>
      </c>
      <c r="AJ13" s="10">
        <f t="shared" si="88"/>
        <v>32.453736167788477</v>
      </c>
      <c r="AL13" s="20"/>
      <c r="AM13" s="5" t="s">
        <v>24</v>
      </c>
      <c r="AN13" s="1">
        <f>(PI()*$E$40*F39)/(30*1000)</f>
        <v>23.457225146803786</v>
      </c>
      <c r="AO13" s="11">
        <v>703.1</v>
      </c>
      <c r="AP13" s="11">
        <v>612</v>
      </c>
      <c r="AQ13" s="11">
        <v>614.70000000000005</v>
      </c>
      <c r="AR13" s="11">
        <v>525.79999999999995</v>
      </c>
      <c r="AS13" s="11">
        <v>704.7</v>
      </c>
      <c r="AT13" s="11">
        <v>615</v>
      </c>
      <c r="AU13" s="1">
        <f t="shared" si="33"/>
        <v>1.5183333333333338</v>
      </c>
      <c r="AV13" s="1">
        <f t="shared" si="34"/>
        <v>1.4816666666666682</v>
      </c>
      <c r="AW13" s="1">
        <f t="shared" si="35"/>
        <v>1.4950000000000008</v>
      </c>
      <c r="AX13" s="6">
        <f t="shared" si="36"/>
        <v>1.4983333333333342</v>
      </c>
      <c r="AY13" s="9">
        <f t="shared" si="6"/>
        <v>229.95047224223683</v>
      </c>
      <c r="AZ13" s="8">
        <f t="shared" si="7"/>
        <v>9524.5485602734498</v>
      </c>
      <c r="BA13" s="1">
        <f t="shared" si="8"/>
        <v>62.060966666666701</v>
      </c>
      <c r="BB13" s="10">
        <f t="shared" si="89"/>
        <v>37.797066991872683</v>
      </c>
      <c r="BC13" s="4"/>
      <c r="BD13" s="20"/>
      <c r="BE13" s="5" t="s">
        <v>24</v>
      </c>
      <c r="BF13" s="1">
        <f>(PI()*$E$40*F39)/(30*1000)</f>
        <v>23.457225146803786</v>
      </c>
      <c r="BG13" s="11">
        <v>703.1</v>
      </c>
      <c r="BH13" s="11">
        <v>609.79999999999995</v>
      </c>
      <c r="BI13" s="11">
        <v>701.9</v>
      </c>
      <c r="BJ13" s="11">
        <v>610.79999999999995</v>
      </c>
      <c r="BK13" s="1">
        <f t="shared" si="9"/>
        <v>1.555000000000001</v>
      </c>
      <c r="BL13" s="1">
        <f t="shared" si="10"/>
        <v>1.5183333333333338</v>
      </c>
      <c r="BM13" s="6">
        <f t="shared" si="11"/>
        <v>1.5366666666666675</v>
      </c>
      <c r="BN13" s="9">
        <f t="shared" si="12"/>
        <v>235.83352103152649</v>
      </c>
      <c r="BO13" s="8">
        <f t="shared" si="13"/>
        <v>9478.1492102570483</v>
      </c>
      <c r="BP13" s="1">
        <f t="shared" si="14"/>
        <v>61.758633333333364</v>
      </c>
      <c r="BQ13" s="10">
        <f t="shared" si="90"/>
        <v>37.982098826890777</v>
      </c>
      <c r="BR13" s="3"/>
      <c r="BS13" s="3"/>
      <c r="BT13" s="3"/>
      <c r="BU13" s="3"/>
      <c r="BV13" s="20"/>
      <c r="BW13" s="5" t="s">
        <v>24</v>
      </c>
      <c r="BX13" s="1">
        <f t="shared" ref="BX13:BX15" si="105">(PI()*$E$40*F39)/(30*1000)</f>
        <v>23.457225146803786</v>
      </c>
      <c r="BY13" s="11">
        <v>703</v>
      </c>
      <c r="BZ13" s="11">
        <v>608.4</v>
      </c>
      <c r="CA13" s="11">
        <v>703.4</v>
      </c>
      <c r="CB13" s="11">
        <v>608.5</v>
      </c>
      <c r="CC13" s="1">
        <f t="shared" si="15"/>
        <v>1.5766666666666671</v>
      </c>
      <c r="CD13" s="1">
        <f t="shared" si="16"/>
        <v>1.5816666666666663</v>
      </c>
      <c r="CE13" s="6">
        <f t="shared" si="17"/>
        <v>1.5791666666666666</v>
      </c>
      <c r="CF13" s="9">
        <f t="shared" si="18"/>
        <v>242.35603164573888</v>
      </c>
      <c r="CG13" s="8">
        <f t="shared" si="38"/>
        <v>10038.386830766505</v>
      </c>
      <c r="CH13" s="1">
        <f t="shared" si="39"/>
        <v>65.409083333333328</v>
      </c>
      <c r="CI13" s="10">
        <f t="shared" si="91"/>
        <v>35.862335858251782</v>
      </c>
      <c r="CJ13" s="3"/>
      <c r="CK13" s="20"/>
      <c r="CL13" s="5" t="s">
        <v>24</v>
      </c>
      <c r="CM13" s="1">
        <f t="shared" ref="CM13:CM15" si="106">(PI()*$E$40*F39)/(30*1000)</f>
        <v>23.457225146803786</v>
      </c>
      <c r="CN13" s="11">
        <v>700.6</v>
      </c>
      <c r="CO13" s="11">
        <v>647.79999999999995</v>
      </c>
      <c r="CP13" s="11">
        <v>670.8</v>
      </c>
      <c r="CQ13" s="11">
        <v>624.1</v>
      </c>
      <c r="CR13" s="11">
        <v>683.7</v>
      </c>
      <c r="CS13" s="11">
        <v>636.29999999999995</v>
      </c>
      <c r="CT13" s="1">
        <f t="shared" si="41"/>
        <v>1.7600000000000022</v>
      </c>
      <c r="CU13" s="1">
        <f t="shared" si="42"/>
        <v>1.5566666666666644</v>
      </c>
      <c r="CV13" s="1">
        <f t="shared" si="43"/>
        <v>1.580000000000003</v>
      </c>
      <c r="CW13" s="6">
        <f t="shared" si="44"/>
        <v>1.6322222222222231</v>
      </c>
      <c r="CX13" s="9">
        <f t="shared" si="19"/>
        <v>250.4985122164226</v>
      </c>
      <c r="CY13" s="8">
        <f t="shared" si="45"/>
        <v>10796.485876527815</v>
      </c>
      <c r="CZ13" s="1">
        <f t="shared" si="46"/>
        <v>70.348777777777826</v>
      </c>
      <c r="DA13" s="10">
        <f t="shared" si="92"/>
        <v>33.344182923691946</v>
      </c>
      <c r="DC13" s="20"/>
      <c r="DD13" s="5" t="s">
        <v>24</v>
      </c>
      <c r="DE13" s="1">
        <f t="shared" ref="DE13:DE15" si="107">(PI()*$E$40*F39)/(30*1000)</f>
        <v>23.457225146803786</v>
      </c>
      <c r="DF13" s="11">
        <v>708.5</v>
      </c>
      <c r="DG13" s="11">
        <v>659</v>
      </c>
      <c r="DH13" s="11">
        <v>691.1</v>
      </c>
      <c r="DI13" s="11">
        <v>635.70000000000005</v>
      </c>
      <c r="DJ13" s="11">
        <v>691.6</v>
      </c>
      <c r="DK13" s="11">
        <v>643.1</v>
      </c>
      <c r="DL13" s="1">
        <f t="shared" si="48"/>
        <v>1.65</v>
      </c>
      <c r="DM13" s="1">
        <f t="shared" si="49"/>
        <v>1.846666666666666</v>
      </c>
      <c r="DN13" s="1">
        <f t="shared" si="50"/>
        <v>1.6166666666666667</v>
      </c>
      <c r="DO13" s="6">
        <f t="shared" si="82"/>
        <v>1.7044444444444444</v>
      </c>
      <c r="DP13" s="9">
        <f t="shared" si="20"/>
        <v>261.58251718175086</v>
      </c>
      <c r="DQ13" s="8">
        <f t="shared" si="52"/>
        <v>10834.747861668122</v>
      </c>
      <c r="DR13" s="1">
        <f t="shared" si="53"/>
        <v>70.598088888888896</v>
      </c>
      <c r="DS13" s="10">
        <f t="shared" si="93"/>
        <v>33.226430794354847</v>
      </c>
      <c r="DU13" s="20"/>
      <c r="DV13" s="5" t="s">
        <v>24</v>
      </c>
      <c r="DW13" s="1">
        <f t="shared" ref="DW13:DW15" si="108">(PI()*$E$40*F39)/(30*1000)</f>
        <v>23.457225146803786</v>
      </c>
      <c r="DX13" s="11">
        <v>701</v>
      </c>
      <c r="DY13" s="11">
        <v>652.5</v>
      </c>
      <c r="DZ13" s="11">
        <v>708.4</v>
      </c>
      <c r="EA13" s="11">
        <v>659.2</v>
      </c>
      <c r="EB13" s="11">
        <v>703.5</v>
      </c>
      <c r="EC13" s="11">
        <v>654.1</v>
      </c>
      <c r="ED13" s="1">
        <f t="shared" si="55"/>
        <v>1.6166666666666667</v>
      </c>
      <c r="EE13" s="1">
        <f t="shared" si="56"/>
        <v>1.6399999999999977</v>
      </c>
      <c r="EF13" s="1">
        <f t="shared" si="57"/>
        <v>1.6466666666666658</v>
      </c>
      <c r="EG13" s="6">
        <f t="shared" si="83"/>
        <v>1.6344444444444433</v>
      </c>
      <c r="EH13" s="9">
        <f t="shared" si="21"/>
        <v>250.83955852304777</v>
      </c>
      <c r="EI13" s="8">
        <f t="shared" si="59"/>
        <v>10811.184972343359</v>
      </c>
      <c r="EJ13" s="1">
        <f t="shared" si="60"/>
        <v>70.44455555555551</v>
      </c>
      <c r="EK13" s="10">
        <f t="shared" si="94"/>
        <v>33.298847528826329</v>
      </c>
      <c r="EM13" s="20"/>
      <c r="EN13" s="5" t="s">
        <v>24</v>
      </c>
      <c r="EO13" s="1">
        <f t="shared" ref="EO13:EO15" si="109">(PI()*$E$40*F39)/(30*1000)</f>
        <v>23.457225146803786</v>
      </c>
      <c r="EP13" s="11">
        <v>705</v>
      </c>
      <c r="EQ13" s="11">
        <v>654.4</v>
      </c>
      <c r="ER13" s="11">
        <v>705.8</v>
      </c>
      <c r="ES13" s="11">
        <v>656.4</v>
      </c>
      <c r="ET13" s="11">
        <v>706.1</v>
      </c>
      <c r="EU13" s="11">
        <v>656.1</v>
      </c>
      <c r="EV13" s="1">
        <f t="shared" si="62"/>
        <v>1.6866666666666674</v>
      </c>
      <c r="EW13" s="1">
        <f t="shared" si="63"/>
        <v>1.6466666666666658</v>
      </c>
      <c r="EX13" s="1">
        <f t="shared" si="64"/>
        <v>1.6666666666666667</v>
      </c>
      <c r="EY13" s="6">
        <f t="shared" si="84"/>
        <v>1.6666666666666667</v>
      </c>
      <c r="EZ13" s="9">
        <f t="shared" si="22"/>
        <v>255.78472996911754</v>
      </c>
      <c r="FA13" s="8">
        <f t="shared" si="66"/>
        <v>10850.388245289967</v>
      </c>
      <c r="FB13" s="1">
        <f t="shared" si="67"/>
        <v>70.7</v>
      </c>
      <c r="FC13" s="10">
        <f t="shared" si="95"/>
        <v>33.178536275535762</v>
      </c>
      <c r="FE13" s="20"/>
      <c r="FF13" s="5" t="s">
        <v>24</v>
      </c>
      <c r="FG13" s="1">
        <f t="shared" ref="FG13:FG15" si="110">(PI()*$E$40*F39)/(30*1000)</f>
        <v>23.457225146803786</v>
      </c>
      <c r="FH13" s="11">
        <v>703.9</v>
      </c>
      <c r="FI13" s="11">
        <v>653</v>
      </c>
      <c r="FJ13" s="11">
        <v>708.3</v>
      </c>
      <c r="FK13" s="11">
        <v>656.8</v>
      </c>
      <c r="FL13" s="11">
        <v>711.9</v>
      </c>
      <c r="FM13" s="11">
        <v>660.9</v>
      </c>
      <c r="FN13" s="1">
        <f t="shared" si="69"/>
        <v>1.6966666666666659</v>
      </c>
      <c r="FO13" s="1">
        <f t="shared" si="70"/>
        <v>1.7166666666666666</v>
      </c>
      <c r="FP13" s="1">
        <f t="shared" si="71"/>
        <v>1.7</v>
      </c>
      <c r="FQ13" s="6">
        <f t="shared" si="85"/>
        <v>1.7044444444444442</v>
      </c>
      <c r="FR13" s="9">
        <f t="shared" si="23"/>
        <v>261.5825171817508</v>
      </c>
      <c r="FS13" s="8">
        <f t="shared" si="73"/>
        <v>11274.206490533459</v>
      </c>
      <c r="FT13" s="1">
        <f t="shared" si="74"/>
        <v>73.461555555555549</v>
      </c>
      <c r="FU13" s="10">
        <f t="shared" si="96"/>
        <v>31.931293816755868</v>
      </c>
      <c r="FW13" s="20"/>
      <c r="FX13" s="5" t="s">
        <v>24</v>
      </c>
      <c r="FY13" s="1">
        <f t="shared" ref="FY13:FY15" si="111">(PI()*$E$40*F39)/(30*1000)</f>
        <v>23.457225146803786</v>
      </c>
      <c r="FZ13" s="11">
        <v>705</v>
      </c>
      <c r="GA13" s="11">
        <v>657.9</v>
      </c>
      <c r="GB13" s="11">
        <v>704.1</v>
      </c>
      <c r="GC13" s="11">
        <v>656.7</v>
      </c>
      <c r="GD13" s="11">
        <v>708.3</v>
      </c>
      <c r="GE13" s="11">
        <v>660.4</v>
      </c>
      <c r="GF13" s="1">
        <f t="shared" si="76"/>
        <v>1.5700000000000007</v>
      </c>
      <c r="GG13" s="1">
        <f t="shared" si="77"/>
        <v>1.5799999999999992</v>
      </c>
      <c r="GH13" s="1">
        <f t="shared" si="78"/>
        <v>1.596666666666666</v>
      </c>
      <c r="GI13" s="6">
        <f t="shared" si="86"/>
        <v>1.582222222222222</v>
      </c>
      <c r="GJ13" s="9">
        <f t="shared" si="24"/>
        <v>242.82497031734889</v>
      </c>
      <c r="GK13" s="8">
        <f t="shared" si="80"/>
        <v>10465.756220677737</v>
      </c>
      <c r="GL13" s="1">
        <f t="shared" si="81"/>
        <v>68.193777777777768</v>
      </c>
      <c r="GM13" s="10">
        <f t="shared" si="97"/>
        <v>34.397896569454709</v>
      </c>
    </row>
    <row r="14" spans="1:195" x14ac:dyDescent="0.2">
      <c r="A14" s="25"/>
      <c r="B14" s="5" t="s">
        <v>25</v>
      </c>
      <c r="C14" s="1">
        <f>(PI()*$E$40*F40)/(30*1000)</f>
        <v>29.321531433504735</v>
      </c>
      <c r="D14" s="11">
        <v>705.3</v>
      </c>
      <c r="E14" s="11">
        <v>585.70000000000005</v>
      </c>
      <c r="F14" s="11">
        <v>696.3</v>
      </c>
      <c r="G14" s="11">
        <v>575.20000000000005</v>
      </c>
      <c r="H14" s="11">
        <v>705.9</v>
      </c>
      <c r="I14" s="11">
        <v>583.79999999999995</v>
      </c>
      <c r="J14" s="1">
        <f t="shared" si="0"/>
        <v>1.9933333333333318</v>
      </c>
      <c r="K14" s="1">
        <f t="shared" si="25"/>
        <v>2.0183333333333318</v>
      </c>
      <c r="L14" s="1">
        <f t="shared" si="26"/>
        <v>2.0350000000000006</v>
      </c>
      <c r="M14" s="6">
        <f t="shared" si="27"/>
        <v>2.0155555555555544</v>
      </c>
      <c r="N14" s="9">
        <f t="shared" si="28"/>
        <v>247.46320008745542</v>
      </c>
      <c r="O14" s="8">
        <f t="shared" si="1"/>
        <v>10665.663923769329</v>
      </c>
      <c r="P14" s="1">
        <f t="shared" si="2"/>
        <v>86.870444444444402</v>
      </c>
      <c r="Q14" s="10">
        <f t="shared" si="87"/>
        <v>33.753173039486995</v>
      </c>
      <c r="R14" s="3"/>
      <c r="S14" s="3"/>
      <c r="T14" s="20"/>
      <c r="U14" s="5" t="s">
        <v>25</v>
      </c>
      <c r="V14" s="1">
        <f>(PI()*$E$40*F40)/(30*1000)</f>
        <v>29.321531433504735</v>
      </c>
      <c r="W14" s="11">
        <v>711.4</v>
      </c>
      <c r="X14" s="11">
        <v>587.5</v>
      </c>
      <c r="Y14" s="11">
        <v>587.5</v>
      </c>
      <c r="Z14" s="11">
        <v>463.1</v>
      </c>
      <c r="AA14" s="11">
        <v>666</v>
      </c>
      <c r="AB14" s="11">
        <v>542.79999999999995</v>
      </c>
      <c r="AC14" s="1">
        <f t="shared" si="3"/>
        <v>2.0649999999999995</v>
      </c>
      <c r="AD14" s="1">
        <f t="shared" si="29"/>
        <v>2.0733333333333328</v>
      </c>
      <c r="AE14" s="1">
        <f t="shared" si="30"/>
        <v>2.0533333333333341</v>
      </c>
      <c r="AF14" s="6">
        <f t="shared" si="31"/>
        <v>2.0638888888888887</v>
      </c>
      <c r="AG14" s="9">
        <f t="shared" si="32"/>
        <v>253.39740582273905</v>
      </c>
      <c r="AH14" s="8">
        <f t="shared" si="4"/>
        <v>10749.117955000591</v>
      </c>
      <c r="AI14" s="1">
        <f t="shared" si="5"/>
        <v>87.550166666666655</v>
      </c>
      <c r="AJ14" s="10">
        <f t="shared" si="88"/>
        <v>33.491120062788468</v>
      </c>
      <c r="AL14" s="20"/>
      <c r="AM14" s="5" t="s">
        <v>25</v>
      </c>
      <c r="AN14" s="1">
        <f>(PI()*$E$40*F40)/(30*1000)</f>
        <v>29.321531433504735</v>
      </c>
      <c r="AO14" s="11">
        <v>703.6</v>
      </c>
      <c r="AP14" s="11">
        <v>592.9</v>
      </c>
      <c r="AQ14" s="11">
        <v>701.8</v>
      </c>
      <c r="AR14" s="11">
        <v>590.29999999999995</v>
      </c>
      <c r="AS14" s="11">
        <v>704.6</v>
      </c>
      <c r="AT14" s="11">
        <v>591.29999999999995</v>
      </c>
      <c r="AU14" s="1">
        <f t="shared" si="33"/>
        <v>1.8450000000000009</v>
      </c>
      <c r="AV14" s="1">
        <f t="shared" si="34"/>
        <v>1.8583333333333334</v>
      </c>
      <c r="AW14" s="1">
        <f t="shared" si="35"/>
        <v>1.8883333333333345</v>
      </c>
      <c r="AX14" s="6">
        <f t="shared" si="36"/>
        <v>1.8638888888888896</v>
      </c>
      <c r="AY14" s="9">
        <f t="shared" si="6"/>
        <v>228.84207174570392</v>
      </c>
      <c r="AZ14" s="8">
        <f t="shared" si="7"/>
        <v>9478.638611707056</v>
      </c>
      <c r="BA14" s="1">
        <f t="shared" si="8"/>
        <v>77.202277777777809</v>
      </c>
      <c r="BB14" s="10">
        <f t="shared" si="89"/>
        <v>37.980137733636603</v>
      </c>
      <c r="BC14" s="4"/>
      <c r="BD14" s="20"/>
      <c r="BE14" s="5" t="s">
        <v>25</v>
      </c>
      <c r="BF14" s="1">
        <f>(PI()*$E$40*F40)/(30*1000)</f>
        <v>29.321531433504735</v>
      </c>
      <c r="BG14" s="11">
        <v>710.8</v>
      </c>
      <c r="BH14" s="11">
        <v>598.20000000000005</v>
      </c>
      <c r="BI14" s="11">
        <v>701</v>
      </c>
      <c r="BJ14" s="11">
        <v>589.70000000000005</v>
      </c>
      <c r="BK14" s="1">
        <f t="shared" si="9"/>
        <v>1.8766666666666652</v>
      </c>
      <c r="BL14" s="1">
        <f t="shared" si="10"/>
        <v>1.8549999999999993</v>
      </c>
      <c r="BM14" s="6">
        <f t="shared" si="11"/>
        <v>1.8658333333333323</v>
      </c>
      <c r="BN14" s="9">
        <f t="shared" si="12"/>
        <v>229.08080416034153</v>
      </c>
      <c r="BO14" s="8">
        <f t="shared" si="13"/>
        <v>9206.7575192041259</v>
      </c>
      <c r="BP14" s="1">
        <f t="shared" si="14"/>
        <v>74.987841666666625</v>
      </c>
      <c r="BQ14" s="10">
        <f t="shared" si="90"/>
        <v>39.101714066986744</v>
      </c>
      <c r="BR14" s="3"/>
      <c r="BS14" s="3"/>
      <c r="BT14" s="3"/>
      <c r="BU14" s="3"/>
      <c r="BV14" s="20"/>
      <c r="BW14" s="5" t="s">
        <v>25</v>
      </c>
      <c r="BX14" s="1">
        <f t="shared" si="105"/>
        <v>29.321531433504735</v>
      </c>
      <c r="BY14" s="11">
        <v>704.8</v>
      </c>
      <c r="BZ14" s="11">
        <v>586.1</v>
      </c>
      <c r="CA14" s="11">
        <v>703.3</v>
      </c>
      <c r="CB14" s="11">
        <v>589.79999999999995</v>
      </c>
      <c r="CC14" s="1">
        <f t="shared" si="15"/>
        <v>1.9783333333333322</v>
      </c>
      <c r="CD14" s="1">
        <f t="shared" si="16"/>
        <v>1.8916666666666666</v>
      </c>
      <c r="CE14" s="6">
        <f t="shared" si="17"/>
        <v>1.9349999999999994</v>
      </c>
      <c r="CF14" s="9">
        <f t="shared" si="18"/>
        <v>237.57285719531632</v>
      </c>
      <c r="CG14" s="8">
        <f t="shared" si="38"/>
        <v>9840.2677450300016</v>
      </c>
      <c r="CH14" s="1">
        <f t="shared" si="39"/>
        <v>80.147699999999972</v>
      </c>
      <c r="CI14" s="10">
        <f t="shared" si="91"/>
        <v>36.584370398033563</v>
      </c>
      <c r="CJ14" s="3"/>
      <c r="CK14" s="20"/>
      <c r="CL14" s="5" t="s">
        <v>25</v>
      </c>
      <c r="CM14" s="1">
        <f t="shared" si="106"/>
        <v>29.321531433504735</v>
      </c>
      <c r="CN14" s="11">
        <v>709.3</v>
      </c>
      <c r="CO14" s="11">
        <v>652.20000000000005</v>
      </c>
      <c r="CP14" s="11">
        <v>694</v>
      </c>
      <c r="CQ14" s="11">
        <v>635.29999999999995</v>
      </c>
      <c r="CR14" s="11">
        <v>705</v>
      </c>
      <c r="CS14" s="11">
        <v>648.5</v>
      </c>
      <c r="CT14" s="1">
        <f t="shared" si="41"/>
        <v>1.9033333333333302</v>
      </c>
      <c r="CU14" s="1">
        <f t="shared" si="42"/>
        <v>1.9566666666666681</v>
      </c>
      <c r="CV14" s="1">
        <f t="shared" si="43"/>
        <v>1.8833333333333333</v>
      </c>
      <c r="CW14" s="6">
        <f t="shared" si="44"/>
        <v>1.9144444444444442</v>
      </c>
      <c r="CX14" s="9">
        <f t="shared" si="19"/>
        <v>235.0491145262877</v>
      </c>
      <c r="CY14" s="8">
        <f t="shared" si="45"/>
        <v>10130.616836083</v>
      </c>
      <c r="CZ14" s="1">
        <f t="shared" si="46"/>
        <v>82.512555555555551</v>
      </c>
      <c r="DA14" s="10">
        <f t="shared" si="92"/>
        <v>35.535842074073933</v>
      </c>
      <c r="DC14" s="20"/>
      <c r="DD14" s="5" t="s">
        <v>25</v>
      </c>
      <c r="DE14" s="1">
        <f t="shared" si="107"/>
        <v>29.321531433504735</v>
      </c>
      <c r="DF14" s="11">
        <v>706.1</v>
      </c>
      <c r="DG14" s="11">
        <v>643</v>
      </c>
      <c r="DH14" s="11">
        <v>701.9</v>
      </c>
      <c r="DI14" s="11">
        <v>640</v>
      </c>
      <c r="DJ14" s="11">
        <v>702.8</v>
      </c>
      <c r="DK14" s="11">
        <v>638.79999999999995</v>
      </c>
      <c r="DL14" s="1">
        <f t="shared" si="48"/>
        <v>2.1033333333333339</v>
      </c>
      <c r="DM14" s="1">
        <f t="shared" si="49"/>
        <v>2.0633333333333326</v>
      </c>
      <c r="DN14" s="1">
        <f t="shared" si="50"/>
        <v>2.1333333333333333</v>
      </c>
      <c r="DO14" s="6">
        <f t="shared" si="82"/>
        <v>2.0999999999999996</v>
      </c>
      <c r="DP14" s="9">
        <f t="shared" si="20"/>
        <v>257.83100780887042</v>
      </c>
      <c r="DQ14" s="8">
        <f t="shared" si="52"/>
        <v>10679.360343443414</v>
      </c>
      <c r="DR14" s="1">
        <f t="shared" si="53"/>
        <v>86.981999999999985</v>
      </c>
      <c r="DS14" s="10">
        <f t="shared" si="93"/>
        <v>33.709884152473776</v>
      </c>
      <c r="DU14" s="20"/>
      <c r="DV14" s="5" t="s">
        <v>25</v>
      </c>
      <c r="DW14" s="1">
        <f t="shared" si="108"/>
        <v>29.321531433504735</v>
      </c>
      <c r="DX14" s="11">
        <v>707</v>
      </c>
      <c r="DY14" s="11">
        <v>647.5</v>
      </c>
      <c r="DZ14" s="11">
        <v>708</v>
      </c>
      <c r="EA14" s="11">
        <v>648.6</v>
      </c>
      <c r="EB14" s="11">
        <v>706.6</v>
      </c>
      <c r="EC14" s="11">
        <v>645.6</v>
      </c>
      <c r="ED14" s="1">
        <f t="shared" si="55"/>
        <v>1.9833333333333334</v>
      </c>
      <c r="EE14" s="1">
        <f t="shared" si="56"/>
        <v>1.9799999999999993</v>
      </c>
      <c r="EF14" s="1">
        <f t="shared" si="57"/>
        <v>2.0333333333333332</v>
      </c>
      <c r="EG14" s="6">
        <f t="shared" si="83"/>
        <v>1.9988888888888887</v>
      </c>
      <c r="EH14" s="9">
        <f t="shared" si="21"/>
        <v>245.41692224770262</v>
      </c>
      <c r="EI14" s="8">
        <f t="shared" si="59"/>
        <v>10577.469348875982</v>
      </c>
      <c r="EJ14" s="1">
        <f t="shared" si="60"/>
        <v>86.152111111111111</v>
      </c>
      <c r="EK14" s="10">
        <f t="shared" si="94"/>
        <v>34.034605833034668</v>
      </c>
      <c r="EM14" s="20"/>
      <c r="EN14" s="5" t="s">
        <v>25</v>
      </c>
      <c r="EO14" s="1">
        <f t="shared" si="109"/>
        <v>29.321531433504735</v>
      </c>
      <c r="EP14" s="11">
        <v>702.1</v>
      </c>
      <c r="EQ14" s="11">
        <v>640</v>
      </c>
      <c r="ER14" s="11">
        <v>705.4</v>
      </c>
      <c r="ES14" s="11">
        <v>644.20000000000005</v>
      </c>
      <c r="ET14" s="11">
        <v>705.2</v>
      </c>
      <c r="EU14" s="11">
        <v>644.9</v>
      </c>
      <c r="EV14" s="1">
        <f t="shared" si="62"/>
        <v>2.0700000000000007</v>
      </c>
      <c r="EW14" s="1">
        <f t="shared" si="63"/>
        <v>2.0399999999999978</v>
      </c>
      <c r="EX14" s="1">
        <f t="shared" si="64"/>
        <v>2.0100000000000025</v>
      </c>
      <c r="EY14" s="6">
        <f t="shared" si="84"/>
        <v>2.0400000000000005</v>
      </c>
      <c r="EZ14" s="9">
        <f t="shared" si="22"/>
        <v>250.46440758575994</v>
      </c>
      <c r="FA14" s="8">
        <f t="shared" si="66"/>
        <v>10624.700169787937</v>
      </c>
      <c r="FB14" s="1">
        <f t="shared" si="67"/>
        <v>86.536800000000028</v>
      </c>
      <c r="FC14" s="10">
        <f t="shared" si="95"/>
        <v>33.883309104918055</v>
      </c>
      <c r="FE14" s="20"/>
      <c r="FF14" s="5" t="s">
        <v>25</v>
      </c>
      <c r="FG14" s="1">
        <f t="shared" si="110"/>
        <v>29.321531433504735</v>
      </c>
      <c r="FH14" s="11">
        <v>708.4</v>
      </c>
      <c r="FI14" s="11">
        <v>648.29999999999995</v>
      </c>
      <c r="FJ14" s="11">
        <v>714.2</v>
      </c>
      <c r="FK14" s="11">
        <v>654</v>
      </c>
      <c r="FL14" s="11">
        <v>704.8</v>
      </c>
      <c r="FM14" s="11">
        <v>644.4</v>
      </c>
      <c r="FN14" s="1">
        <f t="shared" si="69"/>
        <v>2.0033333333333343</v>
      </c>
      <c r="FO14" s="1">
        <f t="shared" si="70"/>
        <v>2.0066666666666682</v>
      </c>
      <c r="FP14" s="1">
        <f t="shared" si="71"/>
        <v>2.0133333333333328</v>
      </c>
      <c r="FQ14" s="6">
        <f t="shared" si="85"/>
        <v>2.0077777777777785</v>
      </c>
      <c r="FR14" s="9">
        <f t="shared" si="23"/>
        <v>246.5082704289043</v>
      </c>
      <c r="FS14" s="8">
        <f t="shared" si="73"/>
        <v>10624.506455485776</v>
      </c>
      <c r="FT14" s="1">
        <f t="shared" si="74"/>
        <v>86.535222222222259</v>
      </c>
      <c r="FU14" s="10">
        <f t="shared" si="96"/>
        <v>33.88392689188121</v>
      </c>
      <c r="FW14" s="20"/>
      <c r="FX14" s="5" t="s">
        <v>25</v>
      </c>
      <c r="FY14" s="1">
        <f t="shared" si="111"/>
        <v>29.321531433504735</v>
      </c>
      <c r="FZ14" s="11">
        <v>703.7</v>
      </c>
      <c r="GA14" s="11">
        <v>645.79999999999995</v>
      </c>
      <c r="GB14" s="11">
        <v>706.6</v>
      </c>
      <c r="GC14" s="11">
        <v>647.5</v>
      </c>
      <c r="GD14" s="11">
        <v>714.3</v>
      </c>
      <c r="GE14" s="11">
        <v>654.79999999999995</v>
      </c>
      <c r="GF14" s="1">
        <f t="shared" si="76"/>
        <v>1.930000000000003</v>
      </c>
      <c r="GG14" s="1">
        <f t="shared" si="77"/>
        <v>1.9700000000000009</v>
      </c>
      <c r="GH14" s="1">
        <f t="shared" si="78"/>
        <v>1.9833333333333334</v>
      </c>
      <c r="GI14" s="6">
        <f t="shared" si="86"/>
        <v>1.9611111111111124</v>
      </c>
      <c r="GJ14" s="9">
        <f t="shared" si="24"/>
        <v>240.77869247759611</v>
      </c>
      <c r="GK14" s="8">
        <f t="shared" si="80"/>
        <v>10377.561645784393</v>
      </c>
      <c r="GL14" s="1">
        <f t="shared" si="81"/>
        <v>84.523888888888948</v>
      </c>
      <c r="GM14" s="10">
        <f t="shared" si="97"/>
        <v>34.690229968061949</v>
      </c>
    </row>
    <row r="15" spans="1:195" x14ac:dyDescent="0.2">
      <c r="A15" s="27"/>
      <c r="B15" s="5" t="s">
        <v>26</v>
      </c>
      <c r="C15" s="1">
        <f>(PI()*$E$40*F41)/(30*1000)</f>
        <v>33.510321638291124</v>
      </c>
      <c r="D15" s="11">
        <v>706.5</v>
      </c>
      <c r="E15" s="11">
        <v>569.6</v>
      </c>
      <c r="F15" s="11">
        <v>709.2</v>
      </c>
      <c r="G15" s="11">
        <v>573.1</v>
      </c>
      <c r="H15" s="11">
        <v>715</v>
      </c>
      <c r="I15" s="11">
        <v>579.79999999999995</v>
      </c>
      <c r="J15" s="1">
        <f t="shared" si="0"/>
        <v>2.2816666666666663</v>
      </c>
      <c r="K15" s="1">
        <f>(F15-G15)/60</f>
        <v>2.2683333333333335</v>
      </c>
      <c r="L15" s="1">
        <f>(H15-I15)/60</f>
        <v>2.2533333333333343</v>
      </c>
      <c r="M15" s="6">
        <f>AVERAGE(J15:L15)</f>
        <v>2.2677777777777783</v>
      </c>
      <c r="N15" s="9">
        <f t="shared" si="28"/>
        <v>243.62642913791888</v>
      </c>
      <c r="O15" s="8">
        <f t="shared" si="1"/>
        <v>10500.299095844304</v>
      </c>
      <c r="P15" s="1">
        <f t="shared" si="2"/>
        <v>97.741222222222248</v>
      </c>
      <c r="Q15" s="10">
        <f t="shared" si="87"/>
        <v>34.284737674041779</v>
      </c>
      <c r="R15" s="3"/>
      <c r="S15" s="3"/>
      <c r="T15" s="21"/>
      <c r="U15" s="5" t="s">
        <v>26</v>
      </c>
      <c r="V15" s="1">
        <f>(PI()*$E$40*F41)/(30*1000)</f>
        <v>33.510321638291124</v>
      </c>
      <c r="W15" s="11">
        <v>708</v>
      </c>
      <c r="X15" s="11">
        <v>567.1</v>
      </c>
      <c r="Y15" s="11">
        <v>685.7</v>
      </c>
      <c r="Z15" s="11">
        <v>545.9</v>
      </c>
      <c r="AA15" s="11">
        <v>545.9</v>
      </c>
      <c r="AB15" s="11">
        <v>402</v>
      </c>
      <c r="AC15" s="1">
        <f t="shared" si="3"/>
        <v>2.3483333333333332</v>
      </c>
      <c r="AD15" s="1">
        <f>(Y15-Z15)/60</f>
        <v>2.330000000000001</v>
      </c>
      <c r="AE15" s="1">
        <f>(AA15-AB15)/60</f>
        <v>2.398333333333333</v>
      </c>
      <c r="AF15" s="6">
        <f>AVERAGE(AC15:AE15)</f>
        <v>2.3588888888888895</v>
      </c>
      <c r="AG15" s="9">
        <f t="shared" si="32"/>
        <v>253.41445813807042</v>
      </c>
      <c r="AH15" s="8">
        <f t="shared" si="4"/>
        <v>10749.841314216947</v>
      </c>
      <c r="AI15" s="1">
        <f t="shared" si="5"/>
        <v>100.06406666666669</v>
      </c>
      <c r="AJ15" s="10">
        <f t="shared" si="88"/>
        <v>33.488866437859926</v>
      </c>
      <c r="AL15" s="21"/>
      <c r="AM15" s="5" t="s">
        <v>26</v>
      </c>
      <c r="AN15" s="1">
        <f>(PI()*$E$40*F41)/(30*1000)</f>
        <v>33.510321638291124</v>
      </c>
      <c r="AO15" s="11">
        <v>703.4</v>
      </c>
      <c r="AP15" s="11">
        <v>575.5</v>
      </c>
      <c r="AQ15" s="11">
        <v>704.5</v>
      </c>
      <c r="AR15" s="11">
        <v>572.5</v>
      </c>
      <c r="AS15" s="11">
        <v>704.6</v>
      </c>
      <c r="AT15" s="11">
        <v>571.1</v>
      </c>
      <c r="AU15" s="1">
        <f t="shared" si="33"/>
        <v>2.1316666666666664</v>
      </c>
      <c r="AV15" s="1">
        <f t="shared" si="34"/>
        <v>2.2000000000000002</v>
      </c>
      <c r="AW15" s="1">
        <f t="shared" si="35"/>
        <v>2.2250000000000001</v>
      </c>
      <c r="AX15" s="6">
        <f t="shared" si="36"/>
        <v>2.1855555555555557</v>
      </c>
      <c r="AY15" s="9">
        <f t="shared" si="6"/>
        <v>234.7933297963186</v>
      </c>
      <c r="AZ15" s="8">
        <f t="shared" si="7"/>
        <v>9725.1397201635173</v>
      </c>
      <c r="BA15" s="1">
        <f t="shared" si="8"/>
        <v>90.525711111111121</v>
      </c>
      <c r="BB15" s="10">
        <f t="shared" si="89"/>
        <v>37.017463024577189</v>
      </c>
      <c r="BC15" s="4"/>
      <c r="BD15" s="21"/>
      <c r="BE15" s="5" t="s">
        <v>26</v>
      </c>
      <c r="BF15" s="1">
        <f>(PI()*$E$40*F41)/(30*1000)</f>
        <v>33.510321638291124</v>
      </c>
      <c r="BG15" s="11">
        <v>710.8</v>
      </c>
      <c r="BH15" s="11">
        <v>580.79999999999995</v>
      </c>
      <c r="BI15" s="11">
        <v>709</v>
      </c>
      <c r="BJ15" s="11">
        <v>570.4</v>
      </c>
      <c r="BK15" s="1">
        <f t="shared" si="9"/>
        <v>2.1666666666666665</v>
      </c>
      <c r="BL15" s="1">
        <f t="shared" si="10"/>
        <v>2.3100000000000005</v>
      </c>
      <c r="BM15" s="6">
        <f t="shared" si="11"/>
        <v>2.2383333333333333</v>
      </c>
      <c r="BN15" s="9">
        <f t="shared" si="12"/>
        <v>240.46322464396741</v>
      </c>
      <c r="BO15" s="8">
        <f t="shared" si="13"/>
        <v>9664.2169984410502</v>
      </c>
      <c r="BP15" s="1">
        <f t="shared" si="14"/>
        <v>89.958616666666657</v>
      </c>
      <c r="BQ15" s="10">
        <f t="shared" si="90"/>
        <v>37.250819187738877</v>
      </c>
      <c r="BR15" s="3"/>
      <c r="BS15" s="3"/>
      <c r="BT15" s="3"/>
      <c r="BU15" s="3"/>
      <c r="BV15" s="21"/>
      <c r="BW15" s="5" t="s">
        <v>26</v>
      </c>
      <c r="BX15" s="1">
        <f t="shared" si="105"/>
        <v>33.510321638291124</v>
      </c>
      <c r="BY15" s="11">
        <v>723.6</v>
      </c>
      <c r="BZ15" s="11">
        <v>605.29999999999995</v>
      </c>
      <c r="CA15" s="11">
        <v>703</v>
      </c>
      <c r="CB15" s="11">
        <v>576.70000000000005</v>
      </c>
      <c r="CC15" s="1">
        <f t="shared" si="15"/>
        <v>1.9716666666666678</v>
      </c>
      <c r="CD15" s="1">
        <f t="shared" si="16"/>
        <v>2.1049999999999991</v>
      </c>
      <c r="CE15" s="6">
        <f t="shared" si="17"/>
        <v>2.0383333333333336</v>
      </c>
      <c r="CF15" s="9">
        <f t="shared" si="18"/>
        <v>218.97730732656154</v>
      </c>
      <c r="CG15" s="8">
        <f t="shared" si="38"/>
        <v>9070.0400694661803</v>
      </c>
      <c r="CH15" s="1">
        <f t="shared" si="39"/>
        <v>84.427766666666685</v>
      </c>
      <c r="CI15" s="10">
        <f t="shared" si="91"/>
        <v>39.691114619429449</v>
      </c>
      <c r="CJ15" s="3"/>
      <c r="CK15" s="21"/>
      <c r="CL15" s="5" t="s">
        <v>26</v>
      </c>
      <c r="CM15" s="1">
        <f t="shared" si="106"/>
        <v>33.510321638291124</v>
      </c>
      <c r="CN15" s="11">
        <v>710.9</v>
      </c>
      <c r="CO15" s="11">
        <v>646.1</v>
      </c>
      <c r="CP15" s="11">
        <v>692.2</v>
      </c>
      <c r="CQ15" s="11">
        <v>627.1</v>
      </c>
      <c r="CR15" s="11">
        <v>683.6</v>
      </c>
      <c r="CS15" s="11">
        <v>617.70000000000005</v>
      </c>
      <c r="CT15" s="1">
        <f t="shared" si="41"/>
        <v>2.1599999999999984</v>
      </c>
      <c r="CU15" s="1">
        <f t="shared" si="42"/>
        <v>2.1700000000000008</v>
      </c>
      <c r="CV15" s="1">
        <f t="shared" si="43"/>
        <v>2.1966666666666659</v>
      </c>
      <c r="CW15" s="6">
        <f t="shared" si="44"/>
        <v>2.175555555555555</v>
      </c>
      <c r="CX15" s="9">
        <f t="shared" si="19"/>
        <v>233.71903393044826</v>
      </c>
      <c r="CY15" s="8">
        <f t="shared" si="45"/>
        <v>10073.29036240232</v>
      </c>
      <c r="CZ15" s="1">
        <f t="shared" si="46"/>
        <v>93.766444444444431</v>
      </c>
      <c r="DA15" s="10">
        <f t="shared" si="92"/>
        <v>35.738074357875021</v>
      </c>
      <c r="DC15" s="21"/>
      <c r="DD15" s="5" t="s">
        <v>26</v>
      </c>
      <c r="DE15" s="1">
        <f t="shared" si="107"/>
        <v>33.510321638291124</v>
      </c>
      <c r="DF15" s="11">
        <v>702.5</v>
      </c>
      <c r="DG15" s="11">
        <v>632.79999999999995</v>
      </c>
      <c r="DH15" s="11">
        <v>709.2</v>
      </c>
      <c r="DI15" s="11">
        <v>640.5</v>
      </c>
      <c r="DJ15" s="11">
        <v>697.7</v>
      </c>
      <c r="DK15" s="11">
        <v>624.20000000000005</v>
      </c>
      <c r="DL15" s="1">
        <f t="shared" si="48"/>
        <v>2.323333333333335</v>
      </c>
      <c r="DM15" s="1">
        <f t="shared" si="49"/>
        <v>2.2900000000000014</v>
      </c>
      <c r="DN15" s="1">
        <f t="shared" si="50"/>
        <v>2.4500000000000002</v>
      </c>
      <c r="DO15" s="6">
        <f t="shared" si="82"/>
        <v>2.3544444444444457</v>
      </c>
      <c r="DP15" s="9">
        <f t="shared" si="20"/>
        <v>252.93699330879483</v>
      </c>
      <c r="DQ15" s="8">
        <f t="shared" si="52"/>
        <v>10476.650262850282</v>
      </c>
      <c r="DR15" s="1">
        <f t="shared" si="53"/>
        <v>97.52108888888894</v>
      </c>
      <c r="DS15" s="10">
        <f t="shared" si="93"/>
        <v>34.362128253583435</v>
      </c>
      <c r="DU15" s="21"/>
      <c r="DV15" s="5" t="s">
        <v>26</v>
      </c>
      <c r="DW15" s="1">
        <f t="shared" si="108"/>
        <v>33.510321638291124</v>
      </c>
      <c r="DX15" s="11">
        <v>709.7</v>
      </c>
      <c r="DY15" s="11">
        <v>643.1</v>
      </c>
      <c r="DZ15" s="11">
        <v>703.7</v>
      </c>
      <c r="EA15" s="11">
        <v>634.9</v>
      </c>
      <c r="EB15" s="11">
        <v>709.3</v>
      </c>
      <c r="EC15" s="11">
        <v>641.70000000000005</v>
      </c>
      <c r="ED15" s="1">
        <f t="shared" si="55"/>
        <v>2.2200000000000006</v>
      </c>
      <c r="EE15" s="1">
        <f t="shared" si="56"/>
        <v>2.2933333333333357</v>
      </c>
      <c r="EF15" s="1">
        <f t="shared" si="57"/>
        <v>2.2533333333333303</v>
      </c>
      <c r="EG15" s="6">
        <f t="shared" si="83"/>
        <v>2.2555555555555555</v>
      </c>
      <c r="EH15" s="9">
        <f t="shared" si="21"/>
        <v>242.31340085741067</v>
      </c>
      <c r="EI15" s="8">
        <f t="shared" si="59"/>
        <v>10443.707576954401</v>
      </c>
      <c r="EJ15" s="1">
        <f t="shared" si="60"/>
        <v>97.214444444444453</v>
      </c>
      <c r="EK15" s="10">
        <f t="shared" si="94"/>
        <v>34.470517040748412</v>
      </c>
      <c r="EM15" s="21"/>
      <c r="EN15" s="5" t="s">
        <v>26</v>
      </c>
      <c r="EO15" s="1">
        <f t="shared" si="109"/>
        <v>33.510321638291124</v>
      </c>
      <c r="EP15" s="11">
        <v>705.3</v>
      </c>
      <c r="EQ15" s="11">
        <v>636.5</v>
      </c>
      <c r="ER15" s="11">
        <v>722.3</v>
      </c>
      <c r="ES15" s="11">
        <v>654</v>
      </c>
      <c r="ET15" s="11">
        <v>706.4</v>
      </c>
      <c r="EU15" s="11">
        <v>638.4</v>
      </c>
      <c r="EV15" s="1">
        <f t="shared" si="62"/>
        <v>2.2933333333333317</v>
      </c>
      <c r="EW15" s="1">
        <f t="shared" si="63"/>
        <v>2.2766666666666651</v>
      </c>
      <c r="EX15" s="1">
        <f t="shared" si="64"/>
        <v>2.2666666666666666</v>
      </c>
      <c r="EY15" s="6">
        <f t="shared" si="84"/>
        <v>2.2788888888888876</v>
      </c>
      <c r="EZ15" s="9">
        <f t="shared" si="22"/>
        <v>244.82009121110792</v>
      </c>
      <c r="FA15" s="8">
        <f t="shared" si="66"/>
        <v>10385.268269175198</v>
      </c>
      <c r="FB15" s="1">
        <f t="shared" si="67"/>
        <v>96.670466666666613</v>
      </c>
      <c r="FC15" s="10">
        <f t="shared" si="95"/>
        <v>34.664487297697065</v>
      </c>
      <c r="FE15" s="21"/>
      <c r="FF15" s="5" t="s">
        <v>26</v>
      </c>
      <c r="FG15" s="1">
        <f t="shared" si="110"/>
        <v>33.510321638291124</v>
      </c>
      <c r="FH15" s="11">
        <v>710.9</v>
      </c>
      <c r="FI15" s="11">
        <v>643.20000000000005</v>
      </c>
      <c r="FJ15" s="11">
        <v>700.6</v>
      </c>
      <c r="FK15" s="11">
        <v>633.4</v>
      </c>
      <c r="FL15" s="11">
        <v>708.3</v>
      </c>
      <c r="FM15" s="11">
        <v>640</v>
      </c>
      <c r="FN15" s="1">
        <f t="shared" si="69"/>
        <v>2.2566666666666646</v>
      </c>
      <c r="FO15" s="1">
        <f t="shared" si="70"/>
        <v>2.2400000000000015</v>
      </c>
      <c r="FP15" s="1">
        <f t="shared" si="71"/>
        <v>2.2766666666666651</v>
      </c>
      <c r="FQ15" s="6">
        <f t="shared" si="85"/>
        <v>2.2577777777777772</v>
      </c>
      <c r="FR15" s="9">
        <f t="shared" si="23"/>
        <v>242.55213327204848</v>
      </c>
      <c r="FS15" s="8">
        <f t="shared" si="73"/>
        <v>10453.99694402529</v>
      </c>
      <c r="FT15" s="1">
        <f t="shared" si="74"/>
        <v>97.310222222222208</v>
      </c>
      <c r="FU15" s="10">
        <f t="shared" si="96"/>
        <v>34.436589366495717</v>
      </c>
      <c r="FW15" s="21"/>
      <c r="FX15" s="5" t="s">
        <v>26</v>
      </c>
      <c r="FY15" s="1">
        <f t="shared" si="111"/>
        <v>33.510321638291124</v>
      </c>
      <c r="FZ15" s="11">
        <v>700.9</v>
      </c>
      <c r="GA15" s="11">
        <v>634</v>
      </c>
      <c r="GB15" s="11">
        <v>712.5</v>
      </c>
      <c r="GC15" s="11">
        <v>645.9</v>
      </c>
      <c r="GD15" s="11">
        <v>708</v>
      </c>
      <c r="GE15" s="11">
        <v>639.70000000000005</v>
      </c>
      <c r="GF15" s="1">
        <f t="shared" si="76"/>
        <v>2.2299999999999991</v>
      </c>
      <c r="GG15" s="1">
        <f t="shared" si="77"/>
        <v>2.2200000000000006</v>
      </c>
      <c r="GH15" s="1">
        <f t="shared" si="78"/>
        <v>2.2766666666666651</v>
      </c>
      <c r="GI15" s="6">
        <f t="shared" si="86"/>
        <v>2.2422222222222215</v>
      </c>
      <c r="GJ15" s="9">
        <f t="shared" si="24"/>
        <v>240.88100636958353</v>
      </c>
      <c r="GK15" s="8">
        <f t="shared" si="80"/>
        <v>10381.97137452905</v>
      </c>
      <c r="GL15" s="1">
        <f t="shared" si="81"/>
        <v>96.639777777777752</v>
      </c>
      <c r="GM15" s="10">
        <f t="shared" si="97"/>
        <v>34.675495338314818</v>
      </c>
    </row>
    <row r="16" spans="1:195" x14ac:dyDescent="0.2">
      <c r="I16" s="3"/>
      <c r="J16" s="3"/>
      <c r="L16" s="4"/>
      <c r="M16" s="4"/>
      <c r="N16" s="4"/>
      <c r="O16" s="4"/>
      <c r="P16" s="4"/>
      <c r="Q16" s="4"/>
      <c r="R16" s="4"/>
      <c r="S16" s="4"/>
      <c r="T16" s="19" t="s">
        <v>29</v>
      </c>
      <c r="U16" s="5" t="s">
        <v>23</v>
      </c>
      <c r="V16" s="1">
        <f>(PI()*$E$41*F38)/(30*1000)</f>
        <v>21.991148575128552</v>
      </c>
      <c r="W16" s="11">
        <v>708.1</v>
      </c>
      <c r="X16" s="11">
        <v>597.6</v>
      </c>
      <c r="Y16" s="11">
        <v>709.3</v>
      </c>
      <c r="Z16" s="11">
        <v>597.20000000000005</v>
      </c>
      <c r="AA16" s="11">
        <v>0</v>
      </c>
      <c r="AB16" s="11">
        <v>0</v>
      </c>
      <c r="AC16" s="1">
        <f t="shared" si="3"/>
        <v>1.8416666666666666</v>
      </c>
      <c r="AD16" s="1">
        <f t="shared" ref="AD16:AD18" si="112">(Y16-Z16)/60</f>
        <v>1.8683333333333318</v>
      </c>
      <c r="AE16" s="1">
        <f t="shared" ref="AE16:AE18" si="113">(AA16-AB16)/60</f>
        <v>0</v>
      </c>
      <c r="AF16" s="6">
        <f>AVERAGE(AC16:AD16)</f>
        <v>1.8549999999999991</v>
      </c>
      <c r="AG16" s="9">
        <f t="shared" si="32"/>
        <v>303.66763141933615</v>
      </c>
      <c r="AH16" s="8">
        <f t="shared" ref="AH16:AH19" si="114">AG16*$B$39</f>
        <v>13088.074914173389</v>
      </c>
      <c r="AI16" s="1">
        <f t="shared" ref="AI16:AI19" si="115">AF16*$B$39</f>
        <v>79.950499999999963</v>
      </c>
      <c r="AJ16" s="10">
        <f t="shared" si="88"/>
        <v>27.505955028584637</v>
      </c>
      <c r="AK16" s="3"/>
      <c r="AL16" s="3"/>
      <c r="AM16" s="4"/>
      <c r="AN16" s="4"/>
      <c r="AO16" s="3"/>
      <c r="AP16" s="3"/>
      <c r="AQ16" s="3"/>
      <c r="AR16" s="12"/>
      <c r="AS16" s="12"/>
      <c r="AT16" s="12"/>
      <c r="AU16" s="12"/>
      <c r="AV16" s="12"/>
      <c r="AW16" s="12"/>
      <c r="AX16" s="3"/>
      <c r="AY16" s="3"/>
      <c r="AZ16" s="3"/>
      <c r="BA16" s="3"/>
      <c r="BB16" s="3"/>
      <c r="BC16" s="3"/>
      <c r="BD16" s="3"/>
      <c r="BE16" s="3"/>
      <c r="BF16" s="4"/>
      <c r="BG16" s="4"/>
      <c r="BH16" s="3"/>
      <c r="BI16" s="3"/>
      <c r="BJ16" s="3"/>
      <c r="BK16" s="12"/>
      <c r="BL16" s="12"/>
      <c r="BM16" s="12"/>
      <c r="BN16" s="12"/>
      <c r="BO16" s="12"/>
      <c r="BP16" s="12"/>
      <c r="BQ16" s="3"/>
      <c r="BR16" s="3"/>
      <c r="BS16" s="3"/>
      <c r="BT16" s="3"/>
      <c r="BU16" s="3"/>
      <c r="BV16" s="20" t="s">
        <v>29</v>
      </c>
      <c r="BW16" s="5" t="s">
        <v>23</v>
      </c>
      <c r="BX16" s="1">
        <f>(PI()*$E$41*F38)/(30*1000)</f>
        <v>21.991148575128552</v>
      </c>
      <c r="BY16" s="11">
        <v>706.4</v>
      </c>
      <c r="BZ16" s="11">
        <v>609.79999999999995</v>
      </c>
      <c r="CA16" s="11">
        <v>702.1</v>
      </c>
      <c r="CB16" s="11">
        <v>610.5</v>
      </c>
      <c r="CC16" s="1">
        <f t="shared" ref="CC16:CC19" si="116">(BY16-BZ16)/60</f>
        <v>1.6100000000000003</v>
      </c>
      <c r="CD16" s="1">
        <f t="shared" ref="CD16:CD19" si="117">(CA16-CB16)/60</f>
        <v>1.5266666666666671</v>
      </c>
      <c r="CE16" s="6">
        <f t="shared" ref="CE16:CE19" si="118">AVERAGE(CC16:CD16)</f>
        <v>1.5683333333333338</v>
      </c>
      <c r="CF16" s="9">
        <f t="shared" ref="CF16:CF19" si="119">(CE16/BX16)*3600</f>
        <v>256.73965962766897</v>
      </c>
      <c r="CG16" s="8">
        <f t="shared" si="38"/>
        <v>10634.156701778049</v>
      </c>
      <c r="CH16" s="1">
        <f t="shared" si="39"/>
        <v>64.960366666666687</v>
      </c>
      <c r="CI16" s="10">
        <f t="shared" ref="CI16:CI19" si="120">(BX16/CH16)*100</f>
        <v>33.853178027723388</v>
      </c>
      <c r="CK16" s="20" t="s">
        <v>29</v>
      </c>
      <c r="CL16" s="5" t="s">
        <v>23</v>
      </c>
      <c r="CM16" s="1">
        <f>(PI()*$E$41*F38)/(30*1000)</f>
        <v>21.991148575128552</v>
      </c>
      <c r="CN16" s="11">
        <v>715.5</v>
      </c>
      <c r="CO16" s="11">
        <v>664.9</v>
      </c>
      <c r="CP16" s="11">
        <v>702.6</v>
      </c>
      <c r="CQ16" s="11">
        <v>650.5</v>
      </c>
      <c r="CR16" s="11">
        <v>700.8</v>
      </c>
      <c r="CS16" s="11">
        <v>648.1</v>
      </c>
      <c r="CT16" s="1">
        <f t="shared" si="41"/>
        <v>1.6866666666666674</v>
      </c>
      <c r="CU16" s="1">
        <f t="shared" si="42"/>
        <v>1.7366666666666675</v>
      </c>
      <c r="CV16" s="1">
        <f t="shared" si="43"/>
        <v>1.7566666666666644</v>
      </c>
      <c r="CW16" s="6">
        <f t="shared" si="44"/>
        <v>1.7266666666666663</v>
      </c>
      <c r="CX16" s="9">
        <f t="shared" si="19"/>
        <v>282.6591789312061</v>
      </c>
      <c r="CY16" s="8">
        <f t="shared" si="45"/>
        <v>12182.610611934982</v>
      </c>
      <c r="CZ16" s="1">
        <f t="shared" si="46"/>
        <v>74.419333333333327</v>
      </c>
      <c r="DA16" s="10">
        <f t="shared" si="92"/>
        <v>29.550316550979431</v>
      </c>
      <c r="DC16" s="20" t="s">
        <v>29</v>
      </c>
      <c r="DD16" s="5" t="s">
        <v>23</v>
      </c>
      <c r="DE16" s="1">
        <f>(PI()*$E$41*F38)/(30*1000)</f>
        <v>21.991148575128552</v>
      </c>
      <c r="DF16" s="11">
        <v>709.4</v>
      </c>
      <c r="DG16" s="11">
        <v>656.3</v>
      </c>
      <c r="DH16" s="11">
        <v>702.4</v>
      </c>
      <c r="DI16" s="11">
        <v>647.1</v>
      </c>
      <c r="DJ16" s="11">
        <v>703.5</v>
      </c>
      <c r="DK16" s="11">
        <v>645</v>
      </c>
      <c r="DL16" s="1">
        <f t="shared" si="48"/>
        <v>1.7700000000000007</v>
      </c>
      <c r="DM16" s="1">
        <f t="shared" si="49"/>
        <v>1.8433333333333317</v>
      </c>
      <c r="DN16" s="1">
        <f t="shared" si="50"/>
        <v>1.95</v>
      </c>
      <c r="DO16" s="6">
        <f t="shared" si="82"/>
        <v>1.8544444444444441</v>
      </c>
      <c r="DP16" s="9">
        <f t="shared" si="20"/>
        <v>303.57668573756945</v>
      </c>
      <c r="DQ16" s="8">
        <f t="shared" si="52"/>
        <v>12574.146323250126</v>
      </c>
      <c r="DR16" s="1">
        <f t="shared" si="53"/>
        <v>76.811088888888875</v>
      </c>
      <c r="DS16" s="10">
        <f t="shared" si="93"/>
        <v>28.630174227760087</v>
      </c>
      <c r="DU16" s="20" t="s">
        <v>29</v>
      </c>
      <c r="DV16" s="5" t="s">
        <v>23</v>
      </c>
      <c r="DW16" s="1">
        <f>(PI()*$E$41*F38)/(30*1000)</f>
        <v>21.991148575128552</v>
      </c>
      <c r="DX16" s="11">
        <v>704.7</v>
      </c>
      <c r="DY16" s="11">
        <v>651.9</v>
      </c>
      <c r="DZ16" s="11">
        <v>711.2</v>
      </c>
      <c r="EA16" s="11">
        <v>658.8</v>
      </c>
      <c r="EB16" s="11">
        <v>707.5</v>
      </c>
      <c r="EC16" s="11">
        <v>654.1</v>
      </c>
      <c r="ED16" s="1">
        <f t="shared" si="55"/>
        <v>1.7600000000000022</v>
      </c>
      <c r="EE16" s="1">
        <f t="shared" si="56"/>
        <v>1.7466666666666697</v>
      </c>
      <c r="EF16" s="1">
        <f t="shared" si="57"/>
        <v>1.7799999999999991</v>
      </c>
      <c r="EG16" s="6">
        <f t="shared" si="83"/>
        <v>1.7622222222222239</v>
      </c>
      <c r="EH16" s="9">
        <f t="shared" si="21"/>
        <v>288.47970256428147</v>
      </c>
      <c r="EI16" s="8">
        <f t="shared" si="59"/>
        <v>12433.475180520532</v>
      </c>
      <c r="EJ16" s="1">
        <f t="shared" si="60"/>
        <v>75.951777777777849</v>
      </c>
      <c r="EK16" s="10">
        <f t="shared" si="94"/>
        <v>28.954093266218152</v>
      </c>
      <c r="EM16" s="20" t="s">
        <v>29</v>
      </c>
      <c r="EN16" s="5" t="s">
        <v>23</v>
      </c>
      <c r="EO16" s="1">
        <f>(PI()*$E$41*F38)/(30*1000)</f>
        <v>21.991148575128552</v>
      </c>
      <c r="EP16" s="11">
        <v>704.4</v>
      </c>
      <c r="EQ16" s="11">
        <v>651.1</v>
      </c>
      <c r="ER16" s="11">
        <v>706.6</v>
      </c>
      <c r="ES16" s="11">
        <v>653.1</v>
      </c>
      <c r="ET16" s="11">
        <v>704.9</v>
      </c>
      <c r="EU16" s="11">
        <v>650.79999999999995</v>
      </c>
      <c r="EV16" s="1">
        <f t="shared" si="62"/>
        <v>1.7766666666666651</v>
      </c>
      <c r="EW16" s="1">
        <f t="shared" si="63"/>
        <v>1.7833333333333334</v>
      </c>
      <c r="EX16" s="1">
        <f t="shared" si="64"/>
        <v>1.8033333333333341</v>
      </c>
      <c r="EY16" s="6">
        <f t="shared" si="84"/>
        <v>1.7877777777777777</v>
      </c>
      <c r="EZ16" s="9">
        <f t="shared" si="22"/>
        <v>292.66320392555383</v>
      </c>
      <c r="FA16" s="8">
        <f t="shared" si="66"/>
        <v>12414.773110521994</v>
      </c>
      <c r="FB16" s="1">
        <f t="shared" si="67"/>
        <v>75.837533333333326</v>
      </c>
      <c r="FC16" s="10">
        <f t="shared" si="95"/>
        <v>28.997710775308999</v>
      </c>
      <c r="FE16" s="20" t="s">
        <v>29</v>
      </c>
      <c r="FF16" s="5" t="s">
        <v>23</v>
      </c>
      <c r="FG16" s="1">
        <f>(PI()*$E$41*F38)/(30*1000)</f>
        <v>21.991148575128552</v>
      </c>
      <c r="FH16" s="11">
        <v>713.9</v>
      </c>
      <c r="FI16" s="11">
        <v>659.2</v>
      </c>
      <c r="FJ16" s="11">
        <v>705.3</v>
      </c>
      <c r="FK16" s="11">
        <v>650</v>
      </c>
      <c r="FL16" s="11">
        <v>711.2</v>
      </c>
      <c r="FM16" s="11">
        <v>656.5</v>
      </c>
      <c r="FN16" s="1">
        <f t="shared" si="69"/>
        <v>1.823333333333331</v>
      </c>
      <c r="FO16" s="1">
        <f t="shared" si="70"/>
        <v>1.8433333333333317</v>
      </c>
      <c r="FP16" s="1">
        <f t="shared" si="71"/>
        <v>1.8233333333333348</v>
      </c>
      <c r="FQ16" s="6">
        <f t="shared" si="85"/>
        <v>1.8299999999999992</v>
      </c>
      <c r="FR16" s="9">
        <f t="shared" si="23"/>
        <v>299.57507573983031</v>
      </c>
      <c r="FS16" s="8">
        <f t="shared" si="73"/>
        <v>12911.685764386686</v>
      </c>
      <c r="FT16" s="1">
        <f t="shared" si="74"/>
        <v>78.872999999999962</v>
      </c>
      <c r="FU16" s="10">
        <f t="shared" si="96"/>
        <v>27.881719441543446</v>
      </c>
      <c r="FW16" s="20" t="s">
        <v>29</v>
      </c>
      <c r="FX16" s="5" t="s">
        <v>23</v>
      </c>
      <c r="FY16" s="1">
        <f>(PI()*$E$41*F38)/(30*1000)</f>
        <v>21.991148575128552</v>
      </c>
      <c r="FZ16" s="11">
        <v>709.5</v>
      </c>
      <c r="GA16" s="11">
        <v>659.9</v>
      </c>
      <c r="GB16" s="11">
        <v>704.9</v>
      </c>
      <c r="GC16" s="11">
        <v>654</v>
      </c>
      <c r="GD16" s="11">
        <v>709</v>
      </c>
      <c r="GE16" s="11">
        <v>659</v>
      </c>
      <c r="GF16" s="1">
        <f t="shared" si="76"/>
        <v>1.653333333333334</v>
      </c>
      <c r="GG16" s="1">
        <f t="shared" si="77"/>
        <v>1.6966666666666659</v>
      </c>
      <c r="GH16" s="1">
        <f t="shared" si="78"/>
        <v>1.6666666666666667</v>
      </c>
      <c r="GI16" s="6">
        <f t="shared" si="86"/>
        <v>1.6722222222222223</v>
      </c>
      <c r="GJ16" s="9">
        <f t="shared" si="24"/>
        <v>273.74650211805999</v>
      </c>
      <c r="GK16" s="8">
        <f t="shared" si="80"/>
        <v>11798.474241288386</v>
      </c>
      <c r="GL16" s="1">
        <f t="shared" si="81"/>
        <v>72.072777777777787</v>
      </c>
      <c r="GM16" s="10">
        <f t="shared" si="97"/>
        <v>30.512419880546197</v>
      </c>
    </row>
    <row r="17" spans="1:195" x14ac:dyDescent="0.2">
      <c r="A17" s="44" t="s">
        <v>0</v>
      </c>
      <c r="B17" s="23"/>
      <c r="C17" s="19" t="s">
        <v>1</v>
      </c>
      <c r="D17" s="29" t="s">
        <v>30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1"/>
      <c r="R17" s="3"/>
      <c r="S17" s="3"/>
      <c r="T17" s="20"/>
      <c r="U17" s="5" t="s">
        <v>24</v>
      </c>
      <c r="V17" s="1">
        <f t="shared" ref="V17:V19" si="121">(PI()*$E$41*F39)/(30*1000)</f>
        <v>29.321531433504735</v>
      </c>
      <c r="W17" s="11">
        <v>713.2</v>
      </c>
      <c r="X17" s="11">
        <v>577.4</v>
      </c>
      <c r="Y17" s="11">
        <v>709.4</v>
      </c>
      <c r="Z17" s="11">
        <v>573.6</v>
      </c>
      <c r="AA17" s="11">
        <v>0</v>
      </c>
      <c r="AB17" s="11">
        <v>0</v>
      </c>
      <c r="AC17" s="1">
        <f t="shared" si="3"/>
        <v>2.2633333333333345</v>
      </c>
      <c r="AD17" s="1">
        <f t="shared" si="112"/>
        <v>2.2633333333333328</v>
      </c>
      <c r="AE17" s="1">
        <f t="shared" si="113"/>
        <v>0</v>
      </c>
      <c r="AF17" s="6">
        <f t="shared" ref="AF17:AF19" si="122">AVERAGE(AC17:AD17)</f>
        <v>2.2633333333333336</v>
      </c>
      <c r="AG17" s="9">
        <f t="shared" si="32"/>
        <v>277.88453063844929</v>
      </c>
      <c r="AH17" s="8">
        <f t="shared" si="114"/>
        <v>11976.823270517165</v>
      </c>
      <c r="AI17" s="1">
        <f t="shared" si="115"/>
        <v>97.549666666666681</v>
      </c>
      <c r="AJ17" s="10">
        <f t="shared" si="88"/>
        <v>30.058053948762577</v>
      </c>
      <c r="AK17" s="3"/>
      <c r="AL17" s="22" t="s">
        <v>0</v>
      </c>
      <c r="AM17" s="23"/>
      <c r="AN17" s="28" t="s">
        <v>1</v>
      </c>
      <c r="AO17" s="29" t="s">
        <v>31</v>
      </c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1"/>
      <c r="BC17" s="3"/>
      <c r="BD17" s="22" t="s">
        <v>0</v>
      </c>
      <c r="BE17" s="23"/>
      <c r="BF17" s="28" t="s">
        <v>1</v>
      </c>
      <c r="BG17" s="29" t="s">
        <v>32</v>
      </c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1"/>
      <c r="BU17" s="3"/>
      <c r="BV17" s="20"/>
      <c r="BW17" s="5" t="s">
        <v>24</v>
      </c>
      <c r="BX17" s="1">
        <f t="shared" ref="BX17:BX19" si="123">(PI()*$E$41*F39)/(30*1000)</f>
        <v>29.321531433504735</v>
      </c>
      <c r="BY17" s="11">
        <v>700.8</v>
      </c>
      <c r="BZ17" s="11">
        <v>580.9</v>
      </c>
      <c r="CA17" s="11">
        <v>701.3</v>
      </c>
      <c r="CB17" s="11">
        <v>584.5</v>
      </c>
      <c r="CC17" s="1">
        <f t="shared" si="116"/>
        <v>1.9983333333333329</v>
      </c>
      <c r="CD17" s="1">
        <f t="shared" si="117"/>
        <v>1.9466666666666659</v>
      </c>
      <c r="CE17" s="6">
        <f t="shared" si="118"/>
        <v>1.9724999999999993</v>
      </c>
      <c r="CF17" s="9">
        <f t="shared" si="119"/>
        <v>242.1769823347604</v>
      </c>
      <c r="CG17" s="8">
        <f t="shared" si="38"/>
        <v>10030.970608305775</v>
      </c>
      <c r="CH17" s="1">
        <f t="shared" si="39"/>
        <v>81.700949999999978</v>
      </c>
      <c r="CI17" s="10">
        <f t="shared" si="120"/>
        <v>35.888850048261055</v>
      </c>
      <c r="CK17" s="20"/>
      <c r="CL17" s="5" t="s">
        <v>24</v>
      </c>
      <c r="CM17" s="1">
        <f t="shared" ref="CM17:CM19" si="124">(PI()*$E$41*F39)/(30*1000)</f>
        <v>29.321531433504735</v>
      </c>
      <c r="CN17" s="11">
        <v>713.3</v>
      </c>
      <c r="CO17" s="11">
        <v>648</v>
      </c>
      <c r="CP17" s="11">
        <v>695.9</v>
      </c>
      <c r="CQ17" s="11">
        <v>628.6</v>
      </c>
      <c r="CR17" s="11">
        <v>680.2</v>
      </c>
      <c r="CS17" s="11">
        <v>617.70000000000005</v>
      </c>
      <c r="CT17" s="1">
        <f t="shared" si="41"/>
        <v>2.176666666666665</v>
      </c>
      <c r="CU17" s="1">
        <f t="shared" si="42"/>
        <v>2.2433333333333318</v>
      </c>
      <c r="CV17" s="1">
        <f t="shared" si="43"/>
        <v>2.0833333333333335</v>
      </c>
      <c r="CW17" s="6">
        <f t="shared" si="44"/>
        <v>2.1677777777777769</v>
      </c>
      <c r="CX17" s="9">
        <f t="shared" si="19"/>
        <v>266.15253769053231</v>
      </c>
      <c r="CY17" s="8">
        <f t="shared" si="45"/>
        <v>11471.174374461943</v>
      </c>
      <c r="CZ17" s="1">
        <f t="shared" si="46"/>
        <v>93.431222222222189</v>
      </c>
      <c r="DA17" s="10">
        <f t="shared" si="92"/>
        <v>31.383011734305178</v>
      </c>
      <c r="DC17" s="20"/>
      <c r="DD17" s="5" t="s">
        <v>24</v>
      </c>
      <c r="DE17" s="1">
        <f t="shared" ref="DE17:DE19" si="125">(PI()*$E$41*F39)/(30*1000)</f>
        <v>29.321531433504735</v>
      </c>
      <c r="DF17" s="11">
        <v>693.1</v>
      </c>
      <c r="DG17" s="11">
        <v>622.20000000000005</v>
      </c>
      <c r="DH17" s="11">
        <v>700.6</v>
      </c>
      <c r="DI17" s="11">
        <v>627.79999999999995</v>
      </c>
      <c r="DJ17" s="11">
        <v>707.2</v>
      </c>
      <c r="DK17" s="11">
        <v>637.70000000000005</v>
      </c>
      <c r="DL17" s="1">
        <f t="shared" si="48"/>
        <v>2.3633333333333324</v>
      </c>
      <c r="DM17" s="1">
        <f t="shared" si="49"/>
        <v>2.426666666666669</v>
      </c>
      <c r="DN17" s="1">
        <f t="shared" si="50"/>
        <v>2.3166666666666669</v>
      </c>
      <c r="DO17" s="6">
        <f t="shared" si="82"/>
        <v>2.3688888888888893</v>
      </c>
      <c r="DP17" s="9">
        <f t="shared" si="20"/>
        <v>290.84429029021794</v>
      </c>
      <c r="DQ17" s="8">
        <f t="shared" si="52"/>
        <v>12046.770503820828</v>
      </c>
      <c r="DR17" s="1">
        <f t="shared" si="53"/>
        <v>98.1193777777778</v>
      </c>
      <c r="DS17" s="10">
        <f t="shared" si="93"/>
        <v>29.883527696142316</v>
      </c>
      <c r="DU17" s="20"/>
      <c r="DV17" s="5" t="s">
        <v>24</v>
      </c>
      <c r="DW17" s="1">
        <f t="shared" ref="DW17:DW19" si="126">(PI()*$E$41*F39)/(30*1000)</f>
        <v>29.321531433504735</v>
      </c>
      <c r="DX17" s="11">
        <v>703.5</v>
      </c>
      <c r="DY17" s="11">
        <v>635.9</v>
      </c>
      <c r="DZ17" s="11">
        <v>710.3</v>
      </c>
      <c r="EA17" s="11">
        <v>643.4</v>
      </c>
      <c r="EB17" s="11">
        <v>708.9</v>
      </c>
      <c r="EC17" s="11">
        <v>641.79999999999995</v>
      </c>
      <c r="ED17" s="1">
        <f t="shared" si="55"/>
        <v>2.2533333333333343</v>
      </c>
      <c r="EE17" s="1">
        <f t="shared" si="56"/>
        <v>2.2299999999999991</v>
      </c>
      <c r="EF17" s="1">
        <f t="shared" si="57"/>
        <v>2.2366666666666672</v>
      </c>
      <c r="EG17" s="6">
        <f t="shared" si="83"/>
        <v>2.2400000000000002</v>
      </c>
      <c r="EH17" s="9">
        <f t="shared" si="21"/>
        <v>275.01974166279518</v>
      </c>
      <c r="EI17" s="8">
        <f t="shared" si="59"/>
        <v>11853.350865666473</v>
      </c>
      <c r="EJ17" s="1">
        <f t="shared" si="60"/>
        <v>96.544000000000011</v>
      </c>
      <c r="EK17" s="10">
        <f t="shared" si="94"/>
        <v>30.37115867739552</v>
      </c>
      <c r="EM17" s="20"/>
      <c r="EN17" s="5" t="s">
        <v>24</v>
      </c>
      <c r="EO17" s="1">
        <f t="shared" ref="EO17:EO19" si="127">(PI()*$E$41*F39)/(30*1000)</f>
        <v>29.321531433504735</v>
      </c>
      <c r="EP17" s="11">
        <v>705</v>
      </c>
      <c r="EQ17" s="11">
        <v>638.20000000000005</v>
      </c>
      <c r="ER17" s="11">
        <v>707.4</v>
      </c>
      <c r="ES17" s="11">
        <v>641.1</v>
      </c>
      <c r="ET17" s="11">
        <v>704.1</v>
      </c>
      <c r="EU17" s="11">
        <v>637</v>
      </c>
      <c r="EV17" s="1">
        <f t="shared" si="62"/>
        <v>2.2266666666666652</v>
      </c>
      <c r="EW17" s="1">
        <f t="shared" si="63"/>
        <v>2.2099999999999986</v>
      </c>
      <c r="EX17" s="1">
        <f t="shared" si="64"/>
        <v>2.2366666666666672</v>
      </c>
      <c r="EY17" s="6">
        <f t="shared" si="84"/>
        <v>2.2244444444444436</v>
      </c>
      <c r="EZ17" s="9">
        <f t="shared" si="22"/>
        <v>273.10988234569226</v>
      </c>
      <c r="FA17" s="8">
        <f t="shared" si="66"/>
        <v>11585.321209104266</v>
      </c>
      <c r="FB17" s="1">
        <f t="shared" si="67"/>
        <v>94.360933333333293</v>
      </c>
      <c r="FC17" s="10">
        <f t="shared" si="95"/>
        <v>31.073803954360436</v>
      </c>
      <c r="FE17" s="20"/>
      <c r="FF17" s="5" t="s">
        <v>24</v>
      </c>
      <c r="FG17" s="1">
        <f t="shared" ref="FG17:FG19" si="128">(PI()*$E$41*F39)/(30*1000)</f>
        <v>29.321531433504735</v>
      </c>
      <c r="FH17" s="11">
        <v>702.5</v>
      </c>
      <c r="FI17" s="11">
        <v>634.20000000000005</v>
      </c>
      <c r="FJ17" s="11">
        <v>711.4</v>
      </c>
      <c r="FK17" s="11">
        <v>642.4</v>
      </c>
      <c r="FL17" s="11">
        <v>707.7</v>
      </c>
      <c r="FM17" s="11">
        <v>638</v>
      </c>
      <c r="FN17" s="1">
        <f t="shared" si="69"/>
        <v>2.2766666666666651</v>
      </c>
      <c r="FO17" s="1">
        <f t="shared" si="70"/>
        <v>2.2999999999999998</v>
      </c>
      <c r="FP17" s="1">
        <f t="shared" si="71"/>
        <v>2.323333333333335</v>
      </c>
      <c r="FQ17" s="6">
        <f t="shared" si="85"/>
        <v>2.2999999999999998</v>
      </c>
      <c r="FR17" s="9">
        <f t="shared" si="23"/>
        <v>282.38634188590572</v>
      </c>
      <c r="FS17" s="8">
        <f t="shared" si="73"/>
        <v>12170.851335282538</v>
      </c>
      <c r="FT17" s="1">
        <f t="shared" si="74"/>
        <v>99.13</v>
      </c>
      <c r="FU17" s="10">
        <f t="shared" si="96"/>
        <v>29.57886758146347</v>
      </c>
      <c r="FW17" s="20"/>
      <c r="FX17" s="5" t="s">
        <v>24</v>
      </c>
      <c r="FY17" s="1">
        <f t="shared" ref="FY17:FY19" si="129">(PI()*$E$41*F39)/(30*1000)</f>
        <v>29.321531433504735</v>
      </c>
      <c r="FZ17" s="11">
        <v>710.7</v>
      </c>
      <c r="GA17" s="11">
        <v>647.5</v>
      </c>
      <c r="GB17" s="11">
        <v>703.5</v>
      </c>
      <c r="GC17" s="11">
        <v>639.20000000000005</v>
      </c>
      <c r="GD17" s="11">
        <v>705.3</v>
      </c>
      <c r="GE17" s="11">
        <v>640.79999999999995</v>
      </c>
      <c r="GF17" s="1">
        <f t="shared" si="76"/>
        <v>2.1066666666666682</v>
      </c>
      <c r="GG17" s="1">
        <f t="shared" si="77"/>
        <v>2.1433333333333318</v>
      </c>
      <c r="GH17" s="1">
        <f t="shared" si="78"/>
        <v>2.15</v>
      </c>
      <c r="GI17" s="6">
        <f t="shared" si="86"/>
        <v>2.1333333333333333</v>
      </c>
      <c r="GJ17" s="9">
        <f t="shared" si="24"/>
        <v>261.92356348837632</v>
      </c>
      <c r="GK17" s="8">
        <f t="shared" si="80"/>
        <v>11288.905586349019</v>
      </c>
      <c r="GL17" s="1">
        <f t="shared" si="81"/>
        <v>91.946666666666673</v>
      </c>
      <c r="GM17" s="10">
        <f t="shared" si="97"/>
        <v>31.8897166112653</v>
      </c>
    </row>
    <row r="18" spans="1:195" x14ac:dyDescent="0.2">
      <c r="A18" s="40"/>
      <c r="B18" s="25"/>
      <c r="C18" s="20"/>
      <c r="D18" s="32" t="s">
        <v>12</v>
      </c>
      <c r="E18" s="33"/>
      <c r="F18" s="33"/>
      <c r="G18" s="33"/>
      <c r="H18" s="33"/>
      <c r="I18" s="34"/>
      <c r="J18" s="29" t="s">
        <v>13</v>
      </c>
      <c r="K18" s="30"/>
      <c r="L18" s="30"/>
      <c r="M18" s="31"/>
      <c r="N18" s="35" t="s">
        <v>14</v>
      </c>
      <c r="O18" s="37" t="s">
        <v>15</v>
      </c>
      <c r="P18" s="19" t="s">
        <v>16</v>
      </c>
      <c r="Q18" s="42" t="s">
        <v>17</v>
      </c>
      <c r="T18" s="20"/>
      <c r="U18" s="5" t="s">
        <v>25</v>
      </c>
      <c r="V18" s="1">
        <f t="shared" si="121"/>
        <v>36.651914291880921</v>
      </c>
      <c r="W18" s="11">
        <v>713.3</v>
      </c>
      <c r="X18" s="11">
        <v>551.5</v>
      </c>
      <c r="Y18" s="11">
        <v>690.3</v>
      </c>
      <c r="Z18" s="11">
        <v>529.1</v>
      </c>
      <c r="AA18" s="11">
        <v>0</v>
      </c>
      <c r="AB18" s="11">
        <v>0</v>
      </c>
      <c r="AC18" s="1">
        <f t="shared" si="3"/>
        <v>2.6966666666666659</v>
      </c>
      <c r="AD18" s="1">
        <f t="shared" si="112"/>
        <v>2.6866666666666656</v>
      </c>
      <c r="AE18" s="1">
        <f t="shared" si="113"/>
        <v>0</v>
      </c>
      <c r="AF18" s="6">
        <f t="shared" si="122"/>
        <v>2.6916666666666655</v>
      </c>
      <c r="AG18" s="9">
        <f t="shared" si="32"/>
        <v>264.37909689607977</v>
      </c>
      <c r="AH18" s="8">
        <f t="shared" si="114"/>
        <v>11394.739076221038</v>
      </c>
      <c r="AI18" s="1">
        <f t="shared" si="115"/>
        <v>116.0108333333333</v>
      </c>
      <c r="AJ18" s="10">
        <f t="shared" si="88"/>
        <v>31.593527292894429</v>
      </c>
      <c r="AK18" s="3"/>
      <c r="AL18" s="24"/>
      <c r="AM18" s="25"/>
      <c r="AN18" s="28"/>
      <c r="AO18" s="32" t="s">
        <v>12</v>
      </c>
      <c r="AP18" s="33"/>
      <c r="AQ18" s="33"/>
      <c r="AR18" s="33"/>
      <c r="AS18" s="33"/>
      <c r="AT18" s="34"/>
      <c r="AU18" s="29" t="s">
        <v>13</v>
      </c>
      <c r="AV18" s="30"/>
      <c r="AW18" s="30"/>
      <c r="AX18" s="31"/>
      <c r="AY18" s="35" t="s">
        <v>14</v>
      </c>
      <c r="AZ18" s="37" t="s">
        <v>15</v>
      </c>
      <c r="BA18" s="28" t="s">
        <v>16</v>
      </c>
      <c r="BB18" s="39" t="s">
        <v>17</v>
      </c>
      <c r="BC18" s="3"/>
      <c r="BD18" s="24"/>
      <c r="BE18" s="25"/>
      <c r="BF18" s="28"/>
      <c r="BG18" s="32" t="s">
        <v>12</v>
      </c>
      <c r="BH18" s="33"/>
      <c r="BI18" s="33"/>
      <c r="BJ18" s="33"/>
      <c r="BK18" s="33"/>
      <c r="BL18" s="34"/>
      <c r="BM18" s="29" t="s">
        <v>13</v>
      </c>
      <c r="BN18" s="30"/>
      <c r="BO18" s="30"/>
      <c r="BP18" s="31"/>
      <c r="BQ18" s="35" t="s">
        <v>14</v>
      </c>
      <c r="BR18" s="37" t="s">
        <v>15</v>
      </c>
      <c r="BS18" s="28" t="s">
        <v>16</v>
      </c>
      <c r="BT18" s="39" t="s">
        <v>17</v>
      </c>
      <c r="BU18" s="3"/>
      <c r="BV18" s="20"/>
      <c r="BW18" s="5" t="s">
        <v>25</v>
      </c>
      <c r="BX18" s="1">
        <f t="shared" si="123"/>
        <v>36.651914291880921</v>
      </c>
      <c r="BY18" s="11">
        <v>701.6</v>
      </c>
      <c r="BZ18" s="11">
        <v>550.6</v>
      </c>
      <c r="CA18" s="11">
        <v>703.9</v>
      </c>
      <c r="CB18" s="11">
        <v>558</v>
      </c>
      <c r="CC18" s="1">
        <f t="shared" si="116"/>
        <v>2.5166666666666666</v>
      </c>
      <c r="CD18" s="1">
        <f t="shared" si="117"/>
        <v>2.4316666666666662</v>
      </c>
      <c r="CE18" s="6">
        <f t="shared" si="118"/>
        <v>2.4741666666666662</v>
      </c>
      <c r="CF18" s="9">
        <f t="shared" si="119"/>
        <v>243.01595624905909</v>
      </c>
      <c r="CG18" s="8">
        <f t="shared" si="38"/>
        <v>10065.720907836028</v>
      </c>
      <c r="CH18" s="1">
        <f t="shared" si="39"/>
        <v>102.47998333333332</v>
      </c>
      <c r="CI18" s="10">
        <f t="shared" si="120"/>
        <v>35.764949504982283</v>
      </c>
      <c r="CK18" s="20"/>
      <c r="CL18" s="5" t="s">
        <v>25</v>
      </c>
      <c r="CM18" s="1">
        <f t="shared" si="124"/>
        <v>36.651914291880921</v>
      </c>
      <c r="CN18" s="11">
        <v>708.2</v>
      </c>
      <c r="CO18" s="11">
        <v>631.4</v>
      </c>
      <c r="CP18" s="11">
        <v>706.8</v>
      </c>
      <c r="CQ18" s="11">
        <v>629.70000000000005</v>
      </c>
      <c r="CR18" s="11">
        <v>689.8</v>
      </c>
      <c r="CS18" s="11">
        <v>613.29999999999995</v>
      </c>
      <c r="CT18" s="1">
        <f t="shared" si="41"/>
        <v>2.5600000000000023</v>
      </c>
      <c r="CU18" s="1">
        <f t="shared" si="42"/>
        <v>2.5699999999999972</v>
      </c>
      <c r="CV18" s="1">
        <f t="shared" si="43"/>
        <v>2.5499999999999998</v>
      </c>
      <c r="CW18" s="6">
        <f t="shared" si="44"/>
        <v>2.5599999999999996</v>
      </c>
      <c r="CX18" s="9">
        <f t="shared" si="19"/>
        <v>251.44662094884123</v>
      </c>
      <c r="CY18" s="8">
        <f t="shared" si="45"/>
        <v>10837.349362895058</v>
      </c>
      <c r="CZ18" s="1">
        <f t="shared" si="46"/>
        <v>110.33599999999998</v>
      </c>
      <c r="DA18" s="10">
        <f t="shared" si="92"/>
        <v>33.218454803401357</v>
      </c>
      <c r="DC18" s="20"/>
      <c r="DD18" s="5" t="s">
        <v>25</v>
      </c>
      <c r="DE18" s="1">
        <f t="shared" si="125"/>
        <v>36.651914291880921</v>
      </c>
      <c r="DF18" s="11">
        <v>713.7</v>
      </c>
      <c r="DG18" s="11">
        <v>627.5</v>
      </c>
      <c r="DH18" s="11">
        <v>701.6</v>
      </c>
      <c r="DI18" s="11">
        <v>613.79999999999995</v>
      </c>
      <c r="DJ18" s="11">
        <v>707.6</v>
      </c>
      <c r="DK18" s="11">
        <v>624.70000000000005</v>
      </c>
      <c r="DL18" s="1">
        <f t="shared" si="48"/>
        <v>2.8733333333333348</v>
      </c>
      <c r="DM18" s="1">
        <f t="shared" si="49"/>
        <v>2.926666666666669</v>
      </c>
      <c r="DN18" s="1">
        <f t="shared" si="50"/>
        <v>2.7633333333333328</v>
      </c>
      <c r="DO18" s="6">
        <f t="shared" si="82"/>
        <v>2.8544444444444452</v>
      </c>
      <c r="DP18" s="9">
        <f t="shared" si="20"/>
        <v>280.36734775068294</v>
      </c>
      <c r="DQ18" s="8">
        <f t="shared" si="52"/>
        <v>11612.815543833287</v>
      </c>
      <c r="DR18" s="1">
        <f t="shared" si="53"/>
        <v>118.23108888888892</v>
      </c>
      <c r="DS18" s="10">
        <f t="shared" si="93"/>
        <v>31.000234063923422</v>
      </c>
      <c r="DU18" s="20"/>
      <c r="DV18" s="5" t="s">
        <v>25</v>
      </c>
      <c r="DW18" s="1">
        <f t="shared" si="126"/>
        <v>36.651914291880921</v>
      </c>
      <c r="DX18" s="11">
        <v>706.9</v>
      </c>
      <c r="DY18" s="11">
        <v>627.20000000000005</v>
      </c>
      <c r="DZ18" s="11">
        <v>709.1</v>
      </c>
      <c r="EA18" s="11">
        <v>629</v>
      </c>
      <c r="EB18" s="11">
        <v>705.4</v>
      </c>
      <c r="EC18" s="11">
        <v>625</v>
      </c>
      <c r="ED18" s="1">
        <f t="shared" si="55"/>
        <v>2.6566666666666645</v>
      </c>
      <c r="EE18" s="1">
        <f t="shared" si="56"/>
        <v>2.6700000000000008</v>
      </c>
      <c r="EF18" s="1">
        <f t="shared" si="57"/>
        <v>2.6799999999999993</v>
      </c>
      <c r="EG18" s="6">
        <f t="shared" si="83"/>
        <v>2.6688888888888882</v>
      </c>
      <c r="EH18" s="9">
        <f t="shared" si="21"/>
        <v>262.14183312461654</v>
      </c>
      <c r="EI18" s="8">
        <f t="shared" si="59"/>
        <v>11298.313007670973</v>
      </c>
      <c r="EJ18" s="1">
        <f t="shared" si="60"/>
        <v>115.02911111111109</v>
      </c>
      <c r="EK18" s="10">
        <f t="shared" si="94"/>
        <v>31.863163974619791</v>
      </c>
      <c r="EM18" s="20"/>
      <c r="EN18" s="5" t="s">
        <v>25</v>
      </c>
      <c r="EO18" s="1">
        <f t="shared" si="127"/>
        <v>36.651914291880921</v>
      </c>
      <c r="EP18" s="11">
        <v>705.1</v>
      </c>
      <c r="EQ18" s="11">
        <v>626</v>
      </c>
      <c r="ER18" s="11">
        <v>707.5</v>
      </c>
      <c r="ES18" s="11">
        <v>627.9</v>
      </c>
      <c r="ET18" s="11">
        <v>707.3</v>
      </c>
      <c r="EU18" s="11">
        <v>627.9</v>
      </c>
      <c r="EV18" s="1">
        <f t="shared" si="62"/>
        <v>2.6366666666666676</v>
      </c>
      <c r="EW18" s="1">
        <f t="shared" si="63"/>
        <v>2.6533333333333342</v>
      </c>
      <c r="EX18" s="1">
        <f t="shared" si="64"/>
        <v>2.6466666666666661</v>
      </c>
      <c r="EY18" s="6">
        <f t="shared" si="84"/>
        <v>2.6455555555555557</v>
      </c>
      <c r="EZ18" s="9">
        <f t="shared" si="22"/>
        <v>259.85000194409338</v>
      </c>
      <c r="FA18" s="8">
        <f t="shared" si="66"/>
        <v>11022.837082468441</v>
      </c>
      <c r="FB18" s="1">
        <f t="shared" si="67"/>
        <v>112.22446666666667</v>
      </c>
      <c r="FC18" s="10">
        <f t="shared" si="95"/>
        <v>32.659468456861383</v>
      </c>
      <c r="FE18" s="20"/>
      <c r="FF18" s="5" t="s">
        <v>25</v>
      </c>
      <c r="FG18" s="1">
        <f t="shared" si="128"/>
        <v>36.651914291880921</v>
      </c>
      <c r="FH18" s="11">
        <v>711.3</v>
      </c>
      <c r="FI18" s="11">
        <v>630.29999999999995</v>
      </c>
      <c r="FJ18" s="11">
        <v>710.5</v>
      </c>
      <c r="FK18" s="11">
        <v>629</v>
      </c>
      <c r="FL18" s="11">
        <v>710.1</v>
      </c>
      <c r="FM18" s="11">
        <v>629.4</v>
      </c>
      <c r="FN18" s="1">
        <f t="shared" si="69"/>
        <v>2.7</v>
      </c>
      <c r="FO18" s="1">
        <f t="shared" si="70"/>
        <v>2.7166666666666668</v>
      </c>
      <c r="FP18" s="1">
        <f t="shared" si="71"/>
        <v>2.6900000000000017</v>
      </c>
      <c r="FQ18" s="6">
        <f t="shared" si="85"/>
        <v>2.7022222222222232</v>
      </c>
      <c r="FR18" s="9">
        <f t="shared" si="23"/>
        <v>265.41587766822141</v>
      </c>
      <c r="FS18" s="8">
        <f t="shared" si="73"/>
        <v>11439.424327500343</v>
      </c>
      <c r="FT18" s="1">
        <f t="shared" si="74"/>
        <v>116.46577777777782</v>
      </c>
      <c r="FU18" s="10">
        <f t="shared" si="96"/>
        <v>31.470115076906534</v>
      </c>
      <c r="FW18" s="20"/>
      <c r="FX18" s="5" t="s">
        <v>25</v>
      </c>
      <c r="FY18" s="1">
        <f t="shared" si="129"/>
        <v>36.651914291880921</v>
      </c>
      <c r="FZ18" s="11">
        <v>710.6</v>
      </c>
      <c r="GA18" s="11">
        <v>632.4</v>
      </c>
      <c r="GB18" s="11">
        <v>707.2</v>
      </c>
      <c r="GC18" s="11">
        <v>628.9</v>
      </c>
      <c r="GD18" s="11">
        <v>706.2</v>
      </c>
      <c r="GE18" s="11">
        <v>628.29999999999995</v>
      </c>
      <c r="GF18" s="1">
        <f t="shared" si="76"/>
        <v>2.6066666666666682</v>
      </c>
      <c r="GG18" s="1">
        <f t="shared" si="77"/>
        <v>2.6100000000000021</v>
      </c>
      <c r="GH18" s="1">
        <f t="shared" si="78"/>
        <v>2.5966666666666698</v>
      </c>
      <c r="GI18" s="6">
        <f t="shared" si="86"/>
        <v>2.6044444444444466</v>
      </c>
      <c r="GJ18" s="9">
        <f t="shared" si="24"/>
        <v>255.81201367364773</v>
      </c>
      <c r="GK18" s="8">
        <f t="shared" si="80"/>
        <v>11025.497789334217</v>
      </c>
      <c r="GL18" s="1">
        <f t="shared" si="81"/>
        <v>112.25155555555565</v>
      </c>
      <c r="GM18" s="10">
        <f t="shared" si="97"/>
        <v>32.651586973991748</v>
      </c>
    </row>
    <row r="19" spans="1:195" ht="17" x14ac:dyDescent="0.2">
      <c r="A19" s="41"/>
      <c r="B19" s="27"/>
      <c r="C19" s="21"/>
      <c r="D19" s="29" t="s">
        <v>18</v>
      </c>
      <c r="E19" s="31"/>
      <c r="F19" s="29" t="s">
        <v>19</v>
      </c>
      <c r="G19" s="31"/>
      <c r="H19" s="29" t="s">
        <v>20</v>
      </c>
      <c r="I19" s="31"/>
      <c r="J19" s="5" t="s">
        <v>18</v>
      </c>
      <c r="K19" s="5" t="s">
        <v>19</v>
      </c>
      <c r="L19" s="5" t="s">
        <v>20</v>
      </c>
      <c r="M19" s="7" t="s">
        <v>21</v>
      </c>
      <c r="N19" s="36"/>
      <c r="O19" s="38"/>
      <c r="P19" s="21"/>
      <c r="Q19" s="43"/>
      <c r="T19" s="21"/>
      <c r="U19" s="5" t="s">
        <v>26</v>
      </c>
      <c r="V19" s="1">
        <f t="shared" si="121"/>
        <v>41.887902047863911</v>
      </c>
      <c r="W19" s="11">
        <v>710.8</v>
      </c>
      <c r="X19" s="11">
        <v>530</v>
      </c>
      <c r="Y19" s="11">
        <v>714.3</v>
      </c>
      <c r="Z19" s="11">
        <v>534.5</v>
      </c>
      <c r="AA19" s="11">
        <v>0</v>
      </c>
      <c r="AB19" s="11">
        <v>0</v>
      </c>
      <c r="AC19" s="1">
        <f t="shared" si="3"/>
        <v>3.0133333333333328</v>
      </c>
      <c r="AD19" s="1">
        <f>(Y19-Z19)/60</f>
        <v>2.9966666666666657</v>
      </c>
      <c r="AE19" s="1">
        <f>(AA19-AB19)/60</f>
        <v>0</v>
      </c>
      <c r="AF19" s="6">
        <f t="shared" si="122"/>
        <v>3.004999999999999</v>
      </c>
      <c r="AG19" s="9">
        <f t="shared" si="32"/>
        <v>258.26072615521849</v>
      </c>
      <c r="AH19" s="8">
        <f t="shared" si="114"/>
        <v>11131.037297289917</v>
      </c>
      <c r="AI19" s="1">
        <f t="shared" si="115"/>
        <v>129.51549999999997</v>
      </c>
      <c r="AJ19" s="10">
        <f t="shared" si="88"/>
        <v>32.341999257126695</v>
      </c>
      <c r="AK19" s="3"/>
      <c r="AL19" s="26"/>
      <c r="AM19" s="27"/>
      <c r="AN19" s="28"/>
      <c r="AO19" s="29" t="s">
        <v>18</v>
      </c>
      <c r="AP19" s="31"/>
      <c r="AQ19" s="29" t="s">
        <v>19</v>
      </c>
      <c r="AR19" s="31"/>
      <c r="AS19" s="29" t="s">
        <v>20</v>
      </c>
      <c r="AT19" s="31"/>
      <c r="AU19" s="5" t="s">
        <v>18</v>
      </c>
      <c r="AV19" s="5" t="s">
        <v>19</v>
      </c>
      <c r="AW19" s="5" t="s">
        <v>20</v>
      </c>
      <c r="AX19" s="7" t="s">
        <v>21</v>
      </c>
      <c r="AY19" s="36"/>
      <c r="AZ19" s="38"/>
      <c r="BA19" s="28"/>
      <c r="BB19" s="39"/>
      <c r="BC19" s="3"/>
      <c r="BD19" s="26"/>
      <c r="BE19" s="27"/>
      <c r="BF19" s="28"/>
      <c r="BG19" s="29" t="s">
        <v>18</v>
      </c>
      <c r="BH19" s="31"/>
      <c r="BI19" s="29" t="s">
        <v>19</v>
      </c>
      <c r="BJ19" s="31"/>
      <c r="BK19" s="29" t="s">
        <v>20</v>
      </c>
      <c r="BL19" s="31"/>
      <c r="BM19" s="5" t="s">
        <v>18</v>
      </c>
      <c r="BN19" s="5" t="s">
        <v>19</v>
      </c>
      <c r="BO19" s="5" t="s">
        <v>20</v>
      </c>
      <c r="BP19" s="7" t="s">
        <v>21</v>
      </c>
      <c r="BQ19" s="36"/>
      <c r="BR19" s="38"/>
      <c r="BS19" s="28"/>
      <c r="BT19" s="39"/>
      <c r="BU19" s="3"/>
      <c r="BV19" s="21"/>
      <c r="BW19" s="5" t="s">
        <v>26</v>
      </c>
      <c r="BX19" s="1">
        <f t="shared" si="123"/>
        <v>41.887902047863911</v>
      </c>
      <c r="BY19" s="11">
        <v>704.4</v>
      </c>
      <c r="BZ19" s="11">
        <v>511.2</v>
      </c>
      <c r="CA19" s="11">
        <v>702.9</v>
      </c>
      <c r="CB19" s="11">
        <v>524.29999999999995</v>
      </c>
      <c r="CC19" s="1">
        <f t="shared" si="116"/>
        <v>3.2199999999999998</v>
      </c>
      <c r="CD19" s="1">
        <f t="shared" si="117"/>
        <v>2.976666666666667</v>
      </c>
      <c r="CE19" s="6">
        <f t="shared" si="118"/>
        <v>3.0983333333333336</v>
      </c>
      <c r="CF19" s="9">
        <f t="shared" si="119"/>
        <v>266.28213528705015</v>
      </c>
      <c r="CG19" s="8">
        <f t="shared" si="38"/>
        <v>11029.406043589617</v>
      </c>
      <c r="CH19" s="1">
        <f t="shared" si="39"/>
        <v>128.33296666666669</v>
      </c>
      <c r="CI19" s="10">
        <f t="shared" si="120"/>
        <v>32.640016930851409</v>
      </c>
      <c r="CK19" s="21"/>
      <c r="CL19" s="5" t="s">
        <v>26</v>
      </c>
      <c r="CM19" s="1">
        <f t="shared" si="124"/>
        <v>41.887902047863911</v>
      </c>
      <c r="CN19" s="11">
        <v>716.3</v>
      </c>
      <c r="CO19" s="11">
        <v>630.4</v>
      </c>
      <c r="CP19" s="11">
        <v>694.6</v>
      </c>
      <c r="CQ19" s="11">
        <v>608.79999999999995</v>
      </c>
      <c r="CR19" s="11">
        <v>689.5</v>
      </c>
      <c r="CS19" s="11">
        <v>603.20000000000005</v>
      </c>
      <c r="CT19" s="1">
        <f t="shared" si="41"/>
        <v>2.8633333333333324</v>
      </c>
      <c r="CU19" s="1">
        <f t="shared" si="42"/>
        <v>2.8600000000000021</v>
      </c>
      <c r="CV19" s="1">
        <f t="shared" si="43"/>
        <v>2.8766666666666652</v>
      </c>
      <c r="CW19" s="6">
        <f t="shared" si="44"/>
        <v>2.8666666666666667</v>
      </c>
      <c r="CX19" s="9">
        <f t="shared" si="19"/>
        <v>246.37185190625397</v>
      </c>
      <c r="CY19" s="8">
        <f t="shared" si="45"/>
        <v>10618.626817159546</v>
      </c>
      <c r="CZ19" s="1">
        <f t="shared" si="46"/>
        <v>123.55333333333334</v>
      </c>
      <c r="DA19" s="10">
        <f t="shared" si="92"/>
        <v>33.902688756162448</v>
      </c>
      <c r="DC19" s="21"/>
      <c r="DD19" s="5" t="s">
        <v>26</v>
      </c>
      <c r="DE19" s="1">
        <f t="shared" si="125"/>
        <v>41.887902047863911</v>
      </c>
      <c r="DF19" s="11">
        <v>705.5</v>
      </c>
      <c r="DG19" s="11">
        <v>609.70000000000005</v>
      </c>
      <c r="DH19" s="11">
        <v>709.3</v>
      </c>
      <c r="DI19" s="11">
        <v>617.29999999999995</v>
      </c>
      <c r="DJ19" s="11">
        <v>707.3</v>
      </c>
      <c r="DK19" s="11">
        <v>612</v>
      </c>
      <c r="DL19" s="1">
        <f t="shared" si="48"/>
        <v>3.193333333333332</v>
      </c>
      <c r="DM19" s="1">
        <f t="shared" si="49"/>
        <v>3.0666666666666669</v>
      </c>
      <c r="DN19" s="1">
        <f t="shared" si="50"/>
        <v>3.176666666666665</v>
      </c>
      <c r="DO19" s="6">
        <f t="shared" si="82"/>
        <v>3.1455555555555548</v>
      </c>
      <c r="DP19" s="9">
        <f t="shared" si="20"/>
        <v>270.34058633589336</v>
      </c>
      <c r="DQ19" s="8">
        <f t="shared" si="52"/>
        <v>11197.507086032703</v>
      </c>
      <c r="DR19" s="1">
        <f t="shared" si="53"/>
        <v>130.28891111111108</v>
      </c>
      <c r="DS19" s="10">
        <f t="shared" si="93"/>
        <v>32.15001314435861</v>
      </c>
      <c r="DU19" s="21"/>
      <c r="DV19" s="5" t="s">
        <v>26</v>
      </c>
      <c r="DW19" s="1">
        <f t="shared" si="126"/>
        <v>41.887902047863911</v>
      </c>
      <c r="DX19" s="11">
        <v>711.1</v>
      </c>
      <c r="DY19" s="11">
        <v>620.29999999999995</v>
      </c>
      <c r="DZ19" s="11">
        <v>707.1</v>
      </c>
      <c r="EA19" s="11">
        <v>615.6</v>
      </c>
      <c r="EB19" s="11">
        <v>702.8</v>
      </c>
      <c r="EC19" s="11">
        <v>611.6</v>
      </c>
      <c r="ED19" s="1">
        <f t="shared" si="55"/>
        <v>3.0266666666666691</v>
      </c>
      <c r="EE19" s="1">
        <f t="shared" si="56"/>
        <v>3.05</v>
      </c>
      <c r="EF19" s="1">
        <f t="shared" si="57"/>
        <v>3.0399999999999978</v>
      </c>
      <c r="EG19" s="6">
        <f t="shared" si="83"/>
        <v>3.0388888888888892</v>
      </c>
      <c r="EH19" s="9">
        <f t="shared" si="21"/>
        <v>261.17326161380026</v>
      </c>
      <c r="EI19" s="8">
        <f t="shared" si="59"/>
        <v>11256.567575554791</v>
      </c>
      <c r="EJ19" s="1">
        <f t="shared" si="60"/>
        <v>130.97611111111112</v>
      </c>
      <c r="EK19" s="10">
        <f t="shared" si="94"/>
        <v>31.98132979557554</v>
      </c>
      <c r="EM19" s="21"/>
      <c r="EN19" s="5" t="s">
        <v>26</v>
      </c>
      <c r="EO19" s="1">
        <f t="shared" si="127"/>
        <v>41.887902047863911</v>
      </c>
      <c r="EP19" s="11">
        <v>704.2</v>
      </c>
      <c r="EQ19" s="11">
        <v>614.4</v>
      </c>
      <c r="ER19" s="11">
        <v>705.4</v>
      </c>
      <c r="ES19" s="11">
        <v>615.79999999999995</v>
      </c>
      <c r="ET19" s="11">
        <v>706.8</v>
      </c>
      <c r="EU19" s="11">
        <v>616.79999999999995</v>
      </c>
      <c r="EV19" s="1">
        <f t="shared" si="62"/>
        <v>2.9933333333333354</v>
      </c>
      <c r="EW19" s="1">
        <f t="shared" si="63"/>
        <v>2.9866666666666672</v>
      </c>
      <c r="EX19" s="1">
        <f t="shared" si="64"/>
        <v>3</v>
      </c>
      <c r="EY19" s="6">
        <f t="shared" si="84"/>
        <v>2.9933333333333341</v>
      </c>
      <c r="EZ19" s="9">
        <f t="shared" si="22"/>
        <v>257.25805001373971</v>
      </c>
      <c r="FA19" s="8">
        <f>EZ19*$B$40</f>
        <v>10912.886481582838</v>
      </c>
      <c r="FB19" s="1">
        <f t="shared" si="67"/>
        <v>126.97720000000004</v>
      </c>
      <c r="FC19" s="10">
        <f t="shared" si="95"/>
        <v>32.988522386589011</v>
      </c>
      <c r="FE19" s="21"/>
      <c r="FF19" s="5" t="s">
        <v>26</v>
      </c>
      <c r="FG19" s="1">
        <f t="shared" si="128"/>
        <v>41.887902047863911</v>
      </c>
      <c r="FH19" s="11">
        <v>710.2</v>
      </c>
      <c r="FI19" s="11">
        <v>619.4</v>
      </c>
      <c r="FJ19" s="11">
        <v>711.5</v>
      </c>
      <c r="FK19" s="11">
        <v>619.79999999999995</v>
      </c>
      <c r="FL19" s="11">
        <v>710</v>
      </c>
      <c r="FM19" s="11">
        <v>618.9</v>
      </c>
      <c r="FN19" s="1">
        <f t="shared" si="69"/>
        <v>3.0266666666666691</v>
      </c>
      <c r="FO19" s="1">
        <f t="shared" si="70"/>
        <v>3.056666666666668</v>
      </c>
      <c r="FP19" s="1">
        <f t="shared" si="71"/>
        <v>3.0366666666666675</v>
      </c>
      <c r="FQ19" s="6">
        <f t="shared" si="85"/>
        <v>3.0400000000000014</v>
      </c>
      <c r="FR19" s="9">
        <f t="shared" si="23"/>
        <v>261.26875457965548</v>
      </c>
      <c r="FS19" s="8">
        <f t="shared" si="73"/>
        <v>11260.683322383151</v>
      </c>
      <c r="FT19" s="1">
        <f t="shared" si="74"/>
        <v>131.02400000000006</v>
      </c>
      <c r="FU19" s="10">
        <f t="shared" si="96"/>
        <v>31.969640713047909</v>
      </c>
      <c r="FW19" s="21"/>
      <c r="FX19" s="5" t="s">
        <v>26</v>
      </c>
      <c r="FY19" s="1">
        <f t="shared" si="129"/>
        <v>41.887902047863911</v>
      </c>
      <c r="FZ19" s="11">
        <v>709.9</v>
      </c>
      <c r="GA19" s="11">
        <v>621</v>
      </c>
      <c r="GB19" s="11">
        <v>702.6</v>
      </c>
      <c r="GC19" s="11">
        <v>614.20000000000005</v>
      </c>
      <c r="GD19" s="11">
        <v>704.6</v>
      </c>
      <c r="GE19" s="11">
        <v>616.20000000000005</v>
      </c>
      <c r="GF19" s="1">
        <f t="shared" si="76"/>
        <v>2.9633333333333325</v>
      </c>
      <c r="GG19" s="1">
        <f t="shared" si="77"/>
        <v>2.9466666666666659</v>
      </c>
      <c r="GH19" s="1">
        <f t="shared" si="78"/>
        <v>2.9466666666666659</v>
      </c>
      <c r="GI19" s="6">
        <f t="shared" si="86"/>
        <v>2.9522222222222214</v>
      </c>
      <c r="GJ19" s="9">
        <f t="shared" si="24"/>
        <v>253.72481027709949</v>
      </c>
      <c r="GK19" s="8">
        <f t="shared" si="80"/>
        <v>10935.539322942988</v>
      </c>
      <c r="GL19" s="1">
        <f t="shared" si="81"/>
        <v>127.24077777777775</v>
      </c>
      <c r="GM19" s="10">
        <f t="shared" si="97"/>
        <v>32.920187049642131</v>
      </c>
    </row>
    <row r="20" spans="1:195" x14ac:dyDescent="0.2">
      <c r="A20" s="23" t="s">
        <v>22</v>
      </c>
      <c r="B20" s="5" t="s">
        <v>23</v>
      </c>
      <c r="C20" s="1">
        <f>(PI()*$E$38*F38)/(30*1000)</f>
        <v>8.7964594300514207</v>
      </c>
      <c r="D20" s="11">
        <v>705.7</v>
      </c>
      <c r="E20" s="11">
        <v>665.2</v>
      </c>
      <c r="F20" s="11">
        <v>704.7</v>
      </c>
      <c r="G20" s="11">
        <v>668.6</v>
      </c>
      <c r="H20" s="11">
        <v>0</v>
      </c>
      <c r="I20" s="11">
        <v>0</v>
      </c>
      <c r="J20" s="1">
        <f t="shared" ref="J20:J31" si="130">(D20-E20)/60</f>
        <v>0.67500000000000004</v>
      </c>
      <c r="K20" s="1">
        <f>(F20-G20)/60</f>
        <v>0.60166666666666702</v>
      </c>
      <c r="L20" s="1">
        <f>(H20-I20)/60</f>
        <v>0</v>
      </c>
      <c r="M20" s="6">
        <f>AVERAGE(J20:K20)</f>
        <v>0.63833333333333353</v>
      </c>
      <c r="N20" s="9">
        <f>(M20/C20)*3600</f>
        <v>261.24147087512546</v>
      </c>
      <c r="O20" s="8">
        <f t="shared" ref="O20:O35" si="131">N20*$B$39</f>
        <v>11259.507394717908</v>
      </c>
      <c r="P20" s="1">
        <f t="shared" ref="P20:P35" si="132">M20*$B$39</f>
        <v>27.512166666666676</v>
      </c>
      <c r="Q20" s="10">
        <f>(C20/P20)*100</f>
        <v>31.972979578918725</v>
      </c>
      <c r="R20" s="4"/>
      <c r="S20" s="4"/>
      <c r="T20" s="4"/>
      <c r="U20" s="2"/>
      <c r="V20" s="3"/>
      <c r="W20" s="12"/>
      <c r="X20" s="12"/>
      <c r="Y20" s="12"/>
      <c r="Z20" s="12"/>
      <c r="AA20" s="12"/>
      <c r="AB20" s="12"/>
      <c r="AC20" s="3"/>
      <c r="AD20" s="3"/>
      <c r="AE20" s="3"/>
      <c r="AF20" s="3"/>
      <c r="AG20" s="3"/>
      <c r="AH20" s="3"/>
      <c r="AI20" s="3"/>
      <c r="AJ20" s="3"/>
      <c r="AK20" s="3"/>
      <c r="AL20" s="19" t="s">
        <v>22</v>
      </c>
      <c r="AM20" s="5" t="s">
        <v>23</v>
      </c>
      <c r="AN20" s="1">
        <f>(PI()*$E$38*F38)/(30*1000)</f>
        <v>8.7964594300514207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">
        <f>(AO20-AP20)/60</f>
        <v>0</v>
      </c>
      <c r="AV20" s="1">
        <f>(AQ20-AR20)/60</f>
        <v>0</v>
      </c>
      <c r="AW20" s="1">
        <f>(AS20-AT20)/60</f>
        <v>0</v>
      </c>
      <c r="AX20" s="6">
        <f>AVERAGE(AU20:AW20)</f>
        <v>0</v>
      </c>
      <c r="AY20" s="9">
        <f t="shared" ref="AY20:AY31" si="133">(AX20/AN20)*3600</f>
        <v>0</v>
      </c>
      <c r="AZ20" s="8">
        <f t="shared" ref="AZ20:AZ35" si="134">AY20*$D$38</f>
        <v>0</v>
      </c>
      <c r="BA20" s="1">
        <f t="shared" ref="BA20:BA35" si="135">AX20*$D$38</f>
        <v>0</v>
      </c>
      <c r="BB20" s="10" t="e">
        <f>(AN20/BA20)*100</f>
        <v>#DIV/0!</v>
      </c>
      <c r="BC20" s="3"/>
      <c r="BD20" s="19" t="s">
        <v>22</v>
      </c>
      <c r="BE20" s="5" t="s">
        <v>23</v>
      </c>
      <c r="BF20" s="1">
        <f>(PI()*$E$38*F38)/(30*1000)</f>
        <v>8.7964594300514207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0</v>
      </c>
      <c r="BM20" s="1">
        <f>(BG20-BH20)/60</f>
        <v>0</v>
      </c>
      <c r="BN20" s="1">
        <f>(BI20-BJ20)/60</f>
        <v>0</v>
      </c>
      <c r="BO20" s="1">
        <f>(BK20-BL20)/60</f>
        <v>0</v>
      </c>
      <c r="BP20" s="6">
        <f>AVERAGE(BM20:BO20)</f>
        <v>0</v>
      </c>
      <c r="BQ20" s="9">
        <f t="shared" ref="BQ20:BQ35" si="136">(BP20/BF20)*3600</f>
        <v>0</v>
      </c>
      <c r="BR20" s="8">
        <f t="shared" ref="BR20:BR35" si="137">BQ20*$D$38</f>
        <v>0</v>
      </c>
      <c r="BS20" s="1">
        <f t="shared" ref="BS20:BS35" si="138">BP20*$D$38</f>
        <v>0</v>
      </c>
      <c r="BT20" s="10" t="e">
        <f>(BF20/BS20)*100</f>
        <v>#DIV/0!</v>
      </c>
      <c r="BU20" s="3"/>
      <c r="BV20" s="3"/>
      <c r="BW20" s="3"/>
      <c r="BX20" s="3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</row>
    <row r="21" spans="1:195" x14ac:dyDescent="0.2">
      <c r="A21" s="25"/>
      <c r="B21" s="5" t="s">
        <v>24</v>
      </c>
      <c r="C21" s="1">
        <f t="shared" ref="C21:C23" si="139">(PI()*$E$38*F39)/(30*1000)</f>
        <v>11.728612573401893</v>
      </c>
      <c r="D21" s="11">
        <v>704.3</v>
      </c>
      <c r="E21" s="11">
        <v>655.6</v>
      </c>
      <c r="F21" s="11">
        <v>704.3</v>
      </c>
      <c r="G21" s="11">
        <v>655</v>
      </c>
      <c r="H21" s="11">
        <v>0</v>
      </c>
      <c r="I21" s="11">
        <v>0</v>
      </c>
      <c r="J21" s="1">
        <f t="shared" si="130"/>
        <v>0.81166666666666554</v>
      </c>
      <c r="K21" s="1">
        <f t="shared" ref="K21:K30" si="140">(F21-G21)/60</f>
        <v>0.82166666666666588</v>
      </c>
      <c r="L21" s="1">
        <f t="shared" ref="L21:L30" si="141">(H21-I21)/60</f>
        <v>0</v>
      </c>
      <c r="M21" s="6">
        <f t="shared" ref="M21:M35" si="142">AVERAGE(J21:K21)</f>
        <v>0.81666666666666576</v>
      </c>
      <c r="N21" s="9">
        <f t="shared" ref="N21:N31" si="143">(M21/C21)*3600</f>
        <v>250.6690353697349</v>
      </c>
      <c r="O21" s="8">
        <f t="shared" si="131"/>
        <v>10803.835424435574</v>
      </c>
      <c r="P21" s="1">
        <f t="shared" si="132"/>
        <v>35.198333333333295</v>
      </c>
      <c r="Q21" s="10">
        <f>(C21/P21)*100</f>
        <v>33.321499806056835</v>
      </c>
      <c r="R21" s="4"/>
      <c r="S21" s="4"/>
      <c r="T21" s="4"/>
      <c r="U21" s="2"/>
      <c r="V21" s="3"/>
      <c r="W21" s="12"/>
      <c r="X21" s="12"/>
      <c r="Y21" s="12"/>
      <c r="Z21" s="12"/>
      <c r="AA21" s="12"/>
      <c r="AB21" s="12"/>
      <c r="AC21" s="3"/>
      <c r="AD21" s="3"/>
      <c r="AE21" s="3"/>
      <c r="AF21" s="3"/>
      <c r="AG21" s="3"/>
      <c r="AH21" s="3"/>
      <c r="AI21" s="3"/>
      <c r="AJ21" s="3"/>
      <c r="AK21" s="3"/>
      <c r="AL21" s="20"/>
      <c r="AM21" s="5" t="s">
        <v>24</v>
      </c>
      <c r="AN21" s="1">
        <f>(PI()*$E$38*F39)/(30*1000)</f>
        <v>11.728612573401893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">
        <f t="shared" ref="AU21:AU30" si="144">(AO21-AP21)/60</f>
        <v>0</v>
      </c>
      <c r="AV21" s="1">
        <f t="shared" ref="AV21:AV30" si="145">(AQ21-AR21)/60</f>
        <v>0</v>
      </c>
      <c r="AW21" s="1">
        <f t="shared" ref="AW21:AW30" si="146">(AS21-AT21)/60</f>
        <v>0</v>
      </c>
      <c r="AX21" s="6">
        <f t="shared" ref="AX21:AX26" si="147">AVERAGE(AU21:AW21)</f>
        <v>0</v>
      </c>
      <c r="AY21" s="9">
        <f t="shared" si="133"/>
        <v>0</v>
      </c>
      <c r="AZ21" s="8">
        <f t="shared" si="134"/>
        <v>0</v>
      </c>
      <c r="BA21" s="1">
        <f t="shared" si="135"/>
        <v>0</v>
      </c>
      <c r="BB21" s="10" t="e">
        <f>(AN21/BA21)*100</f>
        <v>#DIV/0!</v>
      </c>
      <c r="BC21" s="3"/>
      <c r="BD21" s="20"/>
      <c r="BE21" s="5" t="s">
        <v>24</v>
      </c>
      <c r="BF21" s="1">
        <f t="shared" ref="BF21:BF23" si="148">(PI()*$E$38*F39)/(30*1000)</f>
        <v>11.728612573401893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">
        <f t="shared" ref="BM21:BM35" si="149">(BG21-BH21)/60</f>
        <v>0</v>
      </c>
      <c r="BN21" s="1">
        <f t="shared" ref="BN21:BN35" si="150">(BI21-BJ21)/60</f>
        <v>0</v>
      </c>
      <c r="BO21" s="1">
        <f t="shared" ref="BO21:BO35" si="151">(BK21-BL21)/60</f>
        <v>0</v>
      </c>
      <c r="BP21" s="6">
        <f t="shared" ref="BP21" si="152">AVERAGE(BM21:BO21)</f>
        <v>0</v>
      </c>
      <c r="BQ21" s="9">
        <f t="shared" si="136"/>
        <v>0</v>
      </c>
      <c r="BR21" s="8">
        <f t="shared" si="137"/>
        <v>0</v>
      </c>
      <c r="BS21" s="1">
        <f t="shared" si="138"/>
        <v>0</v>
      </c>
      <c r="BT21" s="10" t="e">
        <f>(BF21/BS21)*100</f>
        <v>#DIV/0!</v>
      </c>
      <c r="BU21" s="3"/>
      <c r="BV21" s="22" t="s">
        <v>0</v>
      </c>
      <c r="BW21" s="23"/>
      <c r="BX21" s="28" t="s">
        <v>1</v>
      </c>
      <c r="BY21" s="29" t="s">
        <v>33</v>
      </c>
      <c r="BZ21" s="30"/>
      <c r="CA21" s="30"/>
      <c r="CB21" s="30"/>
      <c r="CC21" s="30"/>
      <c r="CD21" s="30"/>
      <c r="CE21" s="30"/>
      <c r="CF21" s="30"/>
      <c r="CG21" s="30"/>
      <c r="CH21" s="30"/>
      <c r="CI21" s="31"/>
      <c r="CK21" s="22" t="s">
        <v>0</v>
      </c>
      <c r="CL21" s="23"/>
      <c r="CM21" s="28" t="s">
        <v>1</v>
      </c>
      <c r="CN21" s="29" t="s">
        <v>34</v>
      </c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1"/>
      <c r="DC21" s="22" t="s">
        <v>0</v>
      </c>
      <c r="DD21" s="23"/>
      <c r="DE21" s="28" t="s">
        <v>1</v>
      </c>
      <c r="DF21" s="29" t="s">
        <v>33</v>
      </c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1"/>
      <c r="DU21" s="22" t="s">
        <v>0</v>
      </c>
      <c r="DV21" s="23"/>
      <c r="DW21" s="28" t="s">
        <v>1</v>
      </c>
      <c r="DX21" s="29" t="s">
        <v>35</v>
      </c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1"/>
      <c r="EM21" s="22" t="s">
        <v>0</v>
      </c>
      <c r="EN21" s="23"/>
      <c r="EO21" s="28" t="s">
        <v>1</v>
      </c>
      <c r="EP21" s="29" t="s">
        <v>36</v>
      </c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1"/>
      <c r="FE21" s="22" t="s">
        <v>0</v>
      </c>
      <c r="FF21" s="23"/>
      <c r="FG21" s="28" t="s">
        <v>1</v>
      </c>
      <c r="FH21" s="29" t="s">
        <v>37</v>
      </c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1"/>
      <c r="FW21" s="22" t="s">
        <v>0</v>
      </c>
      <c r="FX21" s="23"/>
      <c r="FY21" s="28" t="s">
        <v>1</v>
      </c>
      <c r="FZ21" s="29" t="s">
        <v>38</v>
      </c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1"/>
    </row>
    <row r="22" spans="1:195" ht="14.5" customHeight="1" x14ac:dyDescent="0.2">
      <c r="A22" s="25"/>
      <c r="B22" s="5" t="s">
        <v>25</v>
      </c>
      <c r="C22" s="1">
        <f t="shared" si="139"/>
        <v>14.660765716752367</v>
      </c>
      <c r="D22" s="11">
        <v>704.7</v>
      </c>
      <c r="E22" s="11">
        <v>639.79999999999995</v>
      </c>
      <c r="F22" s="11">
        <v>704.4</v>
      </c>
      <c r="G22" s="11">
        <v>639.70000000000005</v>
      </c>
      <c r="H22" s="11">
        <v>0</v>
      </c>
      <c r="I22" s="11">
        <v>0</v>
      </c>
      <c r="J22" s="1">
        <f t="shared" si="130"/>
        <v>1.0816666666666681</v>
      </c>
      <c r="K22" s="1">
        <f t="shared" si="140"/>
        <v>1.0783333333333323</v>
      </c>
      <c r="L22" s="1">
        <f t="shared" si="141"/>
        <v>0</v>
      </c>
      <c r="M22" s="6">
        <f t="shared" si="142"/>
        <v>1.08</v>
      </c>
      <c r="N22" s="9">
        <f t="shared" si="143"/>
        <v>265.19760803198108</v>
      </c>
      <c r="O22" s="8">
        <f t="shared" si="131"/>
        <v>11430.016906178385</v>
      </c>
      <c r="P22" s="1">
        <f t="shared" si="132"/>
        <v>46.548000000000002</v>
      </c>
      <c r="Q22" s="10">
        <f>(C22/P22)*100</f>
        <v>31.496016406187948</v>
      </c>
      <c r="R22" s="3"/>
      <c r="S22" s="3"/>
      <c r="T22" s="4"/>
      <c r="U22" s="2"/>
      <c r="V22" s="3"/>
      <c r="W22" s="12"/>
      <c r="X22" s="12"/>
      <c r="Y22" s="12"/>
      <c r="Z22" s="12"/>
      <c r="AA22" s="12"/>
      <c r="AB22" s="12"/>
      <c r="AC22" s="3"/>
      <c r="AD22" s="3"/>
      <c r="AE22" s="3"/>
      <c r="AF22" s="3"/>
      <c r="AG22" s="3"/>
      <c r="AH22" s="3"/>
      <c r="AI22" s="3"/>
      <c r="AJ22" s="3"/>
      <c r="AK22" s="3"/>
      <c r="AL22" s="20"/>
      <c r="AM22" s="5" t="s">
        <v>25</v>
      </c>
      <c r="AN22" s="1">
        <f>(PI()*$E$38*F40)/(30*1000)</f>
        <v>14.660765716752367</v>
      </c>
      <c r="AO22" s="11">
        <v>706</v>
      </c>
      <c r="AP22" s="11">
        <v>645.4</v>
      </c>
      <c r="AQ22" s="11">
        <v>710.9</v>
      </c>
      <c r="AR22" s="11">
        <v>649.70000000000005</v>
      </c>
      <c r="AS22" s="11">
        <v>0</v>
      </c>
      <c r="AT22" s="11">
        <v>0</v>
      </c>
      <c r="AU22" s="1">
        <f t="shared" si="144"/>
        <v>1.0100000000000005</v>
      </c>
      <c r="AV22" s="1">
        <f t="shared" si="145"/>
        <v>1.0199999999999989</v>
      </c>
      <c r="AW22" s="1">
        <f t="shared" si="146"/>
        <v>0</v>
      </c>
      <c r="AX22" s="6">
        <f>AVERAGE(AU22:AV22)</f>
        <v>1.0149999999999997</v>
      </c>
      <c r="AY22" s="9">
        <f t="shared" si="133"/>
        <v>249.23664088190804</v>
      </c>
      <c r="AZ22" s="8">
        <f t="shared" si="134"/>
        <v>10323.381665328632</v>
      </c>
      <c r="BA22" s="1">
        <f t="shared" si="135"/>
        <v>42.041299999999985</v>
      </c>
      <c r="BB22" s="10">
        <f>(AN22/BA22)*100</f>
        <v>34.872293950834951</v>
      </c>
      <c r="BC22" s="3"/>
      <c r="BD22" s="20"/>
      <c r="BE22" s="5" t="s">
        <v>25</v>
      </c>
      <c r="BF22" s="1">
        <f t="shared" si="148"/>
        <v>14.660765716752367</v>
      </c>
      <c r="BG22" s="11">
        <v>705.1</v>
      </c>
      <c r="BH22" s="11">
        <v>648.20000000000005</v>
      </c>
      <c r="BI22" s="11">
        <v>705.4</v>
      </c>
      <c r="BJ22" s="11">
        <v>645.70000000000005</v>
      </c>
      <c r="BK22" s="11">
        <v>0</v>
      </c>
      <c r="BL22" s="11">
        <v>0</v>
      </c>
      <c r="BM22" s="1">
        <f t="shared" si="149"/>
        <v>0.94833333333333292</v>
      </c>
      <c r="BN22" s="1">
        <f t="shared" si="150"/>
        <v>0.99499999999999889</v>
      </c>
      <c r="BO22" s="1">
        <f t="shared" si="151"/>
        <v>0</v>
      </c>
      <c r="BP22" s="6">
        <f>AVERAGE(BM22:BN22)</f>
        <v>0.9716666666666659</v>
      </c>
      <c r="BQ22" s="9">
        <f t="shared" si="136"/>
        <v>238.59599611519261</v>
      </c>
      <c r="BR22" s="8">
        <f t="shared" si="137"/>
        <v>9882.6461590912786</v>
      </c>
      <c r="BS22" s="1">
        <f t="shared" si="138"/>
        <v>40.2464333333333</v>
      </c>
      <c r="BT22" s="10">
        <f>(BF22/BS22)*100</f>
        <v>36.42749059358232</v>
      </c>
      <c r="BU22" s="3"/>
      <c r="BV22" s="24"/>
      <c r="BW22" s="25"/>
      <c r="BX22" s="28"/>
      <c r="BY22" s="32" t="s">
        <v>12</v>
      </c>
      <c r="BZ22" s="33"/>
      <c r="CA22" s="33"/>
      <c r="CB22" s="34"/>
      <c r="CC22" s="29" t="s">
        <v>13</v>
      </c>
      <c r="CD22" s="30"/>
      <c r="CE22" s="31"/>
      <c r="CF22" s="35" t="s">
        <v>14</v>
      </c>
      <c r="CG22" s="37" t="s">
        <v>15</v>
      </c>
      <c r="CH22" s="28" t="s">
        <v>16</v>
      </c>
      <c r="CI22" s="39" t="s">
        <v>17</v>
      </c>
      <c r="CK22" s="24"/>
      <c r="CL22" s="25"/>
      <c r="CM22" s="28"/>
      <c r="CN22" s="32" t="s">
        <v>12</v>
      </c>
      <c r="CO22" s="33"/>
      <c r="CP22" s="33"/>
      <c r="CQ22" s="33"/>
      <c r="CR22" s="33"/>
      <c r="CS22" s="34"/>
      <c r="CT22" s="29" t="s">
        <v>13</v>
      </c>
      <c r="CU22" s="30"/>
      <c r="CV22" s="30"/>
      <c r="CW22" s="31"/>
      <c r="CX22" s="35" t="s">
        <v>14</v>
      </c>
      <c r="CY22" s="37" t="s">
        <v>15</v>
      </c>
      <c r="CZ22" s="28" t="s">
        <v>16</v>
      </c>
      <c r="DA22" s="39" t="s">
        <v>17</v>
      </c>
      <c r="DC22" s="24"/>
      <c r="DD22" s="25"/>
      <c r="DE22" s="28"/>
      <c r="DF22" s="32" t="s">
        <v>12</v>
      </c>
      <c r="DG22" s="33"/>
      <c r="DH22" s="33"/>
      <c r="DI22" s="33"/>
      <c r="DJ22" s="33"/>
      <c r="DK22" s="34"/>
      <c r="DL22" s="29" t="s">
        <v>13</v>
      </c>
      <c r="DM22" s="30"/>
      <c r="DN22" s="30"/>
      <c r="DO22" s="31"/>
      <c r="DP22" s="35" t="s">
        <v>14</v>
      </c>
      <c r="DQ22" s="37" t="s">
        <v>15</v>
      </c>
      <c r="DR22" s="28" t="s">
        <v>16</v>
      </c>
      <c r="DS22" s="39" t="s">
        <v>17</v>
      </c>
      <c r="DU22" s="24"/>
      <c r="DV22" s="25"/>
      <c r="DW22" s="28"/>
      <c r="DX22" s="32" t="s">
        <v>12</v>
      </c>
      <c r="DY22" s="33"/>
      <c r="DZ22" s="33"/>
      <c r="EA22" s="33"/>
      <c r="EB22" s="33"/>
      <c r="EC22" s="34"/>
      <c r="ED22" s="29" t="s">
        <v>13</v>
      </c>
      <c r="EE22" s="30"/>
      <c r="EF22" s="30"/>
      <c r="EG22" s="31"/>
      <c r="EH22" s="35" t="s">
        <v>14</v>
      </c>
      <c r="EI22" s="37" t="s">
        <v>15</v>
      </c>
      <c r="EJ22" s="28" t="s">
        <v>16</v>
      </c>
      <c r="EK22" s="39" t="s">
        <v>17</v>
      </c>
      <c r="EM22" s="24"/>
      <c r="EN22" s="25"/>
      <c r="EO22" s="28"/>
      <c r="EP22" s="32" t="s">
        <v>12</v>
      </c>
      <c r="EQ22" s="33"/>
      <c r="ER22" s="33"/>
      <c r="ES22" s="33"/>
      <c r="ET22" s="33"/>
      <c r="EU22" s="34"/>
      <c r="EV22" s="29" t="s">
        <v>13</v>
      </c>
      <c r="EW22" s="30"/>
      <c r="EX22" s="30"/>
      <c r="EY22" s="31"/>
      <c r="EZ22" s="35" t="s">
        <v>14</v>
      </c>
      <c r="FA22" s="37" t="s">
        <v>15</v>
      </c>
      <c r="FB22" s="28" t="s">
        <v>16</v>
      </c>
      <c r="FC22" s="39" t="s">
        <v>17</v>
      </c>
      <c r="FE22" s="24"/>
      <c r="FF22" s="25"/>
      <c r="FG22" s="28"/>
      <c r="FH22" s="32" t="s">
        <v>12</v>
      </c>
      <c r="FI22" s="33"/>
      <c r="FJ22" s="33"/>
      <c r="FK22" s="33"/>
      <c r="FL22" s="33"/>
      <c r="FM22" s="34"/>
      <c r="FN22" s="29" t="s">
        <v>13</v>
      </c>
      <c r="FO22" s="30"/>
      <c r="FP22" s="30"/>
      <c r="FQ22" s="31"/>
      <c r="FR22" s="35" t="s">
        <v>14</v>
      </c>
      <c r="FS22" s="37" t="s">
        <v>15</v>
      </c>
      <c r="FT22" s="28" t="s">
        <v>16</v>
      </c>
      <c r="FU22" s="39" t="s">
        <v>17</v>
      </c>
      <c r="FW22" s="24"/>
      <c r="FX22" s="25"/>
      <c r="FY22" s="28"/>
      <c r="FZ22" s="32" t="s">
        <v>12</v>
      </c>
      <c r="GA22" s="33"/>
      <c r="GB22" s="33"/>
      <c r="GC22" s="33"/>
      <c r="GD22" s="33"/>
      <c r="GE22" s="34"/>
      <c r="GF22" s="29" t="s">
        <v>13</v>
      </c>
      <c r="GG22" s="30"/>
      <c r="GH22" s="30"/>
      <c r="GI22" s="31"/>
      <c r="GJ22" s="35" t="s">
        <v>14</v>
      </c>
      <c r="GK22" s="37" t="s">
        <v>15</v>
      </c>
      <c r="GL22" s="28" t="s">
        <v>16</v>
      </c>
      <c r="GM22" s="39" t="s">
        <v>17</v>
      </c>
    </row>
    <row r="23" spans="1:195" ht="17" x14ac:dyDescent="0.2">
      <c r="A23" s="27"/>
      <c r="B23" s="5" t="s">
        <v>26</v>
      </c>
      <c r="C23" s="1">
        <f t="shared" si="139"/>
        <v>16.755160819145562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">
        <f t="shared" si="130"/>
        <v>0</v>
      </c>
      <c r="K23" s="1">
        <f t="shared" si="140"/>
        <v>0</v>
      </c>
      <c r="L23" s="1">
        <f t="shared" si="141"/>
        <v>0</v>
      </c>
      <c r="M23" s="6">
        <f t="shared" si="142"/>
        <v>0</v>
      </c>
      <c r="N23" s="9">
        <f t="shared" si="143"/>
        <v>0</v>
      </c>
      <c r="O23" s="8">
        <f t="shared" si="131"/>
        <v>0</v>
      </c>
      <c r="P23" s="1">
        <f t="shared" si="132"/>
        <v>0</v>
      </c>
      <c r="Q23" s="10">
        <v>0</v>
      </c>
      <c r="R23" s="3"/>
      <c r="S23" s="3"/>
      <c r="T23" s="4"/>
      <c r="U23" s="2"/>
      <c r="V23" s="3"/>
      <c r="W23" s="12"/>
      <c r="X23" s="12"/>
      <c r="Y23" s="12"/>
      <c r="Z23" s="12"/>
      <c r="AA23" s="12"/>
      <c r="AB23" s="12"/>
      <c r="AC23" s="3"/>
      <c r="AD23" s="3"/>
      <c r="AE23" s="3"/>
      <c r="AF23" s="3"/>
      <c r="AG23" s="3"/>
      <c r="AH23" s="3"/>
      <c r="AI23" s="3"/>
      <c r="AJ23" s="3"/>
      <c r="AK23" s="3"/>
      <c r="AL23" s="21"/>
      <c r="AM23" s="5" t="s">
        <v>26</v>
      </c>
      <c r="AN23" s="1">
        <f>(PI()*$E$38*F41)/(30*1000)</f>
        <v>16.755160819145562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">
        <f t="shared" si="144"/>
        <v>0</v>
      </c>
      <c r="AV23" s="1">
        <f t="shared" si="145"/>
        <v>0</v>
      </c>
      <c r="AW23" s="1">
        <f t="shared" si="146"/>
        <v>0</v>
      </c>
      <c r="AX23" s="6">
        <f t="shared" si="147"/>
        <v>0</v>
      </c>
      <c r="AY23" s="9">
        <f t="shared" si="133"/>
        <v>0</v>
      </c>
      <c r="AZ23" s="8">
        <f t="shared" si="134"/>
        <v>0</v>
      </c>
      <c r="BA23" s="1">
        <f t="shared" si="135"/>
        <v>0</v>
      </c>
      <c r="BB23" s="10">
        <v>0</v>
      </c>
      <c r="BC23" s="3"/>
      <c r="BD23" s="21"/>
      <c r="BE23" s="5" t="s">
        <v>26</v>
      </c>
      <c r="BF23" s="1">
        <f t="shared" si="148"/>
        <v>16.755160819145562</v>
      </c>
      <c r="BG23" s="11">
        <v>0</v>
      </c>
      <c r="BH23" s="11">
        <v>0</v>
      </c>
      <c r="BI23" s="11">
        <v>0</v>
      </c>
      <c r="BJ23" s="11">
        <v>0</v>
      </c>
      <c r="BK23" s="11">
        <v>0</v>
      </c>
      <c r="BL23" s="11">
        <v>0</v>
      </c>
      <c r="BM23" s="1">
        <f t="shared" si="149"/>
        <v>0</v>
      </c>
      <c r="BN23" s="1">
        <f t="shared" si="150"/>
        <v>0</v>
      </c>
      <c r="BO23" s="1">
        <f t="shared" si="151"/>
        <v>0</v>
      </c>
      <c r="BP23" s="6">
        <f t="shared" ref="BP23:BP26" si="153">AVERAGE(BM23:BO23)</f>
        <v>0</v>
      </c>
      <c r="BQ23" s="9">
        <f t="shared" si="136"/>
        <v>0</v>
      </c>
      <c r="BR23" s="8">
        <f t="shared" si="137"/>
        <v>0</v>
      </c>
      <c r="BS23" s="1">
        <f t="shared" si="138"/>
        <v>0</v>
      </c>
      <c r="BT23" s="10">
        <v>0</v>
      </c>
      <c r="BU23" s="3"/>
      <c r="BV23" s="26"/>
      <c r="BW23" s="27"/>
      <c r="BX23" s="28"/>
      <c r="BY23" s="29" t="s">
        <v>18</v>
      </c>
      <c r="BZ23" s="31"/>
      <c r="CA23" s="29" t="s">
        <v>19</v>
      </c>
      <c r="CB23" s="31"/>
      <c r="CC23" s="5" t="s">
        <v>18</v>
      </c>
      <c r="CD23" s="5" t="s">
        <v>19</v>
      </c>
      <c r="CE23" s="7" t="s">
        <v>21</v>
      </c>
      <c r="CF23" s="36"/>
      <c r="CG23" s="38"/>
      <c r="CH23" s="28"/>
      <c r="CI23" s="39"/>
      <c r="CK23" s="26"/>
      <c r="CL23" s="27"/>
      <c r="CM23" s="28"/>
      <c r="CN23" s="29" t="s">
        <v>18</v>
      </c>
      <c r="CO23" s="31"/>
      <c r="CP23" s="29" t="s">
        <v>19</v>
      </c>
      <c r="CQ23" s="31"/>
      <c r="CR23" s="29" t="s">
        <v>20</v>
      </c>
      <c r="CS23" s="31"/>
      <c r="CT23" s="5" t="s">
        <v>18</v>
      </c>
      <c r="CU23" s="5" t="s">
        <v>19</v>
      </c>
      <c r="CV23" s="5" t="s">
        <v>20</v>
      </c>
      <c r="CW23" s="7" t="s">
        <v>21</v>
      </c>
      <c r="CX23" s="36"/>
      <c r="CY23" s="38"/>
      <c r="CZ23" s="28"/>
      <c r="DA23" s="39"/>
      <c r="DC23" s="26"/>
      <c r="DD23" s="27"/>
      <c r="DE23" s="28"/>
      <c r="DF23" s="29" t="s">
        <v>18</v>
      </c>
      <c r="DG23" s="31"/>
      <c r="DH23" s="29" t="s">
        <v>19</v>
      </c>
      <c r="DI23" s="31"/>
      <c r="DJ23" s="29" t="s">
        <v>20</v>
      </c>
      <c r="DK23" s="31"/>
      <c r="DL23" s="5" t="s">
        <v>18</v>
      </c>
      <c r="DM23" s="5" t="s">
        <v>19</v>
      </c>
      <c r="DN23" s="5" t="s">
        <v>20</v>
      </c>
      <c r="DO23" s="7" t="s">
        <v>21</v>
      </c>
      <c r="DP23" s="36"/>
      <c r="DQ23" s="38"/>
      <c r="DR23" s="28"/>
      <c r="DS23" s="39"/>
      <c r="DU23" s="26"/>
      <c r="DV23" s="27"/>
      <c r="DW23" s="28"/>
      <c r="DX23" s="29" t="s">
        <v>18</v>
      </c>
      <c r="DY23" s="31"/>
      <c r="DZ23" s="29" t="s">
        <v>19</v>
      </c>
      <c r="EA23" s="31"/>
      <c r="EB23" s="29" t="s">
        <v>20</v>
      </c>
      <c r="EC23" s="31"/>
      <c r="ED23" s="5" t="s">
        <v>18</v>
      </c>
      <c r="EE23" s="5" t="s">
        <v>19</v>
      </c>
      <c r="EF23" s="5" t="s">
        <v>20</v>
      </c>
      <c r="EG23" s="7" t="s">
        <v>21</v>
      </c>
      <c r="EH23" s="36"/>
      <c r="EI23" s="38"/>
      <c r="EJ23" s="28"/>
      <c r="EK23" s="39"/>
      <c r="EM23" s="26"/>
      <c r="EN23" s="27"/>
      <c r="EO23" s="28"/>
      <c r="EP23" s="29" t="s">
        <v>18</v>
      </c>
      <c r="EQ23" s="31"/>
      <c r="ER23" s="29" t="s">
        <v>19</v>
      </c>
      <c r="ES23" s="31"/>
      <c r="ET23" s="29" t="s">
        <v>20</v>
      </c>
      <c r="EU23" s="31"/>
      <c r="EV23" s="5" t="s">
        <v>18</v>
      </c>
      <c r="EW23" s="5" t="s">
        <v>19</v>
      </c>
      <c r="EX23" s="5" t="s">
        <v>20</v>
      </c>
      <c r="EY23" s="7" t="s">
        <v>21</v>
      </c>
      <c r="EZ23" s="36"/>
      <c r="FA23" s="38"/>
      <c r="FB23" s="28"/>
      <c r="FC23" s="39"/>
      <c r="FE23" s="26"/>
      <c r="FF23" s="27"/>
      <c r="FG23" s="28"/>
      <c r="FH23" s="29" t="s">
        <v>18</v>
      </c>
      <c r="FI23" s="31"/>
      <c r="FJ23" s="29" t="s">
        <v>19</v>
      </c>
      <c r="FK23" s="31"/>
      <c r="FL23" s="29" t="s">
        <v>20</v>
      </c>
      <c r="FM23" s="31"/>
      <c r="FN23" s="5" t="s">
        <v>18</v>
      </c>
      <c r="FO23" s="5" t="s">
        <v>19</v>
      </c>
      <c r="FP23" s="5" t="s">
        <v>20</v>
      </c>
      <c r="FQ23" s="7" t="s">
        <v>21</v>
      </c>
      <c r="FR23" s="36"/>
      <c r="FS23" s="38"/>
      <c r="FT23" s="28"/>
      <c r="FU23" s="39"/>
      <c r="FW23" s="26"/>
      <c r="FX23" s="27"/>
      <c r="FY23" s="28"/>
      <c r="FZ23" s="29" t="s">
        <v>18</v>
      </c>
      <c r="GA23" s="31"/>
      <c r="GB23" s="29" t="s">
        <v>19</v>
      </c>
      <c r="GC23" s="31"/>
      <c r="GD23" s="29" t="s">
        <v>20</v>
      </c>
      <c r="GE23" s="31"/>
      <c r="GF23" s="5" t="s">
        <v>18</v>
      </c>
      <c r="GG23" s="5" t="s">
        <v>19</v>
      </c>
      <c r="GH23" s="5" t="s">
        <v>20</v>
      </c>
      <c r="GI23" s="7" t="s">
        <v>21</v>
      </c>
      <c r="GJ23" s="36"/>
      <c r="GK23" s="38"/>
      <c r="GL23" s="28"/>
      <c r="GM23" s="39"/>
    </row>
    <row r="24" spans="1:195" x14ac:dyDescent="0.2">
      <c r="A24" s="23" t="s">
        <v>27</v>
      </c>
      <c r="B24" s="5" t="s">
        <v>23</v>
      </c>
      <c r="C24" s="1">
        <f>(PI()*$E$39*F38)/(30*1000)</f>
        <v>13.194689145077131</v>
      </c>
      <c r="D24" s="11">
        <v>704</v>
      </c>
      <c r="E24" s="11">
        <v>645</v>
      </c>
      <c r="F24" s="11">
        <v>703.2</v>
      </c>
      <c r="G24" s="11">
        <v>647.1</v>
      </c>
      <c r="H24" s="11">
        <v>0</v>
      </c>
      <c r="I24" s="11">
        <v>0</v>
      </c>
      <c r="J24" s="1">
        <f t="shared" si="130"/>
        <v>0.98333333333333328</v>
      </c>
      <c r="K24" s="1">
        <f t="shared" si="140"/>
        <v>0.93500000000000039</v>
      </c>
      <c r="L24" s="1">
        <f t="shared" si="141"/>
        <v>0</v>
      </c>
      <c r="M24" s="6">
        <f t="shared" si="142"/>
        <v>0.95916666666666683</v>
      </c>
      <c r="N24" s="9">
        <f t="shared" si="143"/>
        <v>261.6961992839594</v>
      </c>
      <c r="O24" s="8">
        <f t="shared" si="131"/>
        <v>11279.106189138651</v>
      </c>
      <c r="P24" s="1">
        <f t="shared" si="132"/>
        <v>41.34008333333334</v>
      </c>
      <c r="Q24" s="10">
        <f t="shared" ref="Q24:Q31" si="154">(C24/P24)*100</f>
        <v>31.917422707365439</v>
      </c>
      <c r="T24" s="4"/>
      <c r="U24" s="2"/>
      <c r="V24" s="3"/>
      <c r="W24" s="12"/>
      <c r="X24" s="12"/>
      <c r="Y24" s="12"/>
      <c r="Z24" s="12"/>
      <c r="AA24" s="12"/>
      <c r="AB24" s="12"/>
      <c r="AC24" s="3"/>
      <c r="AD24" s="3"/>
      <c r="AE24" s="3"/>
      <c r="AF24" s="3"/>
      <c r="AG24" s="3"/>
      <c r="AH24" s="3"/>
      <c r="AI24" s="3"/>
      <c r="AJ24" s="3"/>
      <c r="AK24" s="3"/>
      <c r="AL24" s="20" t="s">
        <v>27</v>
      </c>
      <c r="AM24" s="5" t="s">
        <v>23</v>
      </c>
      <c r="AN24" s="1">
        <f>(PI()*$E$39*F38)/(30*1000)</f>
        <v>13.194689145077131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">
        <f t="shared" si="144"/>
        <v>0</v>
      </c>
      <c r="AV24" s="1">
        <f t="shared" si="145"/>
        <v>0</v>
      </c>
      <c r="AW24" s="1">
        <f t="shared" si="146"/>
        <v>0</v>
      </c>
      <c r="AX24" s="6">
        <f t="shared" si="147"/>
        <v>0</v>
      </c>
      <c r="AY24" s="9">
        <f t="shared" si="133"/>
        <v>0</v>
      </c>
      <c r="AZ24" s="8">
        <f t="shared" si="134"/>
        <v>0</v>
      </c>
      <c r="BA24" s="1">
        <f t="shared" si="135"/>
        <v>0</v>
      </c>
      <c r="BB24" s="10" t="e">
        <f t="shared" ref="BB24:BB31" si="155">(AN24/BA24)*100</f>
        <v>#DIV/0!</v>
      </c>
      <c r="BC24" s="3"/>
      <c r="BD24" s="20" t="s">
        <v>27</v>
      </c>
      <c r="BE24" s="5" t="s">
        <v>23</v>
      </c>
      <c r="BF24" s="1">
        <f>(PI()*$E$39*F38)/(30*1000)</f>
        <v>13.194689145077131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">
        <f t="shared" si="149"/>
        <v>0</v>
      </c>
      <c r="BN24" s="1">
        <f t="shared" si="150"/>
        <v>0</v>
      </c>
      <c r="BO24" s="1">
        <f t="shared" si="151"/>
        <v>0</v>
      </c>
      <c r="BP24" s="6">
        <f t="shared" si="153"/>
        <v>0</v>
      </c>
      <c r="BQ24" s="9">
        <f t="shared" si="136"/>
        <v>0</v>
      </c>
      <c r="BR24" s="8">
        <f t="shared" si="137"/>
        <v>0</v>
      </c>
      <c r="BS24" s="1">
        <f t="shared" si="138"/>
        <v>0</v>
      </c>
      <c r="BT24" s="10" t="e">
        <f t="shared" ref="BT24:BT35" si="156">(BF24/BS24)*100</f>
        <v>#DIV/0!</v>
      </c>
      <c r="BU24" s="3"/>
      <c r="BV24" s="19" t="s">
        <v>22</v>
      </c>
      <c r="BW24" s="5" t="s">
        <v>23</v>
      </c>
      <c r="BX24" s="1">
        <f>(PI()*$E$38*F38)/(30*1000)</f>
        <v>8.7964594300514207</v>
      </c>
      <c r="BY24" s="11">
        <v>701.5</v>
      </c>
      <c r="BZ24" s="11">
        <v>669.4</v>
      </c>
      <c r="CA24" s="11">
        <v>712.4</v>
      </c>
      <c r="CB24" s="11">
        <v>679.5</v>
      </c>
      <c r="CC24" s="1">
        <f t="shared" ref="CC24:CC39" si="157">(BY24-BZ24)/60</f>
        <v>0.53500000000000036</v>
      </c>
      <c r="CD24" s="1">
        <f t="shared" ref="CD24:CD39" si="158">(CA24-CB24)/60</f>
        <v>0.54833333333333301</v>
      </c>
      <c r="CE24" s="6">
        <f t="shared" ref="CE24:CE39" si="159">AVERAGE(CC24:CD24)</f>
        <v>0.54166666666666674</v>
      </c>
      <c r="CF24" s="9">
        <f t="shared" ref="CF24:CF39" si="160">(CE24/BX24)*3600</f>
        <v>221.68009930656856</v>
      </c>
      <c r="CG24" s="8">
        <f>CF24*$D$39</f>
        <v>8909.3231911309904</v>
      </c>
      <c r="CH24" s="1">
        <f>CE24*$D$39</f>
        <v>21.769583333333337</v>
      </c>
      <c r="CI24" s="10">
        <f>(BX24/CH24)*100</f>
        <v>40.40710975199228</v>
      </c>
      <c r="CK24" s="19" t="s">
        <v>22</v>
      </c>
      <c r="CL24" s="5" t="s">
        <v>23</v>
      </c>
      <c r="CM24" s="1">
        <f>(PI()*$E$38*F38)/(30*1000)</f>
        <v>8.7964594300514207</v>
      </c>
      <c r="CN24" s="11">
        <v>706</v>
      </c>
      <c r="CO24" s="11">
        <v>688.8</v>
      </c>
      <c r="CP24" s="11">
        <v>706.7</v>
      </c>
      <c r="CQ24" s="11">
        <v>689.3</v>
      </c>
      <c r="CR24" s="11">
        <v>703.8</v>
      </c>
      <c r="CS24" s="11">
        <v>686.6</v>
      </c>
      <c r="CT24" s="1">
        <f>(CN24-CO24)/30</f>
        <v>0.5733333333333348</v>
      </c>
      <c r="CU24" s="1">
        <f>(CP24-CQ24)/30</f>
        <v>0.58000000000000307</v>
      </c>
      <c r="CV24" s="1">
        <f>(CR24-CS24)/30</f>
        <v>0.57333333333333103</v>
      </c>
      <c r="CW24" s="6">
        <f>AVERAGE(CT24:CV24)</f>
        <v>0.57555555555555626</v>
      </c>
      <c r="CX24" s="9">
        <f t="shared" ref="CX24:CX39" si="161">(CW24/CM24)*3600</f>
        <v>235.54931577600541</v>
      </c>
      <c r="CY24" s="8">
        <f>CX24*$B$40</f>
        <v>9992.0019752181506</v>
      </c>
      <c r="CZ24" s="1">
        <f>CW24*$B$40</f>
        <v>24.415066666666696</v>
      </c>
      <c r="DA24" s="10">
        <f>(CM24/CZ24)*100</f>
        <v>36.028815936271904</v>
      </c>
      <c r="DC24" s="19" t="s">
        <v>22</v>
      </c>
      <c r="DD24" s="5" t="s">
        <v>23</v>
      </c>
      <c r="DE24" s="1">
        <f>(PI()*$E$38*F38)/(30*1000)</f>
        <v>8.7964594300514207</v>
      </c>
      <c r="DF24" s="11">
        <v>707.3</v>
      </c>
      <c r="DG24" s="11">
        <v>690.8</v>
      </c>
      <c r="DH24" s="11">
        <v>706.7</v>
      </c>
      <c r="DI24" s="11">
        <v>694.5</v>
      </c>
      <c r="DJ24" s="11">
        <v>703.3</v>
      </c>
      <c r="DK24" s="11">
        <v>689.1</v>
      </c>
      <c r="DL24" s="1">
        <f>(DF24-DG24)/30</f>
        <v>0.55000000000000004</v>
      </c>
      <c r="DM24" s="1">
        <f>(DH24-DI24)/30</f>
        <v>0.40666666666666818</v>
      </c>
      <c r="DN24" s="1">
        <f>(DJ24-DK24)/30</f>
        <v>0.47333333333333105</v>
      </c>
      <c r="DO24" s="6">
        <f>AVERAGE(DL24:DN24)</f>
        <v>0.47666666666666641</v>
      </c>
      <c r="DP24" s="9">
        <f t="shared" ref="DP24:DP39" si="162">(DO24/DE24)*3600</f>
        <v>195.07848738978018</v>
      </c>
      <c r="DQ24" s="8">
        <f>DP24*$D$39</f>
        <v>7840.2044081952654</v>
      </c>
      <c r="DR24" s="1">
        <f>DO24*$D$39</f>
        <v>19.157233333333323</v>
      </c>
      <c r="DS24" s="10">
        <f>(DE24/DR24)*100</f>
        <v>45.917170172718528</v>
      </c>
      <c r="DU24" s="19" t="s">
        <v>22</v>
      </c>
      <c r="DV24" s="5" t="s">
        <v>23</v>
      </c>
      <c r="DW24" s="1">
        <f>(PI()*$E$38*F38)/(30*1000)</f>
        <v>8.7964594300514207</v>
      </c>
      <c r="DX24" s="11">
        <v>724.9</v>
      </c>
      <c r="DY24" s="11">
        <v>707.5</v>
      </c>
      <c r="DZ24" s="11">
        <v>713.5</v>
      </c>
      <c r="EA24" s="11">
        <v>696</v>
      </c>
      <c r="EB24" s="11">
        <v>708.4</v>
      </c>
      <c r="EC24" s="11">
        <v>691.1</v>
      </c>
      <c r="ED24" s="1">
        <f>(DX24-DY24)/30</f>
        <v>0.57999999999999929</v>
      </c>
      <c r="EE24" s="1">
        <f>(DZ24-EA24)/30</f>
        <v>0.58333333333333337</v>
      </c>
      <c r="EF24" s="1">
        <f>(EB24-EC24)/30</f>
        <v>0.57666666666666511</v>
      </c>
      <c r="EG24" s="6">
        <f>AVERAGE(ED24:EF24)</f>
        <v>0.57999999999999929</v>
      </c>
      <c r="EH24" s="9">
        <f t="shared" ref="EH24:EH39" si="163">(EG24/DW24)*3600</f>
        <v>237.36822941134076</v>
      </c>
      <c r="EI24" s="8">
        <f>EH24*$B$40</f>
        <v>10069.160291629076</v>
      </c>
      <c r="EJ24" s="1">
        <f>EG24*$B$40</f>
        <v>24.603599999999972</v>
      </c>
      <c r="EK24" s="10">
        <f>(DW24/EJ24)*100</f>
        <v>35.752733055534272</v>
      </c>
      <c r="EM24" s="19" t="s">
        <v>22</v>
      </c>
      <c r="EN24" s="5" t="s">
        <v>23</v>
      </c>
      <c r="EO24" s="1">
        <f>(PI()*$E$38*F38)/(30*1000)</f>
        <v>8.7964594300514207</v>
      </c>
      <c r="EP24" s="11">
        <v>710</v>
      </c>
      <c r="EQ24" s="11">
        <v>692.1</v>
      </c>
      <c r="ER24" s="11">
        <v>718.2</v>
      </c>
      <c r="ES24" s="11">
        <v>700.5</v>
      </c>
      <c r="ET24" s="11">
        <v>706.2</v>
      </c>
      <c r="EU24" s="11">
        <v>689.2</v>
      </c>
      <c r="EV24" s="1">
        <f>(EP24-EQ24)/30</f>
        <v>0.5966666666666659</v>
      </c>
      <c r="EW24" s="1">
        <f>(ER24-ES24)/30</f>
        <v>0.59000000000000152</v>
      </c>
      <c r="EX24" s="1">
        <f>(ET24-EU24)/30</f>
        <v>0.56666666666666665</v>
      </c>
      <c r="EY24" s="6">
        <f>AVERAGE(EV24:EX24)</f>
        <v>0.58444444444444466</v>
      </c>
      <c r="EZ24" s="9">
        <f t="shared" ref="EZ24:EZ39" si="164">(EY24/EO24)*3600</f>
        <v>239.18714304667708</v>
      </c>
      <c r="FA24" s="8">
        <f>EZ24*$B$39</f>
        <v>10308.965865311782</v>
      </c>
      <c r="FB24" s="1">
        <f>EY24*$B$39</f>
        <v>25.189555555555565</v>
      </c>
      <c r="FC24" s="10">
        <f>(EO24/FB24)*100</f>
        <v>34.921058494465413</v>
      </c>
      <c r="FE24" s="19" t="s">
        <v>22</v>
      </c>
      <c r="FF24" s="5" t="s">
        <v>23</v>
      </c>
      <c r="FG24" s="1">
        <f>(PI()*$E$38*F38)/(30*1000)</f>
        <v>8.7964594300514207</v>
      </c>
      <c r="FH24" s="11">
        <v>712.2</v>
      </c>
      <c r="FI24" s="11">
        <v>694.3</v>
      </c>
      <c r="FJ24" s="11">
        <v>716.7</v>
      </c>
      <c r="FK24" s="11">
        <v>698.7</v>
      </c>
      <c r="FL24" s="11">
        <v>714</v>
      </c>
      <c r="FM24" s="11">
        <v>696.2</v>
      </c>
      <c r="FN24" s="1">
        <f>(FH24-FI24)/30</f>
        <v>0.59666666666666968</v>
      </c>
      <c r="FO24" s="1">
        <f>(FJ24-FK24)/30</f>
        <v>0.6</v>
      </c>
      <c r="FP24" s="1">
        <f>(FL24-FM24)/30</f>
        <v>0.59333333333333182</v>
      </c>
      <c r="FQ24" s="6">
        <f>AVERAGE(FN24:FP24)</f>
        <v>0.59666666666666712</v>
      </c>
      <c r="FR24" s="9">
        <f t="shared" ref="FR24:FR39" si="165">(FQ24/FG24)*3600</f>
        <v>244.18915554385106</v>
      </c>
      <c r="FS24" s="8">
        <f>FR24*$B$40</f>
        <v>10358.503978170162</v>
      </c>
      <c r="FT24" s="1">
        <f>FQ24*$B$40</f>
        <v>25.310600000000019</v>
      </c>
      <c r="FU24" s="10">
        <f>(FG24/FT24)*100</f>
        <v>34.754053361245539</v>
      </c>
      <c r="FW24" s="19" t="s">
        <v>22</v>
      </c>
      <c r="FX24" s="5" t="s">
        <v>23</v>
      </c>
      <c r="FY24" s="1">
        <f>(PI()*$E$38*F38)/(30*1000)</f>
        <v>8.7964594300514207</v>
      </c>
      <c r="FZ24" s="11">
        <v>709.2</v>
      </c>
      <c r="GA24" s="11">
        <v>693.8</v>
      </c>
      <c r="GB24" s="11">
        <v>709.4</v>
      </c>
      <c r="GC24" s="11">
        <v>693.6</v>
      </c>
      <c r="GD24" s="11">
        <v>709.8</v>
      </c>
      <c r="GE24" s="11">
        <v>692.6</v>
      </c>
      <c r="GF24" s="1">
        <f>(FZ24-GA24)/30</f>
        <v>0.51333333333333642</v>
      </c>
      <c r="GG24" s="1">
        <f>(GB24-GC24)/30</f>
        <v>0.52666666666666517</v>
      </c>
      <c r="GH24" s="1">
        <f>(GD24-GE24)/30</f>
        <v>0.57333333333333103</v>
      </c>
      <c r="GI24" s="6">
        <f>AVERAGE(GF24:GH24)</f>
        <v>0.53777777777777758</v>
      </c>
      <c r="GJ24" s="9">
        <f t="shared" ref="GJ24:GJ39" si="166">(GI24/FY24)*3600</f>
        <v>220.08854987564948</v>
      </c>
      <c r="GK24" s="8">
        <f>GJ24*$B$40</f>
        <v>9336.1562857250519</v>
      </c>
      <c r="GL24" s="1">
        <f>GI24*$B$40</f>
        <v>22.812533333333327</v>
      </c>
      <c r="GM24" s="10">
        <f>(FY24/GL24)*100</f>
        <v>38.559765816092714</v>
      </c>
    </row>
    <row r="25" spans="1:195" x14ac:dyDescent="0.2">
      <c r="A25" s="25"/>
      <c r="B25" s="5" t="s">
        <v>24</v>
      </c>
      <c r="C25" s="1">
        <f t="shared" ref="C25:C27" si="167">(PI()*$E$39*F39)/(30*1000)</f>
        <v>17.592918860102841</v>
      </c>
      <c r="D25" s="11">
        <v>705.8</v>
      </c>
      <c r="E25" s="11">
        <v>634.79999999999995</v>
      </c>
      <c r="F25" s="11">
        <v>704.5</v>
      </c>
      <c r="G25" s="11">
        <v>632.70000000000005</v>
      </c>
      <c r="H25" s="11">
        <v>0</v>
      </c>
      <c r="I25" s="11">
        <v>0</v>
      </c>
      <c r="J25" s="1">
        <f t="shared" si="130"/>
        <v>1.1833333333333333</v>
      </c>
      <c r="K25" s="1">
        <f t="shared" si="140"/>
        <v>1.1966666666666659</v>
      </c>
      <c r="L25" s="1">
        <f t="shared" si="141"/>
        <v>0</v>
      </c>
      <c r="M25" s="6">
        <f t="shared" si="142"/>
        <v>1.1899999999999995</v>
      </c>
      <c r="N25" s="9">
        <f t="shared" si="143"/>
        <v>243.50706293059977</v>
      </c>
      <c r="O25" s="8">
        <f t="shared" si="131"/>
        <v>10495.15441230885</v>
      </c>
      <c r="P25" s="1">
        <f t="shared" si="132"/>
        <v>51.28899999999998</v>
      </c>
      <c r="Q25" s="10">
        <f t="shared" si="154"/>
        <v>34.301543917999666</v>
      </c>
      <c r="T25" s="4"/>
      <c r="U25" s="2"/>
      <c r="V25" s="3"/>
      <c r="W25" s="12"/>
      <c r="X25" s="12"/>
      <c r="Y25" s="12"/>
      <c r="Z25" s="12"/>
      <c r="AA25" s="12"/>
      <c r="AB25" s="12"/>
      <c r="AC25" s="3"/>
      <c r="AD25" s="3"/>
      <c r="AE25" s="3"/>
      <c r="AF25" s="3"/>
      <c r="AG25" s="3"/>
      <c r="AH25" s="3"/>
      <c r="AI25" s="3"/>
      <c r="AJ25" s="3"/>
      <c r="AK25" s="3"/>
      <c r="AL25" s="20"/>
      <c r="AM25" s="5" t="s">
        <v>24</v>
      </c>
      <c r="AN25" s="1">
        <f>(PI()*$E$39*F39)/(30*1000)</f>
        <v>17.592918860102841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">
        <f t="shared" si="144"/>
        <v>0</v>
      </c>
      <c r="AV25" s="1">
        <f t="shared" si="145"/>
        <v>0</v>
      </c>
      <c r="AW25" s="1">
        <f t="shared" si="146"/>
        <v>0</v>
      </c>
      <c r="AX25" s="6">
        <f t="shared" si="147"/>
        <v>0</v>
      </c>
      <c r="AY25" s="9">
        <f t="shared" si="133"/>
        <v>0</v>
      </c>
      <c r="AZ25" s="8">
        <f t="shared" si="134"/>
        <v>0</v>
      </c>
      <c r="BA25" s="1">
        <f t="shared" si="135"/>
        <v>0</v>
      </c>
      <c r="BB25" s="10" t="e">
        <f t="shared" si="155"/>
        <v>#DIV/0!</v>
      </c>
      <c r="BC25" s="3"/>
      <c r="BD25" s="20"/>
      <c r="BE25" s="5" t="s">
        <v>24</v>
      </c>
      <c r="BF25" s="1">
        <f t="shared" ref="BF25:BF27" si="168">(PI()*$E$39*F39)/(30*1000)</f>
        <v>17.592918860102841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">
        <f t="shared" si="149"/>
        <v>0</v>
      </c>
      <c r="BN25" s="1">
        <f t="shared" si="150"/>
        <v>0</v>
      </c>
      <c r="BO25" s="1">
        <f t="shared" si="151"/>
        <v>0</v>
      </c>
      <c r="BP25" s="6">
        <f t="shared" si="153"/>
        <v>0</v>
      </c>
      <c r="BQ25" s="9">
        <f t="shared" si="136"/>
        <v>0</v>
      </c>
      <c r="BR25" s="8">
        <f t="shared" si="137"/>
        <v>0</v>
      </c>
      <c r="BS25" s="1">
        <f t="shared" si="138"/>
        <v>0</v>
      </c>
      <c r="BT25" s="10" t="e">
        <f t="shared" si="156"/>
        <v>#DIV/0!</v>
      </c>
      <c r="BU25" s="3"/>
      <c r="BV25" s="20"/>
      <c r="BW25" s="5" t="s">
        <v>24</v>
      </c>
      <c r="BX25" s="1">
        <f t="shared" ref="BX25:BX27" si="169">(PI()*$E$38*F39)/(30*1000)</f>
        <v>11.728612573401893</v>
      </c>
      <c r="BY25" s="11">
        <v>707.8</v>
      </c>
      <c r="BZ25" s="11">
        <v>664.2</v>
      </c>
      <c r="CA25" s="11">
        <v>700.6</v>
      </c>
      <c r="CB25" s="11">
        <v>659.5</v>
      </c>
      <c r="CC25" s="1">
        <f t="shared" si="157"/>
        <v>0.72666666666666513</v>
      </c>
      <c r="CD25" s="1">
        <f t="shared" si="158"/>
        <v>0.68500000000000039</v>
      </c>
      <c r="CE25" s="6">
        <f t="shared" si="159"/>
        <v>0.70583333333333276</v>
      </c>
      <c r="CF25" s="9">
        <f t="shared" si="160"/>
        <v>216.64966628384238</v>
      </c>
      <c r="CG25" s="8">
        <f t="shared" ref="CG25:CG39" si="170">CF25*$D$39</f>
        <v>8707.1500879476243</v>
      </c>
      <c r="CH25" s="1">
        <f t="shared" ref="CH25:CH39" si="171">CE25*$D$39</f>
        <v>28.367441666666643</v>
      </c>
      <c r="CI25" s="10">
        <f>(BX25/CH25)*100</f>
        <v>41.345330718292018</v>
      </c>
      <c r="CK25" s="20"/>
      <c r="CL25" s="5" t="s">
        <v>24</v>
      </c>
      <c r="CM25" s="1">
        <f t="shared" ref="CM25:CM27" si="172">(PI()*$E$38*F39)/(30*1000)</f>
        <v>11.728612573401893</v>
      </c>
      <c r="CN25" s="11">
        <v>709.3</v>
      </c>
      <c r="CO25" s="11">
        <v>686.7</v>
      </c>
      <c r="CP25" s="11">
        <v>707.7</v>
      </c>
      <c r="CQ25" s="11">
        <v>685</v>
      </c>
      <c r="CR25" s="11">
        <v>710.1</v>
      </c>
      <c r="CS25" s="11">
        <v>687.7</v>
      </c>
      <c r="CT25" s="1">
        <f t="shared" ref="CT25:CT39" si="173">(CN25-CO25)/30</f>
        <v>0.7533333333333303</v>
      </c>
      <c r="CU25" s="1">
        <f t="shared" ref="CU25:CU39" si="174">(CP25-CQ25)/30</f>
        <v>0.75666666666666815</v>
      </c>
      <c r="CV25" s="1">
        <f t="shared" ref="CV25:CV39" si="175">(CR25-CS25)/30</f>
        <v>0.74666666666666592</v>
      </c>
      <c r="CW25" s="6">
        <f t="shared" ref="CW25:CW39" si="176">AVERAGE(CT25:CV25)</f>
        <v>0.75222222222222135</v>
      </c>
      <c r="CX25" s="9">
        <f t="shared" si="161"/>
        <v>230.8883495854565</v>
      </c>
      <c r="CY25" s="8">
        <f t="shared" ref="CY25:CY39" si="177">CX25*$B$40</f>
        <v>9794.2837894150653</v>
      </c>
      <c r="CZ25" s="1">
        <f t="shared" ref="CZ25:CZ39" si="178">CW25*$B$40</f>
        <v>31.909266666666632</v>
      </c>
      <c r="DA25" s="10">
        <f>(CM25/CZ25)*100</f>
        <v>36.756133244685159</v>
      </c>
      <c r="DC25" s="20"/>
      <c r="DD25" s="5" t="s">
        <v>24</v>
      </c>
      <c r="DE25" s="1">
        <f t="shared" ref="DE25:DE27" si="179">(PI()*$E$38*F39)/(30*1000)</f>
        <v>11.728612573401893</v>
      </c>
      <c r="DF25" s="11">
        <v>710</v>
      </c>
      <c r="DG25" s="11">
        <v>685</v>
      </c>
      <c r="DH25" s="11">
        <v>700.8</v>
      </c>
      <c r="DI25" s="11">
        <v>677.7</v>
      </c>
      <c r="DJ25" s="11">
        <v>703.7</v>
      </c>
      <c r="DK25" s="11">
        <v>680.4</v>
      </c>
      <c r="DL25" s="1">
        <f t="shared" ref="DL25:DL39" si="180">(DF25-DG25)/30</f>
        <v>0.83333333333333337</v>
      </c>
      <c r="DM25" s="1">
        <f t="shared" ref="DM25:DM39" si="181">(DH25-DI25)/30</f>
        <v>0.76999999999999702</v>
      </c>
      <c r="DN25" s="1">
        <f t="shared" ref="DN25:DN39" si="182">(DJ25-DK25)/30</f>
        <v>0.77666666666666895</v>
      </c>
      <c r="DO25" s="6">
        <f t="shared" ref="DO25:DO39" si="183">AVERAGE(DL25:DN25)</f>
        <v>0.79333333333333311</v>
      </c>
      <c r="DP25" s="9">
        <f t="shared" si="162"/>
        <v>243.50706293059983</v>
      </c>
      <c r="DQ25" s="8">
        <f t="shared" ref="DQ25:DQ39" si="184">DP25*$D$39</f>
        <v>9786.5488591808062</v>
      </c>
      <c r="DR25" s="1">
        <f t="shared" ref="DR25:DR39" si="185">DO25*$D$39</f>
        <v>31.884066666666655</v>
      </c>
      <c r="DS25" s="10">
        <f>(DE25/DR25)*100</f>
        <v>36.785183947892151</v>
      </c>
      <c r="DU25" s="20"/>
      <c r="DV25" s="5" t="s">
        <v>24</v>
      </c>
      <c r="DW25" s="1">
        <f t="shared" ref="DW25:DW27" si="186">(PI()*$E$38*F39)/(30*1000)</f>
        <v>11.728612573401893</v>
      </c>
      <c r="DX25" s="11">
        <v>704.9</v>
      </c>
      <c r="DY25" s="11">
        <v>681</v>
      </c>
      <c r="DZ25" s="11">
        <v>706.8</v>
      </c>
      <c r="EA25" s="11">
        <v>684</v>
      </c>
      <c r="EB25" s="11">
        <v>707.9</v>
      </c>
      <c r="EC25" s="11">
        <v>684.3</v>
      </c>
      <c r="ED25" s="1">
        <f t="shared" ref="ED25:ED39" si="187">(DX25-DY25)/30</f>
        <v>0.79666666666666586</v>
      </c>
      <c r="EE25" s="1">
        <f t="shared" ref="EE25:EE39" si="188">(DZ25-EA25)/30</f>
        <v>0.75999999999999845</v>
      </c>
      <c r="EF25" s="1">
        <f t="shared" ref="EF25:EF39" si="189">(EB25-EC25)/30</f>
        <v>0.7866666666666674</v>
      </c>
      <c r="EG25" s="6">
        <f t="shared" ref="EG25" si="190">AVERAGE(ED25:EF25)</f>
        <v>0.78111111111111065</v>
      </c>
      <c r="EH25" s="9">
        <f t="shared" si="163"/>
        <v>239.75555355771937</v>
      </c>
      <c r="EI25" s="8">
        <f t="shared" ref="EI25:EI38" si="191">EH25*$B$40</f>
        <v>10170.430581918456</v>
      </c>
      <c r="EJ25" s="1">
        <f t="shared" ref="EJ25:EJ39" si="192">EG25*$B$40</f>
        <v>33.134733333333315</v>
      </c>
      <c r="EK25" s="10">
        <f>(DW25/EJ25)*100</f>
        <v>35.396731446161937</v>
      </c>
      <c r="EM25" s="20"/>
      <c r="EN25" s="5" t="s">
        <v>24</v>
      </c>
      <c r="EO25" s="1">
        <f t="shared" ref="EO25:EO27" si="193">(PI()*$E$38*F39)/(30*1000)</f>
        <v>11.728612573401893</v>
      </c>
      <c r="EP25" s="11">
        <v>709.3</v>
      </c>
      <c r="EQ25" s="11">
        <v>685.6</v>
      </c>
      <c r="ER25" s="11">
        <v>718.7</v>
      </c>
      <c r="ES25" s="11">
        <v>695.4</v>
      </c>
      <c r="ET25" s="11">
        <v>719.8</v>
      </c>
      <c r="EU25" s="11">
        <v>696.1</v>
      </c>
      <c r="EV25" s="1">
        <f t="shared" ref="EV25:EV39" si="194">(EP25-EQ25)/30</f>
        <v>0.7899999999999977</v>
      </c>
      <c r="EW25" s="1">
        <f t="shared" ref="EW25:EW39" si="195">(ER25-ES25)/30</f>
        <v>0.77666666666666895</v>
      </c>
      <c r="EX25" s="1">
        <f t="shared" ref="EX25:EX39" si="196">(ET25-EU25)/30</f>
        <v>0.7899999999999977</v>
      </c>
      <c r="EY25" s="6">
        <f t="shared" ref="EY25" si="197">AVERAGE(EV25:EX25)</f>
        <v>0.78555555555555479</v>
      </c>
      <c r="EZ25" s="9">
        <f t="shared" si="164"/>
        <v>241.11973878422123</v>
      </c>
      <c r="FA25" s="8">
        <f t="shared" ref="FA25:FA39" si="198">EZ25*$B$39</f>
        <v>10392.260741599935</v>
      </c>
      <c r="FB25" s="1">
        <f t="shared" ref="FB25:FB39" si="199">EY25*$B$39</f>
        <v>33.857444444444411</v>
      </c>
      <c r="FC25" s="10">
        <f>(EO25/FB25)*100</f>
        <v>34.641163164712552</v>
      </c>
      <c r="FE25" s="20"/>
      <c r="FF25" s="5" t="s">
        <v>24</v>
      </c>
      <c r="FG25" s="1">
        <f t="shared" ref="FG25:FG27" si="200">(PI()*$E$38*F39)/(30*1000)</f>
        <v>11.728612573401893</v>
      </c>
      <c r="FH25" s="11">
        <v>726.4</v>
      </c>
      <c r="FI25" s="11">
        <v>702.4</v>
      </c>
      <c r="FJ25" s="11">
        <v>720.9</v>
      </c>
      <c r="FK25" s="11">
        <v>697.2</v>
      </c>
      <c r="FL25" s="11">
        <v>706.4</v>
      </c>
      <c r="FM25" s="11">
        <v>682.1</v>
      </c>
      <c r="FN25" s="1">
        <f t="shared" ref="FN25:FN39" si="201">(FH25-FI25)/30</f>
        <v>0.8</v>
      </c>
      <c r="FO25" s="1">
        <f t="shared" ref="FO25:FO39" si="202">(FJ25-FK25)/30</f>
        <v>0.7899999999999977</v>
      </c>
      <c r="FP25" s="1">
        <f t="shared" ref="FP25:FP39" si="203">(FL25-FM25)/30</f>
        <v>0.8099999999999985</v>
      </c>
      <c r="FQ25" s="6">
        <f t="shared" ref="FQ25" si="204">AVERAGE(FN25:FP25)</f>
        <v>0.7999999999999986</v>
      </c>
      <c r="FR25" s="9">
        <f t="shared" si="165"/>
        <v>245.55334077035238</v>
      </c>
      <c r="FS25" s="8">
        <f t="shared" ref="FS25:FS38" si="205">FR25*$B$40</f>
        <v>10416.372715478348</v>
      </c>
      <c r="FT25" s="1">
        <f t="shared" ref="FT25:FT39" si="206">FQ25*$B$40</f>
        <v>33.935999999999943</v>
      </c>
      <c r="FU25" s="10">
        <f>(FG25/FT25)*100</f>
        <v>34.560975287016483</v>
      </c>
      <c r="FW25" s="20"/>
      <c r="FX25" s="5" t="s">
        <v>24</v>
      </c>
      <c r="FY25" s="1">
        <f t="shared" ref="FY25:FY27" si="207">(PI()*$E$38*F39)/(30*1000)</f>
        <v>11.728612573401893</v>
      </c>
      <c r="FZ25" s="11">
        <v>717.8</v>
      </c>
      <c r="GA25" s="11">
        <v>696.9</v>
      </c>
      <c r="GB25" s="11">
        <v>711.6</v>
      </c>
      <c r="GC25" s="11">
        <v>690.5</v>
      </c>
      <c r="GD25" s="11">
        <v>712.6</v>
      </c>
      <c r="GE25" s="11">
        <v>691.5</v>
      </c>
      <c r="GF25" s="1">
        <f t="shared" ref="GF25:GF39" si="208">(FZ25-GA25)/30</f>
        <v>0.69666666666666588</v>
      </c>
      <c r="GG25" s="1">
        <f t="shared" ref="GG25:GG39" si="209">(GB25-GC25)/30</f>
        <v>0.70333333333333414</v>
      </c>
      <c r="GH25" s="1">
        <f t="shared" ref="GH25:GH39" si="210">(GD25-GE25)/30</f>
        <v>0.70333333333333414</v>
      </c>
      <c r="GI25" s="6">
        <f t="shared" ref="GI25" si="211">AVERAGE(GF25:GH25)</f>
        <v>0.70111111111111135</v>
      </c>
      <c r="GJ25" s="9">
        <f t="shared" si="166"/>
        <v>215.2002194806843</v>
      </c>
      <c r="GK25" s="8">
        <f t="shared" ref="GK25:GK38" si="212">GJ25*$B$40</f>
        <v>9128.7933103706291</v>
      </c>
      <c r="GL25" s="1">
        <f t="shared" ref="GL25:GL39" si="213">GI25*$B$40</f>
        <v>29.741133333333345</v>
      </c>
      <c r="GM25" s="10">
        <f>(FY25/GL25)*100</f>
        <v>39.435661183283379</v>
      </c>
    </row>
    <row r="26" spans="1:195" x14ac:dyDescent="0.2">
      <c r="A26" s="25"/>
      <c r="B26" s="5" t="s">
        <v>25</v>
      </c>
      <c r="C26" s="1">
        <f t="shared" si="167"/>
        <v>21.991148575128552</v>
      </c>
      <c r="D26" s="11">
        <v>704.5</v>
      </c>
      <c r="E26" s="11">
        <v>614</v>
      </c>
      <c r="F26" s="11">
        <v>704.6</v>
      </c>
      <c r="G26" s="11">
        <v>614</v>
      </c>
      <c r="H26" s="11">
        <v>0</v>
      </c>
      <c r="I26" s="11">
        <v>0</v>
      </c>
      <c r="J26" s="1">
        <f t="shared" si="130"/>
        <v>1.5083333333333333</v>
      </c>
      <c r="K26" s="1">
        <f t="shared" si="140"/>
        <v>1.5100000000000005</v>
      </c>
      <c r="L26" s="1">
        <f t="shared" si="141"/>
        <v>0</v>
      </c>
      <c r="M26" s="6">
        <f t="shared" si="142"/>
        <v>1.5091666666666668</v>
      </c>
      <c r="N26" s="9">
        <f t="shared" si="143"/>
        <v>247.053944519505</v>
      </c>
      <c r="O26" s="8">
        <f t="shared" si="131"/>
        <v>10648.025008790666</v>
      </c>
      <c r="P26" s="1">
        <f t="shared" si="132"/>
        <v>65.045083333333338</v>
      </c>
      <c r="Q26" s="10">
        <f t="shared" si="154"/>
        <v>33.809086633699273</v>
      </c>
      <c r="T26" s="4"/>
      <c r="U26" s="2"/>
      <c r="V26" s="3"/>
      <c r="W26" s="12"/>
      <c r="X26" s="12"/>
      <c r="Y26" s="12"/>
      <c r="Z26" s="12"/>
      <c r="AA26" s="12"/>
      <c r="AB26" s="12"/>
      <c r="AC26" s="3"/>
      <c r="AD26" s="3"/>
      <c r="AE26" s="3"/>
      <c r="AF26" s="3"/>
      <c r="AG26" s="3"/>
      <c r="AH26" s="3"/>
      <c r="AI26" s="3"/>
      <c r="AJ26" s="3"/>
      <c r="AK26" s="3"/>
      <c r="AL26" s="20"/>
      <c r="AM26" s="5" t="s">
        <v>25</v>
      </c>
      <c r="AN26" s="1">
        <f>(PI()*$E$39*F40)/(30*1000)</f>
        <v>21.991148575128552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">
        <f t="shared" si="144"/>
        <v>0</v>
      </c>
      <c r="AV26" s="1">
        <f t="shared" si="145"/>
        <v>0</v>
      </c>
      <c r="AW26" s="1">
        <f t="shared" si="146"/>
        <v>0</v>
      </c>
      <c r="AX26" s="6">
        <f t="shared" si="147"/>
        <v>0</v>
      </c>
      <c r="AY26" s="9">
        <f t="shared" si="133"/>
        <v>0</v>
      </c>
      <c r="AZ26" s="8">
        <f t="shared" si="134"/>
        <v>0</v>
      </c>
      <c r="BA26" s="1">
        <f t="shared" si="135"/>
        <v>0</v>
      </c>
      <c r="BB26" s="10" t="e">
        <f t="shared" si="155"/>
        <v>#DIV/0!</v>
      </c>
      <c r="BC26" s="3"/>
      <c r="BD26" s="20"/>
      <c r="BE26" s="5" t="s">
        <v>25</v>
      </c>
      <c r="BF26" s="1">
        <f t="shared" si="168"/>
        <v>21.991148575128552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">
        <f t="shared" si="149"/>
        <v>0</v>
      </c>
      <c r="BN26" s="1">
        <f t="shared" si="150"/>
        <v>0</v>
      </c>
      <c r="BO26" s="1">
        <f t="shared" si="151"/>
        <v>0</v>
      </c>
      <c r="BP26" s="6">
        <f t="shared" si="153"/>
        <v>0</v>
      </c>
      <c r="BQ26" s="9">
        <f t="shared" si="136"/>
        <v>0</v>
      </c>
      <c r="BR26" s="8">
        <f t="shared" si="137"/>
        <v>0</v>
      </c>
      <c r="BS26" s="1">
        <f t="shared" si="138"/>
        <v>0</v>
      </c>
      <c r="BT26" s="10" t="e">
        <f t="shared" si="156"/>
        <v>#DIV/0!</v>
      </c>
      <c r="BU26" s="3"/>
      <c r="BV26" s="20"/>
      <c r="BW26" s="5" t="s">
        <v>25</v>
      </c>
      <c r="BX26" s="1">
        <f t="shared" si="169"/>
        <v>14.660765716752367</v>
      </c>
      <c r="BY26" s="11">
        <v>703.2</v>
      </c>
      <c r="BZ26" s="11">
        <v>646.70000000000005</v>
      </c>
      <c r="CA26" s="11">
        <v>701.7</v>
      </c>
      <c r="CB26" s="11">
        <v>643</v>
      </c>
      <c r="CC26" s="1">
        <f t="shared" si="157"/>
        <v>0.94166666666666665</v>
      </c>
      <c r="CD26" s="1">
        <f t="shared" si="158"/>
        <v>0.97833333333333405</v>
      </c>
      <c r="CE26" s="6">
        <f t="shared" si="159"/>
        <v>0.96000000000000041</v>
      </c>
      <c r="CF26" s="9">
        <f t="shared" si="160"/>
        <v>235.73120713953884</v>
      </c>
      <c r="CG26" s="8">
        <f t="shared" si="170"/>
        <v>9474.0372149380655</v>
      </c>
      <c r="CH26" s="1">
        <f t="shared" si="171"/>
        <v>38.582400000000014</v>
      </c>
      <c r="CI26" s="10">
        <f>(BX26/CH26)*100</f>
        <v>37.99858411283995</v>
      </c>
      <c r="CK26" s="20"/>
      <c r="CL26" s="5" t="s">
        <v>25</v>
      </c>
      <c r="CM26" s="1">
        <f t="shared" si="172"/>
        <v>14.660765716752367</v>
      </c>
      <c r="CN26" s="11">
        <v>711.8</v>
      </c>
      <c r="CO26" s="11">
        <v>680.6</v>
      </c>
      <c r="CP26" s="11">
        <v>700.3</v>
      </c>
      <c r="CQ26" s="11">
        <v>670.5</v>
      </c>
      <c r="CR26" s="11">
        <v>698.8</v>
      </c>
      <c r="CS26" s="11">
        <v>669</v>
      </c>
      <c r="CT26" s="1">
        <f t="shared" si="173"/>
        <v>1.0399999999999978</v>
      </c>
      <c r="CU26" s="1">
        <f t="shared" si="174"/>
        <v>0.99333333333333185</v>
      </c>
      <c r="CV26" s="1">
        <f t="shared" si="175"/>
        <v>0.99333333333333185</v>
      </c>
      <c r="CW26" s="6">
        <f t="shared" si="176"/>
        <v>1.0088888888888872</v>
      </c>
      <c r="CX26" s="9">
        <f t="shared" si="161"/>
        <v>247.73603713275554</v>
      </c>
      <c r="CY26" s="8">
        <f t="shared" si="177"/>
        <v>10508.962695171491</v>
      </c>
      <c r="CZ26" s="1">
        <f t="shared" si="178"/>
        <v>42.797066666666595</v>
      </c>
      <c r="DA26" s="10">
        <f>(CM26/CZ26)*100</f>
        <v>34.256473302108844</v>
      </c>
      <c r="DC26" s="20"/>
      <c r="DD26" s="5" t="s">
        <v>25</v>
      </c>
      <c r="DE26" s="1">
        <f t="shared" si="179"/>
        <v>14.660765716752367</v>
      </c>
      <c r="DF26" s="11">
        <v>704.5</v>
      </c>
      <c r="DG26" s="11">
        <v>674.1</v>
      </c>
      <c r="DH26" s="11">
        <v>702.2</v>
      </c>
      <c r="DI26" s="11">
        <v>672</v>
      </c>
      <c r="DJ26" s="11">
        <v>702.8</v>
      </c>
      <c r="DK26" s="11">
        <v>670.9</v>
      </c>
      <c r="DL26" s="1">
        <f t="shared" si="180"/>
        <v>1.0133333333333325</v>
      </c>
      <c r="DM26" s="1">
        <f t="shared" si="181"/>
        <v>1.0066666666666682</v>
      </c>
      <c r="DN26" s="1">
        <f t="shared" si="182"/>
        <v>1.0633333333333326</v>
      </c>
      <c r="DO26" s="6">
        <f t="shared" si="183"/>
        <v>1.0277777777777777</v>
      </c>
      <c r="DP26" s="9">
        <f t="shared" si="162"/>
        <v>252.37426690286259</v>
      </c>
      <c r="DQ26" s="8">
        <f t="shared" si="184"/>
        <v>10142.921786826048</v>
      </c>
      <c r="DR26" s="1">
        <f t="shared" si="185"/>
        <v>41.306388888888883</v>
      </c>
      <c r="DS26" s="10">
        <f>(DE26/DR26)*100</f>
        <v>35.492731538912146</v>
      </c>
      <c r="DU26" s="20"/>
      <c r="DV26" s="5" t="s">
        <v>25</v>
      </c>
      <c r="DW26" s="1">
        <f t="shared" si="186"/>
        <v>14.660765716752367</v>
      </c>
      <c r="DX26" s="11">
        <v>708.7</v>
      </c>
      <c r="DY26" s="11">
        <v>678.1</v>
      </c>
      <c r="DZ26" s="11">
        <v>703</v>
      </c>
      <c r="EA26" s="11">
        <v>672</v>
      </c>
      <c r="EB26" s="11">
        <v>701.7</v>
      </c>
      <c r="EC26" s="11">
        <v>670.9</v>
      </c>
      <c r="ED26" s="1">
        <f t="shared" si="187"/>
        <v>1.0200000000000007</v>
      </c>
      <c r="EE26" s="1">
        <f t="shared" si="188"/>
        <v>1.0333333333333334</v>
      </c>
      <c r="EF26" s="1">
        <f t="shared" si="189"/>
        <v>1.0266666666666688</v>
      </c>
      <c r="EG26" s="6">
        <f>AVERAGE(ED26:EF26)</f>
        <v>1.0266666666666675</v>
      </c>
      <c r="EH26" s="9">
        <f t="shared" si="163"/>
        <v>252.10142985756244</v>
      </c>
      <c r="EI26" s="8">
        <f t="shared" si="191"/>
        <v>10694.1426545578</v>
      </c>
      <c r="EJ26" s="1">
        <f t="shared" si="192"/>
        <v>43.551200000000037</v>
      </c>
      <c r="EK26" s="10">
        <f>(DW26/EJ26)*100</f>
        <v>33.663287617223766</v>
      </c>
      <c r="EM26" s="20"/>
      <c r="EN26" s="5" t="s">
        <v>25</v>
      </c>
      <c r="EO26" s="1">
        <f t="shared" si="193"/>
        <v>14.660765716752367</v>
      </c>
      <c r="EP26" s="11">
        <v>708.7</v>
      </c>
      <c r="EQ26" s="11">
        <v>677.2</v>
      </c>
      <c r="ER26" s="11">
        <v>704.7</v>
      </c>
      <c r="ES26" s="11">
        <v>672.7</v>
      </c>
      <c r="ET26" s="11">
        <v>707.2</v>
      </c>
      <c r="EU26" s="11">
        <v>675.8</v>
      </c>
      <c r="EV26" s="1">
        <f t="shared" si="194"/>
        <v>1.05</v>
      </c>
      <c r="EW26" s="1">
        <f t="shared" si="195"/>
        <v>1.0666666666666667</v>
      </c>
      <c r="EX26" s="1">
        <f t="shared" si="196"/>
        <v>1.0466666666666697</v>
      </c>
      <c r="EY26" s="6">
        <f>AVERAGE(EV26:EX26)</f>
        <v>1.0544444444444456</v>
      </c>
      <c r="EZ26" s="9">
        <f t="shared" si="164"/>
        <v>258.92235599007233</v>
      </c>
      <c r="FA26" s="8">
        <f t="shared" si="198"/>
        <v>11159.553543172118</v>
      </c>
      <c r="FB26" s="1">
        <f t="shared" si="199"/>
        <v>45.446555555555605</v>
      </c>
      <c r="FC26" s="10">
        <f>(EO26/FB26)*100</f>
        <v>32.259355054599212</v>
      </c>
      <c r="FE26" s="20"/>
      <c r="FF26" s="5" t="s">
        <v>25</v>
      </c>
      <c r="FG26" s="1">
        <f t="shared" si="200"/>
        <v>14.660765716752367</v>
      </c>
      <c r="FH26" s="11">
        <v>701.1</v>
      </c>
      <c r="FI26" s="11">
        <v>669.6</v>
      </c>
      <c r="FJ26" s="11">
        <v>706.8</v>
      </c>
      <c r="FK26" s="11">
        <v>675</v>
      </c>
      <c r="FL26" s="11">
        <v>711.1</v>
      </c>
      <c r="FM26" s="11">
        <v>679.3</v>
      </c>
      <c r="FN26" s="1">
        <f t="shared" si="201"/>
        <v>1.05</v>
      </c>
      <c r="FO26" s="1">
        <f t="shared" si="202"/>
        <v>1.0599999999999985</v>
      </c>
      <c r="FP26" s="1">
        <f t="shared" si="203"/>
        <v>1.0600000000000023</v>
      </c>
      <c r="FQ26" s="6">
        <f>AVERAGE(FN26:FP26)</f>
        <v>1.0566666666666669</v>
      </c>
      <c r="FR26" s="9">
        <f t="shared" si="165"/>
        <v>259.46803008067292</v>
      </c>
      <c r="FS26" s="8">
        <f t="shared" si="205"/>
        <v>11006.633836022145</v>
      </c>
      <c r="FT26" s="1">
        <f t="shared" si="206"/>
        <v>44.823800000000013</v>
      </c>
      <c r="FU26" s="10">
        <f>(FG26/FT26)*100</f>
        <v>32.707547590236352</v>
      </c>
      <c r="FW26" s="20"/>
      <c r="FX26" s="5" t="s">
        <v>25</v>
      </c>
      <c r="FY26" s="1">
        <f t="shared" si="207"/>
        <v>14.660765716752367</v>
      </c>
      <c r="FZ26" s="11">
        <v>712.3</v>
      </c>
      <c r="GA26" s="11">
        <v>681.4</v>
      </c>
      <c r="GB26" s="11">
        <v>702.1</v>
      </c>
      <c r="GC26" s="11">
        <v>672.3</v>
      </c>
      <c r="GD26" s="11">
        <v>709.9</v>
      </c>
      <c r="GE26" s="11">
        <v>680.4</v>
      </c>
      <c r="GF26" s="1">
        <f t="shared" si="208"/>
        <v>1.0299999999999991</v>
      </c>
      <c r="GG26" s="1">
        <f t="shared" si="209"/>
        <v>0.99333333333333562</v>
      </c>
      <c r="GH26" s="1">
        <f t="shared" si="210"/>
        <v>0.98333333333333328</v>
      </c>
      <c r="GI26" s="6">
        <f>AVERAGE(GF26:GH26)</f>
        <v>1.0022222222222228</v>
      </c>
      <c r="GJ26" s="9">
        <f t="shared" si="166"/>
        <v>246.09901486095376</v>
      </c>
      <c r="GK26" s="8">
        <f t="shared" si="212"/>
        <v>10439.520210401659</v>
      </c>
      <c r="GL26" s="1">
        <f t="shared" si="213"/>
        <v>42.514266666666693</v>
      </c>
      <c r="GM26" s="10">
        <f>(FY26/GL26)*100</f>
        <v>34.48434341276581</v>
      </c>
    </row>
    <row r="27" spans="1:195" x14ac:dyDescent="0.2">
      <c r="A27" s="27"/>
      <c r="B27" s="5" t="s">
        <v>26</v>
      </c>
      <c r="C27" s="1">
        <f t="shared" si="167"/>
        <v>25.132741228718345</v>
      </c>
      <c r="D27" s="11">
        <v>706.1</v>
      </c>
      <c r="E27" s="11">
        <v>603.1</v>
      </c>
      <c r="F27" s="11">
        <v>704.7</v>
      </c>
      <c r="G27" s="11">
        <v>601.70000000000005</v>
      </c>
      <c r="H27" s="11">
        <v>0</v>
      </c>
      <c r="I27" s="11">
        <v>0</v>
      </c>
      <c r="J27" s="1">
        <f t="shared" si="130"/>
        <v>1.7166666666666666</v>
      </c>
      <c r="K27" s="1">
        <f t="shared" si="140"/>
        <v>1.7166666666666666</v>
      </c>
      <c r="L27" s="1">
        <f t="shared" si="141"/>
        <v>0</v>
      </c>
      <c r="M27" s="6">
        <f t="shared" si="142"/>
        <v>1.7166666666666666</v>
      </c>
      <c r="N27" s="9">
        <f t="shared" si="143"/>
        <v>245.89438707697832</v>
      </c>
      <c r="O27" s="8">
        <f t="shared" si="131"/>
        <v>10598.048083017766</v>
      </c>
      <c r="P27" s="1">
        <f t="shared" si="132"/>
        <v>73.98833333333333</v>
      </c>
      <c r="Q27" s="10">
        <f t="shared" si="154"/>
        <v>33.968519219766648</v>
      </c>
      <c r="T27" s="4"/>
      <c r="U27" s="2"/>
      <c r="V27" s="3"/>
      <c r="W27" s="12"/>
      <c r="X27" s="12"/>
      <c r="Y27" s="12"/>
      <c r="Z27" s="12"/>
      <c r="AA27" s="12"/>
      <c r="AB27" s="12"/>
      <c r="AC27" s="3"/>
      <c r="AD27" s="3"/>
      <c r="AE27" s="3"/>
      <c r="AF27" s="3"/>
      <c r="AG27" s="3"/>
      <c r="AH27" s="3"/>
      <c r="AI27" s="3"/>
      <c r="AJ27" s="3"/>
      <c r="AK27" s="3"/>
      <c r="AL27" s="21"/>
      <c r="AM27" s="5" t="s">
        <v>26</v>
      </c>
      <c r="AN27" s="1">
        <f>(PI()*$E$39*F41)/(30*1000)</f>
        <v>25.132741228718345</v>
      </c>
      <c r="AO27" s="11">
        <v>728.6</v>
      </c>
      <c r="AP27" s="11">
        <v>626.5</v>
      </c>
      <c r="AQ27" s="11">
        <v>708.5</v>
      </c>
      <c r="AR27" s="11">
        <v>598.70000000000005</v>
      </c>
      <c r="AS27" s="11">
        <v>0</v>
      </c>
      <c r="AT27" s="11">
        <v>0</v>
      </c>
      <c r="AU27" s="1">
        <f t="shared" si="144"/>
        <v>1.7016666666666671</v>
      </c>
      <c r="AV27" s="1">
        <f t="shared" si="145"/>
        <v>1.8299999999999992</v>
      </c>
      <c r="AW27" s="1">
        <f t="shared" si="146"/>
        <v>0</v>
      </c>
      <c r="AX27" s="6">
        <f>AVERAGE(AU27:AV27)</f>
        <v>1.7658333333333331</v>
      </c>
      <c r="AY27" s="9">
        <f t="shared" si="133"/>
        <v>252.93699330879463</v>
      </c>
      <c r="AZ27" s="8">
        <f t="shared" si="134"/>
        <v>10476.650262850273</v>
      </c>
      <c r="BA27" s="1">
        <f t="shared" si="135"/>
        <v>73.140816666666666</v>
      </c>
      <c r="BB27" s="10">
        <f t="shared" si="155"/>
        <v>34.362128253583457</v>
      </c>
      <c r="BC27" s="3"/>
      <c r="BD27" s="21"/>
      <c r="BE27" s="5" t="s">
        <v>26</v>
      </c>
      <c r="BF27" s="1">
        <f t="shared" si="168"/>
        <v>25.132741228718345</v>
      </c>
      <c r="BG27" s="11">
        <v>690.2</v>
      </c>
      <c r="BH27" s="11">
        <v>589.20000000000005</v>
      </c>
      <c r="BI27" s="11">
        <v>706.9</v>
      </c>
      <c r="BJ27" s="11">
        <v>608.1</v>
      </c>
      <c r="BK27" s="11">
        <v>0</v>
      </c>
      <c r="BL27" s="11">
        <v>0</v>
      </c>
      <c r="BM27" s="1">
        <f t="shared" si="149"/>
        <v>1.6833333333333333</v>
      </c>
      <c r="BN27" s="1">
        <f t="shared" si="150"/>
        <v>1.6466666666666658</v>
      </c>
      <c r="BO27" s="1">
        <f t="shared" si="151"/>
        <v>0</v>
      </c>
      <c r="BP27" s="6">
        <f>AVERAGE(BM27:BN27)</f>
        <v>1.6649999999999996</v>
      </c>
      <c r="BQ27" s="9">
        <f t="shared" si="136"/>
        <v>238.4936822232051</v>
      </c>
      <c r="BR27" s="8">
        <f t="shared" si="137"/>
        <v>9878.4083176851564</v>
      </c>
      <c r="BS27" s="1">
        <f t="shared" si="138"/>
        <v>68.96429999999998</v>
      </c>
      <c r="BT27" s="10">
        <f t="shared" si="156"/>
        <v>36.44311800267436</v>
      </c>
      <c r="BU27" s="3"/>
      <c r="BV27" s="21"/>
      <c r="BW27" s="5" t="s">
        <v>26</v>
      </c>
      <c r="BX27" s="1">
        <f t="shared" si="169"/>
        <v>16.755160819145562</v>
      </c>
      <c r="BY27" s="11">
        <v>0</v>
      </c>
      <c r="BZ27" s="11">
        <v>0</v>
      </c>
      <c r="CA27" s="11">
        <v>0</v>
      </c>
      <c r="CB27" s="11">
        <v>0</v>
      </c>
      <c r="CC27" s="1">
        <f t="shared" si="157"/>
        <v>0</v>
      </c>
      <c r="CD27" s="1">
        <f t="shared" si="158"/>
        <v>0</v>
      </c>
      <c r="CE27" s="6">
        <f t="shared" si="159"/>
        <v>0</v>
      </c>
      <c r="CF27" s="9">
        <f t="shared" si="160"/>
        <v>0</v>
      </c>
      <c r="CG27" s="8">
        <f t="shared" si="170"/>
        <v>0</v>
      </c>
      <c r="CH27" s="1">
        <f t="shared" si="171"/>
        <v>0</v>
      </c>
      <c r="CI27" s="10">
        <v>0</v>
      </c>
      <c r="CK27" s="21"/>
      <c r="CL27" s="5" t="s">
        <v>26</v>
      </c>
      <c r="CM27" s="1">
        <f t="shared" si="172"/>
        <v>16.755160819145562</v>
      </c>
      <c r="CN27" s="11">
        <v>0</v>
      </c>
      <c r="CO27" s="11">
        <v>0</v>
      </c>
      <c r="CP27" s="11">
        <v>0</v>
      </c>
      <c r="CQ27" s="11">
        <v>0</v>
      </c>
      <c r="CR27" s="11">
        <v>0</v>
      </c>
      <c r="CS27" s="11">
        <v>0</v>
      </c>
      <c r="CT27" s="1">
        <f t="shared" si="173"/>
        <v>0</v>
      </c>
      <c r="CU27" s="1">
        <f t="shared" si="174"/>
        <v>0</v>
      </c>
      <c r="CV27" s="1">
        <f t="shared" si="175"/>
        <v>0</v>
      </c>
      <c r="CW27" s="6">
        <f t="shared" si="176"/>
        <v>0</v>
      </c>
      <c r="CX27" s="9">
        <f t="shared" si="161"/>
        <v>0</v>
      </c>
      <c r="CY27" s="8">
        <f t="shared" si="177"/>
        <v>0</v>
      </c>
      <c r="CZ27" s="1">
        <f t="shared" si="178"/>
        <v>0</v>
      </c>
      <c r="DA27" s="10">
        <v>0</v>
      </c>
      <c r="DC27" s="21"/>
      <c r="DD27" s="5" t="s">
        <v>26</v>
      </c>
      <c r="DE27" s="1">
        <f t="shared" si="179"/>
        <v>16.755160819145562</v>
      </c>
      <c r="DF27" s="11">
        <v>0</v>
      </c>
      <c r="DG27" s="11">
        <v>0</v>
      </c>
      <c r="DH27" s="11">
        <v>0</v>
      </c>
      <c r="DI27" s="11">
        <v>0</v>
      </c>
      <c r="DJ27" s="11">
        <v>0</v>
      </c>
      <c r="DK27" s="11">
        <v>0</v>
      </c>
      <c r="DL27" s="1">
        <f t="shared" si="180"/>
        <v>0</v>
      </c>
      <c r="DM27" s="1">
        <f t="shared" si="181"/>
        <v>0</v>
      </c>
      <c r="DN27" s="1">
        <f t="shared" si="182"/>
        <v>0</v>
      </c>
      <c r="DO27" s="6">
        <f t="shared" si="183"/>
        <v>0</v>
      </c>
      <c r="DP27" s="9">
        <f t="shared" si="162"/>
        <v>0</v>
      </c>
      <c r="DQ27" s="8">
        <f t="shared" si="184"/>
        <v>0</v>
      </c>
      <c r="DR27" s="1">
        <f t="shared" si="185"/>
        <v>0</v>
      </c>
      <c r="DS27" s="10">
        <v>0</v>
      </c>
      <c r="DU27" s="21"/>
      <c r="DV27" s="5" t="s">
        <v>26</v>
      </c>
      <c r="DW27" s="1">
        <f t="shared" si="186"/>
        <v>16.755160819145562</v>
      </c>
      <c r="DX27" s="11">
        <v>0</v>
      </c>
      <c r="DY27" s="11">
        <v>0</v>
      </c>
      <c r="DZ27" s="11">
        <v>0</v>
      </c>
      <c r="EA27" s="11">
        <v>0</v>
      </c>
      <c r="EB27" s="11">
        <v>0</v>
      </c>
      <c r="EC27" s="11">
        <v>0</v>
      </c>
      <c r="ED27" s="1">
        <f t="shared" si="187"/>
        <v>0</v>
      </c>
      <c r="EE27" s="1">
        <f t="shared" si="188"/>
        <v>0</v>
      </c>
      <c r="EF27" s="1">
        <f t="shared" si="189"/>
        <v>0</v>
      </c>
      <c r="EG27" s="6">
        <f t="shared" ref="EG27:EG39" si="214">AVERAGE(ED27:EF27)</f>
        <v>0</v>
      </c>
      <c r="EH27" s="9">
        <f t="shared" si="163"/>
        <v>0</v>
      </c>
      <c r="EI27" s="8">
        <f t="shared" si="191"/>
        <v>0</v>
      </c>
      <c r="EJ27" s="1">
        <f t="shared" si="192"/>
        <v>0</v>
      </c>
      <c r="EK27" s="10">
        <v>0</v>
      </c>
      <c r="EM27" s="21"/>
      <c r="EN27" s="5" t="s">
        <v>26</v>
      </c>
      <c r="EO27" s="1">
        <f t="shared" si="193"/>
        <v>16.755160819145562</v>
      </c>
      <c r="EP27" s="11">
        <v>0</v>
      </c>
      <c r="EQ27" s="11">
        <v>0</v>
      </c>
      <c r="ER27" s="11">
        <v>0</v>
      </c>
      <c r="ES27" s="11">
        <v>0</v>
      </c>
      <c r="ET27" s="11">
        <v>0</v>
      </c>
      <c r="EU27" s="11">
        <v>0</v>
      </c>
      <c r="EV27" s="1">
        <f t="shared" si="194"/>
        <v>0</v>
      </c>
      <c r="EW27" s="1">
        <f t="shared" si="195"/>
        <v>0</v>
      </c>
      <c r="EX27" s="1">
        <f t="shared" si="196"/>
        <v>0</v>
      </c>
      <c r="EY27" s="6">
        <f t="shared" ref="EY27:EY39" si="215">AVERAGE(EV27:EX27)</f>
        <v>0</v>
      </c>
      <c r="EZ27" s="9">
        <f t="shared" si="164"/>
        <v>0</v>
      </c>
      <c r="FA27" s="8">
        <f t="shared" si="198"/>
        <v>0</v>
      </c>
      <c r="FB27" s="1">
        <f t="shared" si="199"/>
        <v>0</v>
      </c>
      <c r="FC27" s="10">
        <v>0</v>
      </c>
      <c r="FE27" s="21"/>
      <c r="FF27" s="5" t="s">
        <v>26</v>
      </c>
      <c r="FG27" s="1">
        <f t="shared" si="200"/>
        <v>16.755160819145562</v>
      </c>
      <c r="FH27" s="11">
        <v>0</v>
      </c>
      <c r="FI27" s="11">
        <v>0</v>
      </c>
      <c r="FJ27" s="11">
        <v>0</v>
      </c>
      <c r="FK27" s="11">
        <v>0</v>
      </c>
      <c r="FL27" s="11">
        <v>0</v>
      </c>
      <c r="FM27" s="11">
        <v>0</v>
      </c>
      <c r="FN27" s="1">
        <f t="shared" si="201"/>
        <v>0</v>
      </c>
      <c r="FO27" s="1">
        <f t="shared" si="202"/>
        <v>0</v>
      </c>
      <c r="FP27" s="1">
        <f t="shared" si="203"/>
        <v>0</v>
      </c>
      <c r="FQ27" s="6">
        <f t="shared" ref="FQ27:FQ39" si="216">AVERAGE(FN27:FP27)</f>
        <v>0</v>
      </c>
      <c r="FR27" s="9">
        <f t="shared" si="165"/>
        <v>0</v>
      </c>
      <c r="FS27" s="8">
        <f t="shared" si="205"/>
        <v>0</v>
      </c>
      <c r="FT27" s="1">
        <f t="shared" si="206"/>
        <v>0</v>
      </c>
      <c r="FU27" s="10">
        <v>0</v>
      </c>
      <c r="FW27" s="21"/>
      <c r="FX27" s="5" t="s">
        <v>26</v>
      </c>
      <c r="FY27" s="1">
        <f t="shared" si="207"/>
        <v>16.755160819145562</v>
      </c>
      <c r="FZ27" s="11">
        <v>0</v>
      </c>
      <c r="GA27" s="11">
        <v>0</v>
      </c>
      <c r="GB27" s="11">
        <v>0</v>
      </c>
      <c r="GC27" s="11">
        <v>0</v>
      </c>
      <c r="GD27" s="11">
        <v>0</v>
      </c>
      <c r="GE27" s="11">
        <v>0</v>
      </c>
      <c r="GF27" s="1">
        <f t="shared" si="208"/>
        <v>0</v>
      </c>
      <c r="GG27" s="1">
        <f t="shared" si="209"/>
        <v>0</v>
      </c>
      <c r="GH27" s="1">
        <f t="shared" si="210"/>
        <v>0</v>
      </c>
      <c r="GI27" s="6">
        <f t="shared" ref="GI27:GI39" si="217">AVERAGE(GF27:GH27)</f>
        <v>0</v>
      </c>
      <c r="GJ27" s="9">
        <f t="shared" si="166"/>
        <v>0</v>
      </c>
      <c r="GK27" s="8">
        <f t="shared" si="212"/>
        <v>0</v>
      </c>
      <c r="GL27" s="1">
        <f t="shared" si="213"/>
        <v>0</v>
      </c>
      <c r="GM27" s="10">
        <v>0</v>
      </c>
    </row>
    <row r="28" spans="1:195" x14ac:dyDescent="0.2">
      <c r="A28" s="23" t="s">
        <v>28</v>
      </c>
      <c r="B28" s="5" t="s">
        <v>23</v>
      </c>
      <c r="C28" s="1">
        <f>(PI()*$E$40*F38)/(30*1000)</f>
        <v>17.592918860102841</v>
      </c>
      <c r="D28" s="11">
        <v>704.3</v>
      </c>
      <c r="E28" s="11">
        <v>623.9</v>
      </c>
      <c r="F28" s="11">
        <v>706.4</v>
      </c>
      <c r="G28" s="11">
        <v>626.79999999999995</v>
      </c>
      <c r="H28" s="11">
        <v>0</v>
      </c>
      <c r="I28" s="11">
        <v>0</v>
      </c>
      <c r="J28" s="1">
        <f t="shared" si="130"/>
        <v>1.3399999999999996</v>
      </c>
      <c r="K28" s="1">
        <f t="shared" si="140"/>
        <v>1.3266666666666671</v>
      </c>
      <c r="L28" s="1">
        <f t="shared" si="141"/>
        <v>0</v>
      </c>
      <c r="M28" s="6">
        <f t="shared" si="142"/>
        <v>1.3333333333333335</v>
      </c>
      <c r="N28" s="9">
        <f t="shared" si="143"/>
        <v>272.83704530039205</v>
      </c>
      <c r="O28" s="8">
        <f t="shared" si="131"/>
        <v>11759.276652446897</v>
      </c>
      <c r="P28" s="1">
        <f t="shared" si="132"/>
        <v>57.466666666666676</v>
      </c>
      <c r="Q28" s="10">
        <f t="shared" si="154"/>
        <v>30.614127946814683</v>
      </c>
      <c r="T28" s="4"/>
      <c r="U28" s="2"/>
      <c r="V28" s="3"/>
      <c r="W28" s="12"/>
      <c r="X28" s="12"/>
      <c r="Y28" s="12"/>
      <c r="Z28" s="12"/>
      <c r="AA28" s="12"/>
      <c r="AB28" s="12"/>
      <c r="AC28" s="3"/>
      <c r="AD28" s="3"/>
      <c r="AE28" s="3"/>
      <c r="AF28" s="3"/>
      <c r="AG28" s="3"/>
      <c r="AH28" s="3"/>
      <c r="AI28" s="3"/>
      <c r="AJ28" s="3"/>
      <c r="AK28" s="3"/>
      <c r="AL28" s="20" t="s">
        <v>28</v>
      </c>
      <c r="AM28" s="5" t="s">
        <v>23</v>
      </c>
      <c r="AN28" s="1">
        <f>(PI()*$E$40*F38)/(30*1000)</f>
        <v>17.592918860102841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">
        <f t="shared" si="144"/>
        <v>0</v>
      </c>
      <c r="AV28" s="1">
        <f t="shared" si="145"/>
        <v>0</v>
      </c>
      <c r="AW28" s="1">
        <f t="shared" si="146"/>
        <v>0</v>
      </c>
      <c r="AX28" s="6">
        <f t="shared" ref="AX28:AX31" si="218">AVERAGE(AU28:AW28)</f>
        <v>0</v>
      </c>
      <c r="AY28" s="9">
        <f t="shared" si="133"/>
        <v>0</v>
      </c>
      <c r="AZ28" s="8">
        <f t="shared" si="134"/>
        <v>0</v>
      </c>
      <c r="BA28" s="1">
        <f t="shared" si="135"/>
        <v>0</v>
      </c>
      <c r="BB28" s="10" t="e">
        <f t="shared" si="155"/>
        <v>#DIV/0!</v>
      </c>
      <c r="BD28" s="20" t="s">
        <v>28</v>
      </c>
      <c r="BE28" s="5" t="s">
        <v>23</v>
      </c>
      <c r="BF28" s="1">
        <f>(PI()*$E$40*F38)/(30*1000)</f>
        <v>17.592918860102841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">
        <f t="shared" si="149"/>
        <v>0</v>
      </c>
      <c r="BN28" s="1">
        <f t="shared" si="150"/>
        <v>0</v>
      </c>
      <c r="BO28" s="1">
        <f t="shared" si="151"/>
        <v>0</v>
      </c>
      <c r="BP28" s="6">
        <f t="shared" ref="BP28:BP31" si="219">AVERAGE(BM28:BO28)</f>
        <v>0</v>
      </c>
      <c r="BQ28" s="9">
        <f t="shared" si="136"/>
        <v>0</v>
      </c>
      <c r="BR28" s="8">
        <f t="shared" si="137"/>
        <v>0</v>
      </c>
      <c r="BS28" s="1">
        <f t="shared" si="138"/>
        <v>0</v>
      </c>
      <c r="BT28" s="10" t="e">
        <f t="shared" si="156"/>
        <v>#DIV/0!</v>
      </c>
      <c r="BU28" s="3"/>
      <c r="BV28" s="20" t="s">
        <v>27</v>
      </c>
      <c r="BW28" s="5" t="s">
        <v>23</v>
      </c>
      <c r="BX28" s="1">
        <f>(PI()*$E$39*F38)/(30*1000)</f>
        <v>13.194689145077131</v>
      </c>
      <c r="BY28" s="11">
        <v>700.8</v>
      </c>
      <c r="BZ28" s="11">
        <v>644.6</v>
      </c>
      <c r="CA28" s="11">
        <v>701.6</v>
      </c>
      <c r="CB28" s="11">
        <v>649.9</v>
      </c>
      <c r="CC28" s="1">
        <f t="shared" si="157"/>
        <v>0.93666666666666554</v>
      </c>
      <c r="CD28" s="1">
        <f t="shared" si="158"/>
        <v>0.86166666666666747</v>
      </c>
      <c r="CE28" s="6">
        <f t="shared" si="159"/>
        <v>0.89916666666666645</v>
      </c>
      <c r="CF28" s="9">
        <f t="shared" si="160"/>
        <v>245.32597656593578</v>
      </c>
      <c r="CG28" s="8">
        <f t="shared" si="170"/>
        <v>9859.6509981849576</v>
      </c>
      <c r="CH28" s="1">
        <f t="shared" si="171"/>
        <v>36.137508333333322</v>
      </c>
      <c r="CI28" s="10">
        <f t="shared" ref="CI28:CI39" si="220">(BX28/CH28)*100</f>
        <v>36.512448571077378</v>
      </c>
      <c r="CK28" s="20" t="s">
        <v>27</v>
      </c>
      <c r="CL28" s="5" t="s">
        <v>23</v>
      </c>
      <c r="CM28" s="1">
        <f>(PI()*$E$39*F38)/(30*1000)</f>
        <v>13.194689145077131</v>
      </c>
      <c r="CN28" s="11">
        <v>701.5</v>
      </c>
      <c r="CO28" s="11">
        <v>674.3</v>
      </c>
      <c r="CP28" s="11">
        <v>705</v>
      </c>
      <c r="CQ28" s="11">
        <v>677.2</v>
      </c>
      <c r="CR28" s="11">
        <v>704.6</v>
      </c>
      <c r="CS28" s="11">
        <v>677.6</v>
      </c>
      <c r="CT28" s="1">
        <f t="shared" si="173"/>
        <v>0.90666666666666818</v>
      </c>
      <c r="CU28" s="1">
        <f t="shared" si="174"/>
        <v>0.9266666666666652</v>
      </c>
      <c r="CV28" s="1">
        <f t="shared" si="175"/>
        <v>0.9</v>
      </c>
      <c r="CW28" s="6">
        <f t="shared" si="176"/>
        <v>0.91111111111111109</v>
      </c>
      <c r="CX28" s="9">
        <f t="shared" si="161"/>
        <v>248.58486349591271</v>
      </c>
      <c r="CY28" s="8">
        <f t="shared" si="177"/>
        <v>10544.969909496618</v>
      </c>
      <c r="CZ28" s="1">
        <f t="shared" si="178"/>
        <v>38.649333333333331</v>
      </c>
      <c r="DA28" s="10">
        <f t="shared" ref="DA28:DA39" si="221">(CM28/CZ28)*100</f>
        <v>34.139499978638177</v>
      </c>
      <c r="DC28" s="20" t="s">
        <v>27</v>
      </c>
      <c r="DD28" s="5" t="s">
        <v>23</v>
      </c>
      <c r="DE28" s="1">
        <f>(PI()*$E$39*F38)/(30*1000)</f>
        <v>13.194689145077131</v>
      </c>
      <c r="DF28" s="11">
        <v>706.9</v>
      </c>
      <c r="DG28" s="11">
        <v>678.1</v>
      </c>
      <c r="DH28" s="11">
        <v>706.3</v>
      </c>
      <c r="DI28" s="11">
        <v>679.8</v>
      </c>
      <c r="DJ28" s="11">
        <v>714</v>
      </c>
      <c r="DK28" s="11">
        <v>686.9</v>
      </c>
      <c r="DL28" s="1">
        <f t="shared" si="180"/>
        <v>0.95999999999999852</v>
      </c>
      <c r="DM28" s="1">
        <f t="shared" si="181"/>
        <v>0.8833333333333333</v>
      </c>
      <c r="DN28" s="1">
        <f t="shared" si="182"/>
        <v>0.9033333333333341</v>
      </c>
      <c r="DO28" s="6">
        <f t="shared" si="183"/>
        <v>0.91555555555555534</v>
      </c>
      <c r="DP28" s="9">
        <f t="shared" si="162"/>
        <v>249.79747258613665</v>
      </c>
      <c r="DQ28" s="8">
        <f t="shared" si="184"/>
        <v>10039.360423236831</v>
      </c>
      <c r="DR28" s="1">
        <f t="shared" si="185"/>
        <v>36.796177777777764</v>
      </c>
      <c r="DS28" s="10">
        <f t="shared" ref="DS28:DS39" si="222">(DE28/DR28)*100</f>
        <v>35.858858017165495</v>
      </c>
      <c r="DU28" s="20" t="s">
        <v>27</v>
      </c>
      <c r="DV28" s="5" t="s">
        <v>23</v>
      </c>
      <c r="DW28" s="1">
        <f>(PI()*$E$39*F38)/(30*1000)</f>
        <v>13.194689145077131</v>
      </c>
      <c r="DX28" s="11">
        <v>709.1</v>
      </c>
      <c r="DY28" s="11">
        <v>682.1</v>
      </c>
      <c r="DZ28" s="11">
        <v>708</v>
      </c>
      <c r="EA28" s="11">
        <v>681.4</v>
      </c>
      <c r="EB28" s="11">
        <v>708.6</v>
      </c>
      <c r="EC28" s="11">
        <v>681.6</v>
      </c>
      <c r="ED28" s="1">
        <f t="shared" si="187"/>
        <v>0.9</v>
      </c>
      <c r="EE28" s="1">
        <f t="shared" si="188"/>
        <v>0.88666666666666738</v>
      </c>
      <c r="EF28" s="1">
        <f t="shared" si="189"/>
        <v>0.9</v>
      </c>
      <c r="EG28" s="6">
        <f t="shared" si="214"/>
        <v>0.89555555555555577</v>
      </c>
      <c r="EH28" s="9">
        <f t="shared" si="163"/>
        <v>244.3407316801289</v>
      </c>
      <c r="EI28" s="8">
        <f t="shared" si="191"/>
        <v>10364.933837871069</v>
      </c>
      <c r="EJ28" s="1">
        <f t="shared" si="192"/>
        <v>37.989466666666679</v>
      </c>
      <c r="EK28" s="10">
        <f t="shared" ref="EK28:EK39" si="223">(DW28/EJ28)*100</f>
        <v>34.73249377479317</v>
      </c>
      <c r="EM28" s="20" t="s">
        <v>27</v>
      </c>
      <c r="EN28" s="5" t="s">
        <v>23</v>
      </c>
      <c r="EO28" s="1">
        <f>(PI()*$E$39*F38)/(30*1000)</f>
        <v>13.194689145077131</v>
      </c>
      <c r="EP28" s="11">
        <v>701.9</v>
      </c>
      <c r="EQ28" s="11">
        <v>674.5</v>
      </c>
      <c r="ER28" s="11">
        <v>703.6</v>
      </c>
      <c r="ES28" s="11">
        <v>675.7</v>
      </c>
      <c r="ET28" s="11">
        <v>711</v>
      </c>
      <c r="EU28" s="11">
        <v>683.3</v>
      </c>
      <c r="EV28" s="1">
        <f t="shared" si="194"/>
        <v>0.91333333333333255</v>
      </c>
      <c r="EW28" s="1">
        <f t="shared" si="195"/>
        <v>0.92999999999999927</v>
      </c>
      <c r="EX28" s="1">
        <f t="shared" si="196"/>
        <v>0.92333333333333489</v>
      </c>
      <c r="EY28" s="6">
        <f t="shared" si="215"/>
        <v>0.92222222222222217</v>
      </c>
      <c r="EZ28" s="9">
        <f t="shared" si="164"/>
        <v>251.61638622147262</v>
      </c>
      <c r="FA28" s="8">
        <f t="shared" si="198"/>
        <v>10844.666246145471</v>
      </c>
      <c r="FB28" s="1">
        <f t="shared" si="199"/>
        <v>39.747777777777777</v>
      </c>
      <c r="FC28" s="10">
        <f t="shared" ref="FC28:FC39" si="224">(EO28/FB28)*100</f>
        <v>33.196042351967733</v>
      </c>
      <c r="FE28" s="20" t="s">
        <v>27</v>
      </c>
      <c r="FF28" s="5" t="s">
        <v>23</v>
      </c>
      <c r="FG28" s="1">
        <f>(PI()*$E$39*F38)/(30*1000)</f>
        <v>13.194689145077131</v>
      </c>
      <c r="FH28" s="11">
        <v>700.6</v>
      </c>
      <c r="FI28" s="11">
        <v>672.5</v>
      </c>
      <c r="FJ28" s="11">
        <v>707.9</v>
      </c>
      <c r="FK28" s="11">
        <v>679.3</v>
      </c>
      <c r="FL28" s="11">
        <v>710.2</v>
      </c>
      <c r="FM28" s="11">
        <v>682.1</v>
      </c>
      <c r="FN28" s="1">
        <f t="shared" si="201"/>
        <v>0.93666666666666742</v>
      </c>
      <c r="FO28" s="1">
        <f t="shared" si="202"/>
        <v>0.95333333333333414</v>
      </c>
      <c r="FP28" s="1">
        <f t="shared" si="203"/>
        <v>0.93666666666666742</v>
      </c>
      <c r="FQ28" s="6">
        <f t="shared" si="216"/>
        <v>0.94222222222222296</v>
      </c>
      <c r="FR28" s="9">
        <f t="shared" si="165"/>
        <v>257.07312712748069</v>
      </c>
      <c r="FS28" s="8">
        <f t="shared" si="205"/>
        <v>10905.042052747731</v>
      </c>
      <c r="FT28" s="1">
        <f t="shared" si="206"/>
        <v>39.969066666666698</v>
      </c>
      <c r="FU28" s="10">
        <f t="shared" ref="FU28:FU39" si="225">(FG28/FT28)*100</f>
        <v>33.012252337834056</v>
      </c>
      <c r="FW28" s="20" t="s">
        <v>27</v>
      </c>
      <c r="FX28" s="5" t="s">
        <v>23</v>
      </c>
      <c r="FY28" s="1">
        <f>(PI()*$E$39*F38)/(30*1000)</f>
        <v>13.194689145077131</v>
      </c>
      <c r="FZ28" s="11">
        <v>710.6</v>
      </c>
      <c r="GA28" s="11">
        <v>684.8</v>
      </c>
      <c r="GB28" s="11">
        <v>708.7</v>
      </c>
      <c r="GC28" s="11">
        <v>682</v>
      </c>
      <c r="GD28" s="11">
        <v>707.4</v>
      </c>
      <c r="GE28" s="11">
        <v>680.4</v>
      </c>
      <c r="GF28" s="1">
        <f t="shared" si="208"/>
        <v>0.86000000000000232</v>
      </c>
      <c r="GG28" s="1">
        <f t="shared" si="209"/>
        <v>0.89000000000000157</v>
      </c>
      <c r="GH28" s="1">
        <f t="shared" si="210"/>
        <v>0.9</v>
      </c>
      <c r="GI28" s="6">
        <f t="shared" si="217"/>
        <v>0.88333333333333464</v>
      </c>
      <c r="GJ28" s="9">
        <f t="shared" si="166"/>
        <v>241.00605668201334</v>
      </c>
      <c r="GK28" s="8">
        <f t="shared" si="212"/>
        <v>10223.476924451006</v>
      </c>
      <c r="GL28" s="1">
        <f t="shared" si="213"/>
        <v>37.471000000000053</v>
      </c>
      <c r="GM28" s="10">
        <f t="shared" ref="GM28:GM39" si="226">(FY28/GL28)*100</f>
        <v>35.213069160356305</v>
      </c>
    </row>
    <row r="29" spans="1:195" x14ac:dyDescent="0.2">
      <c r="A29" s="25"/>
      <c r="B29" s="5" t="s">
        <v>24</v>
      </c>
      <c r="C29" s="1">
        <f t="shared" ref="C29:C31" si="227">(PI()*$E$40*F39)/(30*1000)</f>
        <v>23.457225146803786</v>
      </c>
      <c r="D29" s="11">
        <v>706.6</v>
      </c>
      <c r="E29" s="11">
        <v>606.6</v>
      </c>
      <c r="F29" s="11">
        <v>706.7</v>
      </c>
      <c r="G29" s="11">
        <v>607.70000000000005</v>
      </c>
      <c r="H29" s="11">
        <v>0</v>
      </c>
      <c r="I29" s="11">
        <v>0</v>
      </c>
      <c r="J29" s="1">
        <f t="shared" si="130"/>
        <v>1.6666666666666667</v>
      </c>
      <c r="K29" s="1">
        <f t="shared" si="140"/>
        <v>1.65</v>
      </c>
      <c r="L29" s="1">
        <f t="shared" si="141"/>
        <v>0</v>
      </c>
      <c r="M29" s="6">
        <f t="shared" si="142"/>
        <v>1.6583333333333332</v>
      </c>
      <c r="N29" s="9">
        <f t="shared" si="143"/>
        <v>254.50580631927195</v>
      </c>
      <c r="O29" s="8">
        <f t="shared" si="131"/>
        <v>10969.200252360622</v>
      </c>
      <c r="P29" s="1">
        <f t="shared" si="132"/>
        <v>71.474166666666662</v>
      </c>
      <c r="Q29" s="10">
        <f t="shared" si="154"/>
        <v>32.819165638126293</v>
      </c>
      <c r="T29" s="4"/>
      <c r="U29" s="2"/>
      <c r="V29" s="3"/>
      <c r="W29" s="12"/>
      <c r="X29" s="12"/>
      <c r="Y29" s="12"/>
      <c r="Z29" s="12"/>
      <c r="AA29" s="12"/>
      <c r="AB29" s="12"/>
      <c r="AC29" s="3"/>
      <c r="AD29" s="3"/>
      <c r="AE29" s="3"/>
      <c r="AF29" s="3"/>
      <c r="AG29" s="3"/>
      <c r="AH29" s="3"/>
      <c r="AI29" s="3"/>
      <c r="AJ29" s="3"/>
      <c r="AL29" s="20"/>
      <c r="AM29" s="5" t="s">
        <v>24</v>
      </c>
      <c r="AN29" s="1">
        <f>(PI()*$E$40*F39)/(30*1000)</f>
        <v>23.457225146803786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">
        <f t="shared" si="144"/>
        <v>0</v>
      </c>
      <c r="AV29" s="1">
        <f t="shared" si="145"/>
        <v>0</v>
      </c>
      <c r="AW29" s="1">
        <f t="shared" si="146"/>
        <v>0</v>
      </c>
      <c r="AX29" s="6">
        <f t="shared" si="218"/>
        <v>0</v>
      </c>
      <c r="AY29" s="9">
        <f t="shared" si="133"/>
        <v>0</v>
      </c>
      <c r="AZ29" s="8">
        <f t="shared" si="134"/>
        <v>0</v>
      </c>
      <c r="BA29" s="1">
        <f t="shared" si="135"/>
        <v>0</v>
      </c>
      <c r="BB29" s="10" t="e">
        <f t="shared" si="155"/>
        <v>#DIV/0!</v>
      </c>
      <c r="BD29" s="20"/>
      <c r="BE29" s="5" t="s">
        <v>24</v>
      </c>
      <c r="BF29" s="1">
        <f t="shared" ref="BF29:BF31" si="228">(PI()*$E$40*F39)/(30*1000)</f>
        <v>23.457225146803786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0</v>
      </c>
      <c r="BM29" s="1">
        <f t="shared" si="149"/>
        <v>0</v>
      </c>
      <c r="BN29" s="1">
        <f t="shared" si="150"/>
        <v>0</v>
      </c>
      <c r="BO29" s="1">
        <f t="shared" si="151"/>
        <v>0</v>
      </c>
      <c r="BP29" s="6">
        <f t="shared" si="219"/>
        <v>0</v>
      </c>
      <c r="BQ29" s="9">
        <f t="shared" si="136"/>
        <v>0</v>
      </c>
      <c r="BR29" s="8">
        <f t="shared" si="137"/>
        <v>0</v>
      </c>
      <c r="BS29" s="1">
        <f t="shared" si="138"/>
        <v>0</v>
      </c>
      <c r="BT29" s="10" t="e">
        <f t="shared" si="156"/>
        <v>#DIV/0!</v>
      </c>
      <c r="BV29" s="20"/>
      <c r="BW29" s="5" t="s">
        <v>24</v>
      </c>
      <c r="BX29" s="1">
        <f t="shared" ref="BX29:BX31" si="229">(PI()*$E$39*F39)/(30*1000)</f>
        <v>17.592918860102841</v>
      </c>
      <c r="BY29" s="11">
        <v>704.8</v>
      </c>
      <c r="BZ29" s="11">
        <v>635.5</v>
      </c>
      <c r="CA29" s="11">
        <v>701</v>
      </c>
      <c r="CB29" s="11">
        <v>634.70000000000005</v>
      </c>
      <c r="CC29" s="1">
        <f t="shared" si="157"/>
        <v>1.1549999999999991</v>
      </c>
      <c r="CD29" s="1">
        <f t="shared" si="158"/>
        <v>1.1049999999999993</v>
      </c>
      <c r="CE29" s="6">
        <f t="shared" si="159"/>
        <v>1.1299999999999992</v>
      </c>
      <c r="CF29" s="9">
        <f t="shared" si="160"/>
        <v>231.22939589208207</v>
      </c>
      <c r="CG29" s="8">
        <f t="shared" si="170"/>
        <v>9293.1094209027779</v>
      </c>
      <c r="CH29" s="1">
        <f t="shared" si="171"/>
        <v>45.414699999999968</v>
      </c>
      <c r="CI29" s="10">
        <f t="shared" si="220"/>
        <v>38.738379555744842</v>
      </c>
      <c r="CK29" s="20"/>
      <c r="CL29" s="5" t="s">
        <v>24</v>
      </c>
      <c r="CM29" s="1">
        <f t="shared" ref="CM29:CM31" si="230">(PI()*$E$39*F39)/(30*1000)</f>
        <v>17.592918860102841</v>
      </c>
      <c r="CN29" s="11">
        <v>702.9</v>
      </c>
      <c r="CO29" s="11">
        <v>667.8</v>
      </c>
      <c r="CP29" s="11">
        <v>699.7</v>
      </c>
      <c r="CQ29" s="11">
        <v>663.9</v>
      </c>
      <c r="CR29" s="11">
        <v>699.5</v>
      </c>
      <c r="CS29" s="11">
        <v>664.4</v>
      </c>
      <c r="CT29" s="1">
        <f t="shared" si="173"/>
        <v>1.1700000000000008</v>
      </c>
      <c r="CU29" s="1">
        <f t="shared" si="174"/>
        <v>1.1933333333333356</v>
      </c>
      <c r="CV29" s="1">
        <f t="shared" si="175"/>
        <v>1.1700000000000008</v>
      </c>
      <c r="CW29" s="6">
        <f t="shared" si="176"/>
        <v>1.1777777777777791</v>
      </c>
      <c r="CX29" s="9">
        <f t="shared" si="161"/>
        <v>241.00605668201322</v>
      </c>
      <c r="CY29" s="8">
        <f t="shared" si="177"/>
        <v>10223.476924451001</v>
      </c>
      <c r="CZ29" s="1">
        <f t="shared" si="178"/>
        <v>49.961333333333393</v>
      </c>
      <c r="DA29" s="10">
        <f t="shared" si="221"/>
        <v>35.213069160356312</v>
      </c>
      <c r="DC29" s="20"/>
      <c r="DD29" s="5" t="s">
        <v>24</v>
      </c>
      <c r="DE29" s="1">
        <f t="shared" ref="DE29:DE31" si="231">(PI()*$E$39*F39)/(30*1000)</f>
        <v>17.592918860102841</v>
      </c>
      <c r="DF29" s="11">
        <v>701.1</v>
      </c>
      <c r="DG29" s="11">
        <v>668.1</v>
      </c>
      <c r="DH29" s="11">
        <v>700.3</v>
      </c>
      <c r="DI29" s="11">
        <v>666.4</v>
      </c>
      <c r="DJ29" s="11">
        <v>702.7</v>
      </c>
      <c r="DK29" s="11">
        <v>668.1</v>
      </c>
      <c r="DL29" s="1">
        <f t="shared" si="180"/>
        <v>1.1000000000000001</v>
      </c>
      <c r="DM29" s="1">
        <f t="shared" si="181"/>
        <v>1.1299999999999992</v>
      </c>
      <c r="DN29" s="1">
        <f t="shared" si="182"/>
        <v>1.153333333333334</v>
      </c>
      <c r="DO29" s="6">
        <f t="shared" si="183"/>
        <v>1.127777777777778</v>
      </c>
      <c r="DP29" s="9">
        <f t="shared" si="162"/>
        <v>230.77466748324829</v>
      </c>
      <c r="DQ29" s="8">
        <f t="shared" si="184"/>
        <v>9274.8338861517477</v>
      </c>
      <c r="DR29" s="1">
        <f t="shared" si="185"/>
        <v>45.325388888888895</v>
      </c>
      <c r="DS29" s="10">
        <f t="shared" si="222"/>
        <v>38.814711338120659</v>
      </c>
      <c r="DU29" s="20"/>
      <c r="DV29" s="5" t="s">
        <v>24</v>
      </c>
      <c r="DW29" s="1">
        <f t="shared" ref="DW29:DW31" si="232">(PI()*$E$39*F39)/(30*1000)</f>
        <v>17.592918860102841</v>
      </c>
      <c r="DX29" s="11">
        <v>704.2</v>
      </c>
      <c r="DY29" s="11">
        <v>668.7</v>
      </c>
      <c r="DZ29" s="11">
        <v>700.7</v>
      </c>
      <c r="EA29" s="11">
        <v>665.6</v>
      </c>
      <c r="EB29" s="11">
        <v>704.9</v>
      </c>
      <c r="EC29" s="11">
        <v>669.5</v>
      </c>
      <c r="ED29" s="1">
        <f t="shared" si="187"/>
        <v>1.1833333333333333</v>
      </c>
      <c r="EE29" s="1">
        <f t="shared" si="188"/>
        <v>1.1700000000000008</v>
      </c>
      <c r="EF29" s="1">
        <f t="shared" si="189"/>
        <v>1.1799999999999993</v>
      </c>
      <c r="EG29" s="6">
        <f t="shared" si="214"/>
        <v>1.1777777777777778</v>
      </c>
      <c r="EH29" s="9">
        <f t="shared" si="163"/>
        <v>241.00605668201297</v>
      </c>
      <c r="EI29" s="8">
        <f t="shared" si="191"/>
        <v>10223.47692445099</v>
      </c>
      <c r="EJ29" s="1">
        <f t="shared" si="192"/>
        <v>49.961333333333336</v>
      </c>
      <c r="EK29" s="10">
        <f t="shared" si="223"/>
        <v>35.213069160356355</v>
      </c>
      <c r="EM29" s="20"/>
      <c r="EN29" s="5" t="s">
        <v>24</v>
      </c>
      <c r="EO29" s="1">
        <f t="shared" ref="EO29:EO31" si="233">(PI()*$E$39*F39)/(30*1000)</f>
        <v>17.592918860102841</v>
      </c>
      <c r="EP29" s="11">
        <v>707.7</v>
      </c>
      <c r="EQ29" s="11">
        <v>672.7</v>
      </c>
      <c r="ER29" s="11">
        <v>702</v>
      </c>
      <c r="ES29" s="11">
        <v>666.5</v>
      </c>
      <c r="ET29" s="11">
        <v>710.8</v>
      </c>
      <c r="EU29" s="11">
        <v>675.5</v>
      </c>
      <c r="EV29" s="1">
        <f t="shared" si="194"/>
        <v>1.1666666666666667</v>
      </c>
      <c r="EW29" s="1">
        <f t="shared" si="195"/>
        <v>1.1833333333333333</v>
      </c>
      <c r="EX29" s="1">
        <f t="shared" si="196"/>
        <v>1.1766666666666652</v>
      </c>
      <c r="EY29" s="6">
        <f t="shared" si="215"/>
        <v>1.1755555555555552</v>
      </c>
      <c r="EZ29" s="9">
        <f t="shared" si="164"/>
        <v>240.55132827317891</v>
      </c>
      <c r="FA29" s="8">
        <f t="shared" si="198"/>
        <v>10367.762248574012</v>
      </c>
      <c r="FB29" s="1">
        <f t="shared" si="199"/>
        <v>50.66644444444443</v>
      </c>
      <c r="FC29" s="10">
        <f t="shared" si="224"/>
        <v>34.723018465196255</v>
      </c>
      <c r="FE29" s="20"/>
      <c r="FF29" s="5" t="s">
        <v>24</v>
      </c>
      <c r="FG29" s="1">
        <f t="shared" ref="FG29:FG31" si="234">(PI()*$E$39*F39)/(30*1000)</f>
        <v>17.592918860102841</v>
      </c>
      <c r="FH29" s="11">
        <v>709</v>
      </c>
      <c r="FI29" s="11">
        <v>673</v>
      </c>
      <c r="FJ29" s="11">
        <v>701.8</v>
      </c>
      <c r="FK29" s="11">
        <v>665.5</v>
      </c>
      <c r="FL29" s="11">
        <v>706.9</v>
      </c>
      <c r="FM29" s="11">
        <v>670.9</v>
      </c>
      <c r="FN29" s="1">
        <f t="shared" si="201"/>
        <v>1.2</v>
      </c>
      <c r="FO29" s="1">
        <f t="shared" si="202"/>
        <v>1.2099999999999984</v>
      </c>
      <c r="FP29" s="1">
        <f t="shared" si="203"/>
        <v>1.2</v>
      </c>
      <c r="FQ29" s="6">
        <f t="shared" si="216"/>
        <v>1.2033333333333329</v>
      </c>
      <c r="FR29" s="9">
        <f t="shared" si="165"/>
        <v>246.23543338360372</v>
      </c>
      <c r="FS29" s="8">
        <f t="shared" si="205"/>
        <v>10445.30708413247</v>
      </c>
      <c r="FT29" s="1">
        <f t="shared" si="206"/>
        <v>51.045399999999987</v>
      </c>
      <c r="FU29" s="10">
        <f t="shared" si="225"/>
        <v>34.465238513368192</v>
      </c>
      <c r="FW29" s="20"/>
      <c r="FX29" s="5" t="s">
        <v>24</v>
      </c>
      <c r="FY29" s="1">
        <f t="shared" ref="FY29:FY31" si="235">(PI()*$E$39*F39)/(30*1000)</f>
        <v>17.592918860102841</v>
      </c>
      <c r="FZ29" s="11">
        <v>705.7</v>
      </c>
      <c r="GA29" s="11">
        <v>672.3</v>
      </c>
      <c r="GB29" s="11">
        <v>706</v>
      </c>
      <c r="GC29" s="11">
        <v>672.9</v>
      </c>
      <c r="GD29" s="11">
        <v>704.6</v>
      </c>
      <c r="GE29" s="11">
        <v>670.9</v>
      </c>
      <c r="GF29" s="1">
        <f t="shared" si="208"/>
        <v>1.1133333333333364</v>
      </c>
      <c r="GG29" s="1">
        <f t="shared" si="209"/>
        <v>1.1033333333333342</v>
      </c>
      <c r="GH29" s="1">
        <f t="shared" si="210"/>
        <v>1.1233333333333348</v>
      </c>
      <c r="GI29" s="6">
        <f t="shared" si="217"/>
        <v>1.1133333333333351</v>
      </c>
      <c r="GJ29" s="9">
        <f t="shared" si="166"/>
        <v>227.81893282582772</v>
      </c>
      <c r="GK29" s="8">
        <f t="shared" si="212"/>
        <v>9664.0791304716113</v>
      </c>
      <c r="GL29" s="1">
        <f t="shared" si="213"/>
        <v>47.227600000000074</v>
      </c>
      <c r="GM29" s="10">
        <f t="shared" si="226"/>
        <v>37.251350608760163</v>
      </c>
    </row>
    <row r="30" spans="1:195" x14ac:dyDescent="0.2">
      <c r="A30" s="25"/>
      <c r="B30" s="5" t="s">
        <v>25</v>
      </c>
      <c r="C30" s="1">
        <f t="shared" si="227"/>
        <v>29.321531433504735</v>
      </c>
      <c r="D30" s="11">
        <v>709.3</v>
      </c>
      <c r="E30" s="11">
        <v>588.29999999999995</v>
      </c>
      <c r="F30" s="11">
        <v>700.8</v>
      </c>
      <c r="G30" s="11">
        <v>581.29999999999995</v>
      </c>
      <c r="H30" s="11">
        <v>0</v>
      </c>
      <c r="I30" s="11">
        <v>0</v>
      </c>
      <c r="J30" s="1">
        <f t="shared" si="130"/>
        <v>2.0166666666666666</v>
      </c>
      <c r="K30" s="1">
        <f t="shared" si="140"/>
        <v>1.9916666666666667</v>
      </c>
      <c r="L30" s="1">
        <f t="shared" si="141"/>
        <v>0</v>
      </c>
      <c r="M30" s="6">
        <f t="shared" si="142"/>
        <v>2.0041666666666664</v>
      </c>
      <c r="N30" s="9">
        <f t="shared" si="143"/>
        <v>246.06491023029105</v>
      </c>
      <c r="O30" s="8">
        <f t="shared" si="131"/>
        <v>10605.397630925545</v>
      </c>
      <c r="P30" s="1">
        <f t="shared" si="132"/>
        <v>86.379583333333329</v>
      </c>
      <c r="Q30" s="10">
        <f t="shared" si="154"/>
        <v>33.944979012407138</v>
      </c>
      <c r="T30" s="4"/>
      <c r="U30" s="2"/>
      <c r="V30" s="3"/>
      <c r="W30" s="12"/>
      <c r="X30" s="12"/>
      <c r="Y30" s="12"/>
      <c r="Z30" s="12"/>
      <c r="AA30" s="12"/>
      <c r="AB30" s="12"/>
      <c r="AC30" s="3"/>
      <c r="AD30" s="3"/>
      <c r="AE30" s="3"/>
      <c r="AF30" s="3"/>
      <c r="AG30" s="3"/>
      <c r="AH30" s="3"/>
      <c r="AI30" s="3"/>
      <c r="AJ30" s="3"/>
      <c r="AL30" s="20"/>
      <c r="AM30" s="5" t="s">
        <v>25</v>
      </c>
      <c r="AN30" s="1">
        <f>(PI()*$E$40*F40)/(30*1000)</f>
        <v>29.321531433504735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">
        <f t="shared" si="144"/>
        <v>0</v>
      </c>
      <c r="AV30" s="1">
        <f t="shared" si="145"/>
        <v>0</v>
      </c>
      <c r="AW30" s="1">
        <f t="shared" si="146"/>
        <v>0</v>
      </c>
      <c r="AX30" s="6">
        <f t="shared" si="218"/>
        <v>0</v>
      </c>
      <c r="AY30" s="9">
        <f t="shared" si="133"/>
        <v>0</v>
      </c>
      <c r="AZ30" s="8">
        <f t="shared" si="134"/>
        <v>0</v>
      </c>
      <c r="BA30" s="1">
        <f t="shared" si="135"/>
        <v>0</v>
      </c>
      <c r="BB30" s="10" t="e">
        <f t="shared" si="155"/>
        <v>#DIV/0!</v>
      </c>
      <c r="BD30" s="20"/>
      <c r="BE30" s="5" t="s">
        <v>25</v>
      </c>
      <c r="BF30" s="1">
        <f t="shared" si="228"/>
        <v>29.321531433504735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">
        <f t="shared" si="149"/>
        <v>0</v>
      </c>
      <c r="BN30" s="1">
        <f t="shared" si="150"/>
        <v>0</v>
      </c>
      <c r="BO30" s="1">
        <f t="shared" si="151"/>
        <v>0</v>
      </c>
      <c r="BP30" s="6">
        <f t="shared" si="219"/>
        <v>0</v>
      </c>
      <c r="BQ30" s="9">
        <f t="shared" si="136"/>
        <v>0</v>
      </c>
      <c r="BR30" s="8">
        <f t="shared" si="137"/>
        <v>0</v>
      </c>
      <c r="BS30" s="1">
        <f t="shared" si="138"/>
        <v>0</v>
      </c>
      <c r="BT30" s="10" t="e">
        <f t="shared" si="156"/>
        <v>#DIV/0!</v>
      </c>
      <c r="BV30" s="20"/>
      <c r="BW30" s="5" t="s">
        <v>25</v>
      </c>
      <c r="BX30" s="1">
        <f t="shared" si="229"/>
        <v>21.991148575128552</v>
      </c>
      <c r="BY30" s="11">
        <v>703</v>
      </c>
      <c r="BZ30" s="11">
        <v>627</v>
      </c>
      <c r="CA30" s="11">
        <v>707.6</v>
      </c>
      <c r="CB30" s="11">
        <v>627.70000000000005</v>
      </c>
      <c r="CC30" s="1">
        <f t="shared" si="157"/>
        <v>1.2666666666666666</v>
      </c>
      <c r="CD30" s="1">
        <f t="shared" si="158"/>
        <v>1.3316666666666663</v>
      </c>
      <c r="CE30" s="6">
        <f t="shared" si="159"/>
        <v>1.2991666666666664</v>
      </c>
      <c r="CF30" s="9">
        <f t="shared" si="160"/>
        <v>212.67647681165553</v>
      </c>
      <c r="CG30" s="8">
        <f t="shared" si="170"/>
        <v>8547.4676030604351</v>
      </c>
      <c r="CH30" s="1">
        <f t="shared" si="171"/>
        <v>52.213508333333316</v>
      </c>
      <c r="CI30" s="10">
        <f t="shared" si="220"/>
        <v>42.117737874911789</v>
      </c>
      <c r="CK30" s="20"/>
      <c r="CL30" s="5" t="s">
        <v>25</v>
      </c>
      <c r="CM30" s="1">
        <f t="shared" si="230"/>
        <v>21.991148575128552</v>
      </c>
      <c r="CN30" s="11">
        <v>701.1</v>
      </c>
      <c r="CO30" s="11">
        <v>657.6</v>
      </c>
      <c r="CP30" s="11">
        <v>706.8</v>
      </c>
      <c r="CQ30" s="11">
        <v>662.4</v>
      </c>
      <c r="CR30" s="11">
        <v>705</v>
      </c>
      <c r="CS30" s="11">
        <v>661.7</v>
      </c>
      <c r="CT30" s="1">
        <f t="shared" si="173"/>
        <v>1.45</v>
      </c>
      <c r="CU30" s="1">
        <f t="shared" si="174"/>
        <v>1.4799999999999993</v>
      </c>
      <c r="CV30" s="1">
        <f t="shared" si="175"/>
        <v>1.4433333333333318</v>
      </c>
      <c r="CW30" s="6">
        <f t="shared" si="176"/>
        <v>1.4577777777777772</v>
      </c>
      <c r="CX30" s="9">
        <f t="shared" si="161"/>
        <v>238.6414689560761</v>
      </c>
      <c r="CY30" s="8">
        <f t="shared" si="177"/>
        <v>10123.171113116749</v>
      </c>
      <c r="CZ30" s="1">
        <f t="shared" si="178"/>
        <v>61.838933333333308</v>
      </c>
      <c r="DA30" s="10">
        <f t="shared" si="221"/>
        <v>35.561979144414778</v>
      </c>
      <c r="DC30" s="20"/>
      <c r="DD30" s="5" t="s">
        <v>25</v>
      </c>
      <c r="DE30" s="1">
        <f t="shared" si="231"/>
        <v>21.991148575128552</v>
      </c>
      <c r="DF30" s="11">
        <v>708.2</v>
      </c>
      <c r="DG30" s="11">
        <v>662.4</v>
      </c>
      <c r="DH30" s="11">
        <v>706.1</v>
      </c>
      <c r="DI30" s="11">
        <v>658.8</v>
      </c>
      <c r="DJ30" s="11">
        <v>703.4</v>
      </c>
      <c r="DK30" s="11">
        <v>655.9</v>
      </c>
      <c r="DL30" s="1">
        <f t="shared" si="180"/>
        <v>1.5266666666666688</v>
      </c>
      <c r="DM30" s="1">
        <f t="shared" si="181"/>
        <v>1.5766666666666689</v>
      </c>
      <c r="DN30" s="1">
        <f t="shared" si="182"/>
        <v>1.5833333333333333</v>
      </c>
      <c r="DO30" s="6">
        <f t="shared" si="183"/>
        <v>1.5622222222222237</v>
      </c>
      <c r="DP30" s="9">
        <f t="shared" si="162"/>
        <v>255.73925712823436</v>
      </c>
      <c r="DQ30" s="8">
        <f t="shared" si="184"/>
        <v>10278.160743983739</v>
      </c>
      <c r="DR30" s="1">
        <f t="shared" si="185"/>
        <v>62.785711111111169</v>
      </c>
      <c r="DS30" s="10">
        <f t="shared" si="222"/>
        <v>35.025721913400112</v>
      </c>
      <c r="DU30" s="20"/>
      <c r="DV30" s="5" t="s">
        <v>25</v>
      </c>
      <c r="DW30" s="1">
        <f t="shared" si="232"/>
        <v>21.991148575128552</v>
      </c>
      <c r="DX30" s="11">
        <v>706.5</v>
      </c>
      <c r="DY30" s="11">
        <v>662.8</v>
      </c>
      <c r="DZ30" s="11">
        <v>707</v>
      </c>
      <c r="EA30" s="11">
        <v>663.1</v>
      </c>
      <c r="EB30" s="11">
        <v>706.1</v>
      </c>
      <c r="EC30" s="11">
        <v>662.4</v>
      </c>
      <c r="ED30" s="1">
        <f t="shared" si="187"/>
        <v>1.4566666666666681</v>
      </c>
      <c r="EE30" s="1">
        <f t="shared" si="188"/>
        <v>1.4633333333333325</v>
      </c>
      <c r="EF30" s="1">
        <f t="shared" si="189"/>
        <v>1.4566666666666681</v>
      </c>
      <c r="EG30" s="6">
        <f t="shared" si="214"/>
        <v>1.4588888888888896</v>
      </c>
      <c r="EH30" s="9">
        <f t="shared" si="163"/>
        <v>238.82336031960992</v>
      </c>
      <c r="EI30" s="8">
        <f t="shared" si="191"/>
        <v>10130.886944757853</v>
      </c>
      <c r="EJ30" s="1">
        <f t="shared" si="192"/>
        <v>61.8860666666667</v>
      </c>
      <c r="EK30" s="10">
        <f t="shared" si="223"/>
        <v>35.534894621075516</v>
      </c>
      <c r="EM30" s="20"/>
      <c r="EN30" s="5" t="s">
        <v>25</v>
      </c>
      <c r="EO30" s="1">
        <f t="shared" si="233"/>
        <v>21.991148575128552</v>
      </c>
      <c r="EP30" s="11">
        <v>708.9</v>
      </c>
      <c r="EQ30" s="11">
        <v>665.3</v>
      </c>
      <c r="ER30" s="11">
        <v>714.4</v>
      </c>
      <c r="ES30" s="11">
        <v>670.2</v>
      </c>
      <c r="ET30" s="11">
        <v>707.1</v>
      </c>
      <c r="EU30" s="11">
        <v>662.8</v>
      </c>
      <c r="EV30" s="1">
        <f t="shared" si="194"/>
        <v>1.453333333333334</v>
      </c>
      <c r="EW30" s="1">
        <f t="shared" si="195"/>
        <v>1.4733333333333312</v>
      </c>
      <c r="EX30" s="1">
        <f t="shared" si="196"/>
        <v>1.476666666666669</v>
      </c>
      <c r="EY30" s="6">
        <f t="shared" si="215"/>
        <v>1.4677777777777781</v>
      </c>
      <c r="EZ30" s="9">
        <f t="shared" si="164"/>
        <v>240.27849122787859</v>
      </c>
      <c r="FA30" s="8">
        <f t="shared" si="198"/>
        <v>10356.002971921567</v>
      </c>
      <c r="FB30" s="1">
        <f t="shared" si="199"/>
        <v>63.261222222222237</v>
      </c>
      <c r="FC30" s="10">
        <f t="shared" si="224"/>
        <v>34.762446570947787</v>
      </c>
      <c r="FE30" s="20"/>
      <c r="FF30" s="5" t="s">
        <v>25</v>
      </c>
      <c r="FG30" s="1">
        <f t="shared" si="234"/>
        <v>21.991148575128552</v>
      </c>
      <c r="FH30" s="11">
        <v>701.8</v>
      </c>
      <c r="FI30" s="11">
        <v>656.4</v>
      </c>
      <c r="FJ30" s="11">
        <v>707.4</v>
      </c>
      <c r="FK30" s="11">
        <v>662.3</v>
      </c>
      <c r="FL30" s="11">
        <v>705.1</v>
      </c>
      <c r="FM30" s="11">
        <v>660.3</v>
      </c>
      <c r="FN30" s="1">
        <f t="shared" si="201"/>
        <v>1.5133333333333325</v>
      </c>
      <c r="FO30" s="1">
        <f t="shared" si="202"/>
        <v>1.5033333333333341</v>
      </c>
      <c r="FP30" s="1">
        <f t="shared" si="203"/>
        <v>1.4933333333333356</v>
      </c>
      <c r="FQ30" s="6">
        <f t="shared" si="216"/>
        <v>1.5033333333333341</v>
      </c>
      <c r="FR30" s="9">
        <f t="shared" si="165"/>
        <v>246.0990148609537</v>
      </c>
      <c r="FS30" s="8">
        <f t="shared" si="205"/>
        <v>10439.520210401657</v>
      </c>
      <c r="FT30" s="1">
        <f t="shared" si="206"/>
        <v>63.771400000000035</v>
      </c>
      <c r="FU30" s="10">
        <f t="shared" si="225"/>
        <v>34.484343412765817</v>
      </c>
      <c r="FW30" s="20"/>
      <c r="FX30" s="5" t="s">
        <v>25</v>
      </c>
      <c r="FY30" s="1">
        <f t="shared" si="235"/>
        <v>21.991148575128552</v>
      </c>
      <c r="FZ30" s="11">
        <v>707.2</v>
      </c>
      <c r="GA30" s="11">
        <v>664.3</v>
      </c>
      <c r="GB30" s="11">
        <v>705.8</v>
      </c>
      <c r="GC30" s="11">
        <v>663.2</v>
      </c>
      <c r="GD30" s="11">
        <v>706.2</v>
      </c>
      <c r="GE30" s="11">
        <v>664.3</v>
      </c>
      <c r="GF30" s="1">
        <f t="shared" si="208"/>
        <v>1.430000000000003</v>
      </c>
      <c r="GG30" s="1">
        <f t="shared" si="209"/>
        <v>1.419999999999997</v>
      </c>
      <c r="GH30" s="1">
        <f t="shared" si="210"/>
        <v>1.3966666666666696</v>
      </c>
      <c r="GI30" s="6">
        <f t="shared" si="217"/>
        <v>1.4155555555555566</v>
      </c>
      <c r="GJ30" s="9">
        <f t="shared" si="166"/>
        <v>231.72959714179979</v>
      </c>
      <c r="GK30" s="8">
        <f t="shared" si="212"/>
        <v>9829.969510755147</v>
      </c>
      <c r="GL30" s="1">
        <f t="shared" si="213"/>
        <v>60.047866666666714</v>
      </c>
      <c r="GM30" s="10">
        <f t="shared" si="226"/>
        <v>36.62269751763904</v>
      </c>
    </row>
    <row r="31" spans="1:195" x14ac:dyDescent="0.2">
      <c r="A31" s="27"/>
      <c r="B31" s="5" t="s">
        <v>26</v>
      </c>
      <c r="C31" s="1">
        <f t="shared" si="227"/>
        <v>33.510321638291124</v>
      </c>
      <c r="D31" s="11">
        <v>710</v>
      </c>
      <c r="E31" s="11">
        <v>571.70000000000005</v>
      </c>
      <c r="F31" s="11">
        <v>707.6</v>
      </c>
      <c r="G31" s="11">
        <v>567.20000000000005</v>
      </c>
      <c r="H31" s="11">
        <v>0</v>
      </c>
      <c r="I31" s="11">
        <v>0</v>
      </c>
      <c r="J31" s="1">
        <f t="shared" si="130"/>
        <v>2.3049999999999993</v>
      </c>
      <c r="K31" s="1">
        <f>(F31-G31)/60</f>
        <v>2.3399999999999994</v>
      </c>
      <c r="L31" s="1">
        <f>(H31-I31)/60</f>
        <v>0</v>
      </c>
      <c r="M31" s="6">
        <f t="shared" si="142"/>
        <v>2.3224999999999993</v>
      </c>
      <c r="N31" s="9">
        <f t="shared" si="143"/>
        <v>249.5052148483756</v>
      </c>
      <c r="O31" s="8">
        <f t="shared" si="131"/>
        <v>10753.674759964988</v>
      </c>
      <c r="P31" s="1">
        <f t="shared" si="132"/>
        <v>100.09974999999997</v>
      </c>
      <c r="Q31" s="10">
        <f t="shared" si="154"/>
        <v>33.476928402209928</v>
      </c>
      <c r="T31" s="4"/>
      <c r="U31" s="2"/>
      <c r="V31" s="3"/>
      <c r="W31" s="12"/>
      <c r="X31" s="12"/>
      <c r="Y31" s="12"/>
      <c r="Z31" s="12"/>
      <c r="AA31" s="12"/>
      <c r="AB31" s="12"/>
      <c r="AC31" s="3"/>
      <c r="AD31" s="3"/>
      <c r="AE31" s="3"/>
      <c r="AF31" s="3"/>
      <c r="AG31" s="3"/>
      <c r="AH31" s="3"/>
      <c r="AI31" s="3"/>
      <c r="AJ31" s="3"/>
      <c r="AL31" s="21"/>
      <c r="AM31" s="5" t="s">
        <v>26</v>
      </c>
      <c r="AN31" s="1">
        <f>(PI()*$E$40*F41)/(30*1000)</f>
        <v>33.510321638291124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">
        <f t="shared" ref="AU31:AU32" si="236">(AO31-AP31)/60</f>
        <v>0</v>
      </c>
      <c r="AV31" s="1">
        <f t="shared" ref="AV31:AV32" si="237">(AQ31-AR31)/60</f>
        <v>0</v>
      </c>
      <c r="AW31" s="1">
        <f t="shared" ref="AW31:AW32" si="238">(AS31-AT31)/60</f>
        <v>0</v>
      </c>
      <c r="AX31" s="6">
        <f t="shared" si="218"/>
        <v>0</v>
      </c>
      <c r="AY31" s="9">
        <f t="shared" si="133"/>
        <v>0</v>
      </c>
      <c r="AZ31" s="8">
        <f t="shared" si="134"/>
        <v>0</v>
      </c>
      <c r="BA31" s="1">
        <f t="shared" si="135"/>
        <v>0</v>
      </c>
      <c r="BB31" s="10" t="e">
        <f t="shared" si="155"/>
        <v>#DIV/0!</v>
      </c>
      <c r="BD31" s="21"/>
      <c r="BE31" s="5" t="s">
        <v>26</v>
      </c>
      <c r="BF31" s="1">
        <f t="shared" si="228"/>
        <v>33.510321638291124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">
        <f t="shared" si="149"/>
        <v>0</v>
      </c>
      <c r="BN31" s="1">
        <f t="shared" si="150"/>
        <v>0</v>
      </c>
      <c r="BO31" s="1">
        <f t="shared" si="151"/>
        <v>0</v>
      </c>
      <c r="BP31" s="6">
        <f t="shared" si="219"/>
        <v>0</v>
      </c>
      <c r="BQ31" s="9">
        <f t="shared" si="136"/>
        <v>0</v>
      </c>
      <c r="BR31" s="8">
        <f t="shared" si="137"/>
        <v>0</v>
      </c>
      <c r="BS31" s="1">
        <f t="shared" si="138"/>
        <v>0</v>
      </c>
      <c r="BT31" s="10" t="e">
        <f t="shared" si="156"/>
        <v>#DIV/0!</v>
      </c>
      <c r="BV31" s="21"/>
      <c r="BW31" s="5" t="s">
        <v>26</v>
      </c>
      <c r="BX31" s="1">
        <f t="shared" si="229"/>
        <v>25.132741228718345</v>
      </c>
      <c r="BY31" s="11">
        <v>704.2</v>
      </c>
      <c r="BZ31" s="11">
        <v>605.79999999999995</v>
      </c>
      <c r="CA31" s="11">
        <v>702.9</v>
      </c>
      <c r="CB31" s="11">
        <v>606.29999999999995</v>
      </c>
      <c r="CC31" s="1">
        <f t="shared" si="157"/>
        <v>1.6400000000000015</v>
      </c>
      <c r="CD31" s="1">
        <f t="shared" si="158"/>
        <v>1.6100000000000003</v>
      </c>
      <c r="CE31" s="6">
        <f t="shared" si="159"/>
        <v>1.6250000000000009</v>
      </c>
      <c r="CF31" s="9">
        <f t="shared" si="160"/>
        <v>232.76410427189708</v>
      </c>
      <c r="CG31" s="8">
        <f t="shared" si="170"/>
        <v>9354.7893506875425</v>
      </c>
      <c r="CH31" s="1">
        <f t="shared" si="171"/>
        <v>65.308750000000032</v>
      </c>
      <c r="CI31" s="10">
        <f t="shared" si="220"/>
        <v>38.482961668564066</v>
      </c>
      <c r="CK31" s="21"/>
      <c r="CL31" s="5" t="s">
        <v>26</v>
      </c>
      <c r="CM31" s="1">
        <f t="shared" si="230"/>
        <v>25.132741228718345</v>
      </c>
      <c r="CN31" s="11">
        <v>703.4</v>
      </c>
      <c r="CO31" s="11">
        <v>651.79999999999995</v>
      </c>
      <c r="CP31" s="11">
        <v>701.2</v>
      </c>
      <c r="CQ31" s="11">
        <v>651</v>
      </c>
      <c r="CR31" s="11">
        <v>706.9</v>
      </c>
      <c r="CS31" s="11">
        <v>655.8</v>
      </c>
      <c r="CT31" s="1">
        <f t="shared" si="173"/>
        <v>1.7200000000000009</v>
      </c>
      <c r="CU31" s="1">
        <f t="shared" si="174"/>
        <v>1.6733333333333349</v>
      </c>
      <c r="CV31" s="1">
        <f t="shared" si="175"/>
        <v>1.703333333333334</v>
      </c>
      <c r="CW31" s="6">
        <f t="shared" si="176"/>
        <v>1.6988888888888898</v>
      </c>
      <c r="CX31" s="9">
        <f t="shared" si="161"/>
        <v>243.34790798750811</v>
      </c>
      <c r="CY31" s="8">
        <f t="shared" si="177"/>
        <v>10322.818256830094</v>
      </c>
      <c r="CZ31" s="1">
        <f t="shared" si="178"/>
        <v>72.066866666666712</v>
      </c>
      <c r="DA31" s="10">
        <f t="shared" si="221"/>
        <v>34.874197243742614</v>
      </c>
      <c r="DC31" s="21"/>
      <c r="DD31" s="5" t="s">
        <v>26</v>
      </c>
      <c r="DE31" s="1">
        <f t="shared" si="231"/>
        <v>25.132741228718345</v>
      </c>
      <c r="DF31" s="11">
        <v>702.4</v>
      </c>
      <c r="DG31" s="11">
        <v>648.29999999999995</v>
      </c>
      <c r="DH31" s="11">
        <v>709.2</v>
      </c>
      <c r="DI31" s="11">
        <v>656.3</v>
      </c>
      <c r="DJ31" s="11">
        <v>704.4</v>
      </c>
      <c r="DK31" s="11">
        <v>652.5</v>
      </c>
      <c r="DL31" s="1">
        <f t="shared" si="180"/>
        <v>1.8033333333333341</v>
      </c>
      <c r="DM31" s="1">
        <f t="shared" si="181"/>
        <v>1.7633333333333363</v>
      </c>
      <c r="DN31" s="1">
        <f t="shared" si="182"/>
        <v>1.7299999999999993</v>
      </c>
      <c r="DO31" s="6">
        <f t="shared" si="183"/>
        <v>1.7655555555555564</v>
      </c>
      <c r="DP31" s="9">
        <f t="shared" si="162"/>
        <v>252.89720457302184</v>
      </c>
      <c r="DQ31" s="8">
        <f t="shared" si="184"/>
        <v>10163.938651789747</v>
      </c>
      <c r="DR31" s="1">
        <f t="shared" si="185"/>
        <v>70.957677777777803</v>
      </c>
      <c r="DS31" s="10">
        <f t="shared" si="222"/>
        <v>35.419340113451824</v>
      </c>
      <c r="DU31" s="21"/>
      <c r="DV31" s="5" t="s">
        <v>26</v>
      </c>
      <c r="DW31" s="1">
        <f t="shared" si="232"/>
        <v>25.132741228718345</v>
      </c>
      <c r="DX31" s="11">
        <v>701.7</v>
      </c>
      <c r="DY31" s="11">
        <v>651.29999999999995</v>
      </c>
      <c r="DZ31" s="11">
        <v>706</v>
      </c>
      <c r="EA31" s="11">
        <v>655.8</v>
      </c>
      <c r="EB31" s="11">
        <v>707.8</v>
      </c>
      <c r="EC31" s="11">
        <v>657.3</v>
      </c>
      <c r="ED31" s="1">
        <f t="shared" si="187"/>
        <v>1.680000000000003</v>
      </c>
      <c r="EE31" s="1">
        <f t="shared" si="188"/>
        <v>1.6733333333333349</v>
      </c>
      <c r="EF31" s="1">
        <f t="shared" si="189"/>
        <v>1.6833333333333333</v>
      </c>
      <c r="EG31" s="6">
        <f t="shared" si="214"/>
        <v>1.6788888888888904</v>
      </c>
      <c r="EH31" s="9">
        <f t="shared" si="163"/>
        <v>240.48311901185409</v>
      </c>
      <c r="EI31" s="8">
        <f t="shared" si="191"/>
        <v>10201.29390848285</v>
      </c>
      <c r="EJ31" s="1">
        <f t="shared" si="192"/>
        <v>71.218466666666728</v>
      </c>
      <c r="EK31" s="10">
        <f t="shared" si="223"/>
        <v>35.289641022953298</v>
      </c>
      <c r="EM31" s="21"/>
      <c r="EN31" s="5" t="s">
        <v>26</v>
      </c>
      <c r="EO31" s="1">
        <f t="shared" si="233"/>
        <v>25.132741228718345</v>
      </c>
      <c r="EP31" s="11">
        <v>709.5</v>
      </c>
      <c r="EQ31" s="11">
        <v>657.8</v>
      </c>
      <c r="ER31" s="11">
        <v>706.1</v>
      </c>
      <c r="ES31" s="11">
        <v>654.9</v>
      </c>
      <c r="ET31" s="11">
        <v>713.6</v>
      </c>
      <c r="EU31" s="11">
        <v>662.5</v>
      </c>
      <c r="EV31" s="1">
        <f t="shared" si="194"/>
        <v>1.7233333333333349</v>
      </c>
      <c r="EW31" s="1">
        <f t="shared" si="195"/>
        <v>1.7066666666666681</v>
      </c>
      <c r="EX31" s="1">
        <f t="shared" si="196"/>
        <v>1.703333333333334</v>
      </c>
      <c r="EY31" s="6">
        <f t="shared" si="215"/>
        <v>1.7111111111111124</v>
      </c>
      <c r="EZ31" s="9">
        <f t="shared" si="164"/>
        <v>245.098612361519</v>
      </c>
      <c r="FA31" s="8">
        <f t="shared" si="198"/>
        <v>10563.75019278147</v>
      </c>
      <c r="FB31" s="1">
        <f t="shared" si="199"/>
        <v>73.748888888888942</v>
      </c>
      <c r="FC31" s="10">
        <f t="shared" si="224"/>
        <v>34.0788066198308</v>
      </c>
      <c r="FE31" s="21"/>
      <c r="FF31" s="5" t="s">
        <v>26</v>
      </c>
      <c r="FG31" s="1">
        <f t="shared" si="234"/>
        <v>25.132741228718345</v>
      </c>
      <c r="FH31" s="11">
        <v>710.3</v>
      </c>
      <c r="FI31" s="11">
        <v>658.3</v>
      </c>
      <c r="FJ31" s="11">
        <v>700.3</v>
      </c>
      <c r="FK31" s="11">
        <v>648</v>
      </c>
      <c r="FL31" s="11">
        <v>706</v>
      </c>
      <c r="FM31" s="11">
        <v>653.9</v>
      </c>
      <c r="FN31" s="1">
        <f t="shared" si="201"/>
        <v>1.7333333333333334</v>
      </c>
      <c r="FO31" s="1">
        <f t="shared" si="202"/>
        <v>1.7433333333333318</v>
      </c>
      <c r="FP31" s="1">
        <f t="shared" si="203"/>
        <v>1.7366666666666675</v>
      </c>
      <c r="FQ31" s="6">
        <f t="shared" si="216"/>
        <v>1.7377777777777776</v>
      </c>
      <c r="FR31" s="9">
        <f t="shared" si="165"/>
        <v>248.91833099572429</v>
      </c>
      <c r="FS31" s="8">
        <f t="shared" si="205"/>
        <v>10559.115600838624</v>
      </c>
      <c r="FT31" s="1">
        <f t="shared" si="206"/>
        <v>73.716533333333331</v>
      </c>
      <c r="FU31" s="10">
        <f t="shared" si="225"/>
        <v>34.093764440973459</v>
      </c>
      <c r="FW31" s="21"/>
      <c r="FX31" s="5" t="s">
        <v>26</v>
      </c>
      <c r="FY31" s="1">
        <f t="shared" si="235"/>
        <v>25.132741228718345</v>
      </c>
      <c r="FZ31" s="11">
        <v>705.6</v>
      </c>
      <c r="GA31" s="11">
        <v>655.9</v>
      </c>
      <c r="GB31" s="11">
        <v>705.7</v>
      </c>
      <c r="GC31" s="11">
        <v>655.9</v>
      </c>
      <c r="GD31" s="11">
        <v>706.5</v>
      </c>
      <c r="GE31" s="11">
        <v>656.4</v>
      </c>
      <c r="GF31" s="1">
        <f t="shared" si="208"/>
        <v>1.6566666666666683</v>
      </c>
      <c r="GG31" s="1">
        <f t="shared" si="209"/>
        <v>1.6600000000000024</v>
      </c>
      <c r="GH31" s="1">
        <f t="shared" si="210"/>
        <v>1.6700000000000008</v>
      </c>
      <c r="GI31" s="6">
        <f t="shared" si="217"/>
        <v>1.6622222222222238</v>
      </c>
      <c r="GJ31" s="9">
        <f t="shared" si="166"/>
        <v>238.09579486547565</v>
      </c>
      <c r="GK31" s="8">
        <f t="shared" si="212"/>
        <v>10100.023618193478</v>
      </c>
      <c r="GL31" s="1">
        <f t="shared" si="213"/>
        <v>70.511466666666735</v>
      </c>
      <c r="GM31" s="10">
        <f t="shared" si="226"/>
        <v>35.643481006472214</v>
      </c>
    </row>
    <row r="32" spans="1:195" x14ac:dyDescent="0.2">
      <c r="A32" s="23" t="s">
        <v>29</v>
      </c>
      <c r="B32" s="5" t="s">
        <v>23</v>
      </c>
      <c r="C32" s="1">
        <f>(PI()*$E$41*F38)/(30*1000)</f>
        <v>21.991148575128552</v>
      </c>
      <c r="D32" s="11">
        <v>707.5</v>
      </c>
      <c r="E32" s="11">
        <v>598.4</v>
      </c>
      <c r="F32" s="11">
        <v>710.1</v>
      </c>
      <c r="G32" s="11">
        <v>600.70000000000005</v>
      </c>
      <c r="H32" s="11">
        <v>0</v>
      </c>
      <c r="I32" s="11">
        <v>0</v>
      </c>
      <c r="J32" s="1">
        <f t="shared" ref="J32:J35" si="239">(D32-E32)/60</f>
        <v>1.8183333333333338</v>
      </c>
      <c r="K32" s="1">
        <f t="shared" ref="K32:K34" si="240">(F32-G32)/60</f>
        <v>1.823333333333333</v>
      </c>
      <c r="L32" s="1">
        <f t="shared" ref="L32:L34" si="241">(H32-I32)/60</f>
        <v>0</v>
      </c>
      <c r="M32" s="6">
        <f t="shared" si="142"/>
        <v>1.8208333333333333</v>
      </c>
      <c r="N32" s="9">
        <f t="shared" ref="N32:N35" si="242">(M32/C32)*3600</f>
        <v>298.07447199067826</v>
      </c>
      <c r="O32" s="8">
        <f t="shared" si="131"/>
        <v>12847.009742798233</v>
      </c>
      <c r="P32" s="1">
        <f t="shared" si="132"/>
        <v>78.477916666666673</v>
      </c>
      <c r="Q32" s="10">
        <f t="shared" ref="Q32:Q35" si="243">(C32/P32)*100</f>
        <v>28.022085077175912</v>
      </c>
      <c r="T32" s="4"/>
      <c r="U32" s="2"/>
      <c r="V32" s="3"/>
      <c r="W32" s="12"/>
      <c r="X32" s="12"/>
      <c r="Y32" s="12"/>
      <c r="Z32" s="12"/>
      <c r="AA32" s="12"/>
      <c r="AB32" s="12"/>
      <c r="AC32" s="3"/>
      <c r="AD32" s="3"/>
      <c r="AE32" s="3"/>
      <c r="AF32" s="3"/>
      <c r="AG32" s="3"/>
      <c r="AH32" s="3"/>
      <c r="AI32" s="3"/>
      <c r="AJ32" s="3"/>
      <c r="AL32" s="20" t="s">
        <v>29</v>
      </c>
      <c r="AM32" s="5" t="s">
        <v>23</v>
      </c>
      <c r="AN32" s="1">
        <f>(PI()*$E$41*F38)/(30*1000)</f>
        <v>21.991148575128552</v>
      </c>
      <c r="AO32" s="11">
        <v>703.5</v>
      </c>
      <c r="AP32" s="11">
        <v>601</v>
      </c>
      <c r="AQ32" s="11">
        <v>708.7</v>
      </c>
      <c r="AR32" s="11">
        <v>613</v>
      </c>
      <c r="AS32" s="11">
        <v>0</v>
      </c>
      <c r="AT32" s="11">
        <v>0</v>
      </c>
      <c r="AU32" s="1">
        <f t="shared" si="236"/>
        <v>1.7083333333333333</v>
      </c>
      <c r="AV32" s="1">
        <f t="shared" si="237"/>
        <v>1.5950000000000009</v>
      </c>
      <c r="AW32" s="1">
        <f t="shared" si="238"/>
        <v>0</v>
      </c>
      <c r="AX32" s="6">
        <f>AVERAGE(AU32:AV32)</f>
        <v>1.6516666666666671</v>
      </c>
      <c r="AY32" s="9">
        <f t="shared" ref="AY32:AY35" si="244">(AX32/AN32)*3600</f>
        <v>270.38151189268859</v>
      </c>
      <c r="AZ32" s="8">
        <f t="shared" si="134"/>
        <v>11199.202222595162</v>
      </c>
      <c r="BA32" s="1">
        <f t="shared" si="135"/>
        <v>68.412033333333355</v>
      </c>
      <c r="BB32" s="10">
        <f t="shared" ref="BB32:BB35" si="245">(AN32/BA32)*100</f>
        <v>32.145146845698996</v>
      </c>
      <c r="BD32" s="20" t="s">
        <v>29</v>
      </c>
      <c r="BE32" s="5" t="s">
        <v>23</v>
      </c>
      <c r="BF32" s="1">
        <f>(PI()*$E$41*F38)/(30*1000)</f>
        <v>21.991148575128552</v>
      </c>
      <c r="BG32" s="11">
        <v>704.5</v>
      </c>
      <c r="BH32" s="11">
        <v>607.29999999999995</v>
      </c>
      <c r="BI32" s="11">
        <v>702.9</v>
      </c>
      <c r="BJ32" s="11">
        <v>608.29999999999995</v>
      </c>
      <c r="BK32" s="11">
        <v>0</v>
      </c>
      <c r="BL32" s="11">
        <v>0</v>
      </c>
      <c r="BM32" s="1">
        <f t="shared" si="149"/>
        <v>1.6200000000000008</v>
      </c>
      <c r="BN32" s="1">
        <f t="shared" si="150"/>
        <v>1.5766666666666671</v>
      </c>
      <c r="BO32" s="1">
        <f t="shared" si="151"/>
        <v>0</v>
      </c>
      <c r="BP32" s="6">
        <f>AVERAGE(BM32:BN32)</f>
        <v>1.598333333333334</v>
      </c>
      <c r="BQ32" s="9">
        <f t="shared" si="136"/>
        <v>261.65072644307605</v>
      </c>
      <c r="BR32" s="8">
        <f t="shared" si="137"/>
        <v>10837.573089272211</v>
      </c>
      <c r="BS32" s="1">
        <f t="shared" si="138"/>
        <v>66.202966666666697</v>
      </c>
      <c r="BT32" s="10">
        <f t="shared" si="156"/>
        <v>33.217769055357351</v>
      </c>
      <c r="BV32" s="20" t="s">
        <v>28</v>
      </c>
      <c r="BW32" s="5" t="s">
        <v>23</v>
      </c>
      <c r="BX32" s="1">
        <f>(PI()*$E$40*F38)/(30*1000)</f>
        <v>17.592918860102841</v>
      </c>
      <c r="BY32" s="11">
        <v>708.3</v>
      </c>
      <c r="BZ32" s="11">
        <v>630.4</v>
      </c>
      <c r="CA32" s="11">
        <v>716.4</v>
      </c>
      <c r="CB32" s="11">
        <v>644.20000000000005</v>
      </c>
      <c r="CC32" s="1">
        <f t="shared" si="157"/>
        <v>1.2983333333333329</v>
      </c>
      <c r="CD32" s="1">
        <f t="shared" si="158"/>
        <v>1.2033333333333323</v>
      </c>
      <c r="CE32" s="6">
        <f t="shared" si="159"/>
        <v>1.2508333333333326</v>
      </c>
      <c r="CF32" s="9">
        <f t="shared" si="160"/>
        <v>255.95525312243012</v>
      </c>
      <c r="CG32" s="8">
        <f t="shared" si="170"/>
        <v>10286.841622990465</v>
      </c>
      <c r="CH32" s="1">
        <f t="shared" si="171"/>
        <v>50.270991666666632</v>
      </c>
      <c r="CI32" s="10">
        <f t="shared" si="220"/>
        <v>34.99616434216523</v>
      </c>
      <c r="CK32" s="20" t="s">
        <v>28</v>
      </c>
      <c r="CL32" s="5" t="s">
        <v>23</v>
      </c>
      <c r="CM32" s="1">
        <f>(PI()*$E$40*F38)/(30*1000)</f>
        <v>17.592918860102841</v>
      </c>
      <c r="CN32" s="11">
        <v>707.6</v>
      </c>
      <c r="CO32" s="11">
        <v>668.3</v>
      </c>
      <c r="CP32" s="11">
        <v>704.7</v>
      </c>
      <c r="CQ32" s="11">
        <v>664.4</v>
      </c>
      <c r="CR32" s="11">
        <v>708.3</v>
      </c>
      <c r="CS32" s="11">
        <v>668</v>
      </c>
      <c r="CT32" s="1">
        <f t="shared" si="173"/>
        <v>1.3100000000000023</v>
      </c>
      <c r="CU32" s="1">
        <f t="shared" si="174"/>
        <v>1.3433333333333357</v>
      </c>
      <c r="CV32" s="1">
        <f t="shared" si="175"/>
        <v>1.3433333333333317</v>
      </c>
      <c r="CW32" s="6">
        <f t="shared" si="176"/>
        <v>1.3322222222222233</v>
      </c>
      <c r="CX32" s="9">
        <f t="shared" si="161"/>
        <v>272.60968109597525</v>
      </c>
      <c r="CY32" s="8">
        <f t="shared" si="177"/>
        <v>11564.102672091271</v>
      </c>
      <c r="CZ32" s="1">
        <f t="shared" si="178"/>
        <v>56.512866666666717</v>
      </c>
      <c r="DA32" s="10">
        <f t="shared" si="221"/>
        <v>31.130820108405093</v>
      </c>
      <c r="DC32" s="20" t="s">
        <v>28</v>
      </c>
      <c r="DD32" s="5" t="s">
        <v>23</v>
      </c>
      <c r="DE32" s="1">
        <f>(PI()*$E$40*F38)/(30*1000)</f>
        <v>17.592918860102841</v>
      </c>
      <c r="DF32" s="11">
        <v>712.9</v>
      </c>
      <c r="DG32" s="11">
        <v>669.6</v>
      </c>
      <c r="DH32" s="11">
        <v>707.9</v>
      </c>
      <c r="DI32" s="11">
        <v>664.7</v>
      </c>
      <c r="DJ32" s="11">
        <v>713.8</v>
      </c>
      <c r="DK32" s="11">
        <v>676.8</v>
      </c>
      <c r="DL32" s="1">
        <f t="shared" si="180"/>
        <v>1.4433333333333318</v>
      </c>
      <c r="DM32" s="1">
        <f t="shared" si="181"/>
        <v>1.4399999999999977</v>
      </c>
      <c r="DN32" s="1">
        <f t="shared" si="182"/>
        <v>1.2333333333333334</v>
      </c>
      <c r="DO32" s="6">
        <f t="shared" si="183"/>
        <v>1.3722222222222209</v>
      </c>
      <c r="DP32" s="9">
        <f t="shared" si="162"/>
        <v>280.79479245498646</v>
      </c>
      <c r="DQ32" s="8">
        <f t="shared" si="184"/>
        <v>11285.142708765905</v>
      </c>
      <c r="DR32" s="1">
        <f t="shared" si="185"/>
        <v>55.149611111111057</v>
      </c>
      <c r="DS32" s="10">
        <f t="shared" si="222"/>
        <v>31.90034980420447</v>
      </c>
      <c r="DU32" s="20" t="s">
        <v>28</v>
      </c>
      <c r="DV32" s="5" t="s">
        <v>23</v>
      </c>
      <c r="DW32" s="1">
        <f>(PI()*$E$40*F38)/(30*1000)</f>
        <v>17.592918860102841</v>
      </c>
      <c r="DX32" s="11">
        <v>706.5</v>
      </c>
      <c r="DY32" s="11">
        <v>667.1</v>
      </c>
      <c r="DZ32" s="11">
        <v>700.6</v>
      </c>
      <c r="EA32" s="11">
        <v>661.4</v>
      </c>
      <c r="EB32" s="11">
        <v>702.8</v>
      </c>
      <c r="EC32" s="11">
        <v>663.7</v>
      </c>
      <c r="ED32" s="1">
        <f t="shared" si="187"/>
        <v>1.3133333333333326</v>
      </c>
      <c r="EE32" s="1">
        <f t="shared" si="188"/>
        <v>1.3066666666666682</v>
      </c>
      <c r="EF32" s="1">
        <f t="shared" si="189"/>
        <v>1.3033333333333303</v>
      </c>
      <c r="EG32" s="6">
        <f t="shared" si="214"/>
        <v>1.307777777777777</v>
      </c>
      <c r="EH32" s="9">
        <f t="shared" si="163"/>
        <v>267.60766859880101</v>
      </c>
      <c r="EI32" s="8">
        <f t="shared" si="191"/>
        <v>11351.917301961139</v>
      </c>
      <c r="EJ32" s="1">
        <f t="shared" si="192"/>
        <v>55.475933333333302</v>
      </c>
      <c r="EK32" s="10">
        <f t="shared" si="223"/>
        <v>31.71270459641271</v>
      </c>
      <c r="EM32" s="20" t="s">
        <v>28</v>
      </c>
      <c r="EN32" s="5" t="s">
        <v>23</v>
      </c>
      <c r="EO32" s="1">
        <f>(PI()*$E$40*F38)/(30*1000)</f>
        <v>17.592918860102841</v>
      </c>
      <c r="EP32" s="11">
        <v>707.2</v>
      </c>
      <c r="EQ32" s="11">
        <v>666.9</v>
      </c>
      <c r="ER32" s="11">
        <v>708.3</v>
      </c>
      <c r="ES32" s="11">
        <v>667.9</v>
      </c>
      <c r="ET32" s="11">
        <v>711.2</v>
      </c>
      <c r="EU32" s="11">
        <v>670.3</v>
      </c>
      <c r="EV32" s="1">
        <f t="shared" si="194"/>
        <v>1.3433333333333357</v>
      </c>
      <c r="EW32" s="1">
        <f t="shared" si="195"/>
        <v>1.346666666666666</v>
      </c>
      <c r="EX32" s="1">
        <f t="shared" si="196"/>
        <v>1.3633333333333364</v>
      </c>
      <c r="EY32" s="6">
        <f t="shared" si="215"/>
        <v>1.3511111111111127</v>
      </c>
      <c r="EZ32" s="9">
        <f t="shared" si="164"/>
        <v>276.47487257106422</v>
      </c>
      <c r="FA32" s="8">
        <f t="shared" si="198"/>
        <v>11916.067007812868</v>
      </c>
      <c r="FB32" s="1">
        <f t="shared" si="199"/>
        <v>58.232888888888958</v>
      </c>
      <c r="FC32" s="10">
        <f t="shared" si="224"/>
        <v>30.211310473830249</v>
      </c>
      <c r="FE32" s="20" t="s">
        <v>28</v>
      </c>
      <c r="FF32" s="5" t="s">
        <v>23</v>
      </c>
      <c r="FG32" s="1">
        <f>(PI()*$E$40*F38)/(30*1000)</f>
        <v>17.592918860102841</v>
      </c>
      <c r="FH32" s="11">
        <v>701.3</v>
      </c>
      <c r="FI32" s="11">
        <v>660.1</v>
      </c>
      <c r="FJ32" s="11">
        <v>709.3</v>
      </c>
      <c r="FK32" s="11">
        <v>667.6</v>
      </c>
      <c r="FL32" s="11">
        <v>709.3</v>
      </c>
      <c r="FM32" s="11">
        <v>668</v>
      </c>
      <c r="FN32" s="1">
        <f t="shared" si="201"/>
        <v>1.3733333333333311</v>
      </c>
      <c r="FO32" s="1">
        <f t="shared" si="202"/>
        <v>1.3899999999999977</v>
      </c>
      <c r="FP32" s="1">
        <f t="shared" si="203"/>
        <v>1.3766666666666652</v>
      </c>
      <c r="FQ32" s="6">
        <f t="shared" si="216"/>
        <v>1.3799999999999979</v>
      </c>
      <c r="FR32" s="9">
        <f t="shared" si="165"/>
        <v>282.38634188590527</v>
      </c>
      <c r="FS32" s="8">
        <f t="shared" si="205"/>
        <v>11978.828622800102</v>
      </c>
      <c r="FT32" s="1">
        <f t="shared" si="206"/>
        <v>58.539599999999915</v>
      </c>
      <c r="FU32" s="10">
        <f t="shared" si="225"/>
        <v>30.053021988709975</v>
      </c>
      <c r="FW32" s="20" t="s">
        <v>28</v>
      </c>
      <c r="FX32" s="5" t="s">
        <v>23</v>
      </c>
      <c r="FY32" s="1">
        <f>(PI()*$E$40*F38)/(30*1000)</f>
        <v>17.592918860102841</v>
      </c>
      <c r="FZ32" s="11">
        <v>707.6</v>
      </c>
      <c r="GA32" s="11">
        <v>669.1</v>
      </c>
      <c r="GB32" s="11">
        <v>707.5</v>
      </c>
      <c r="GC32" s="11">
        <v>668.4</v>
      </c>
      <c r="GD32" s="11">
        <v>707.4</v>
      </c>
      <c r="GE32" s="11">
        <v>668.7</v>
      </c>
      <c r="GF32" s="1">
        <f t="shared" si="208"/>
        <v>1.2833333333333334</v>
      </c>
      <c r="GG32" s="1">
        <f t="shared" si="209"/>
        <v>1.3033333333333341</v>
      </c>
      <c r="GH32" s="1">
        <f t="shared" si="210"/>
        <v>1.2899999999999978</v>
      </c>
      <c r="GI32" s="6">
        <f t="shared" si="217"/>
        <v>1.2922222222222219</v>
      </c>
      <c r="GJ32" s="9">
        <f t="shared" si="166"/>
        <v>264.42456973696318</v>
      </c>
      <c r="GK32" s="8">
        <f t="shared" si="212"/>
        <v>11216.890248241978</v>
      </c>
      <c r="GL32" s="1">
        <f t="shared" si="213"/>
        <v>54.816066666666657</v>
      </c>
      <c r="GM32" s="10">
        <f t="shared" si="226"/>
        <v>32.094456844348876</v>
      </c>
    </row>
    <row r="33" spans="1:195" x14ac:dyDescent="0.2">
      <c r="A33" s="25"/>
      <c r="B33" s="5" t="s">
        <v>24</v>
      </c>
      <c r="C33" s="1">
        <f t="shared" ref="C33:C35" si="246">(PI()*$E$41*F39)/(30*1000)</f>
        <v>29.321531433504735</v>
      </c>
      <c r="D33" s="11">
        <v>714.7</v>
      </c>
      <c r="E33" s="11">
        <v>580.29999999999995</v>
      </c>
      <c r="F33" s="11">
        <v>702.4</v>
      </c>
      <c r="G33" s="11">
        <v>569</v>
      </c>
      <c r="H33" s="11">
        <v>0</v>
      </c>
      <c r="I33" s="11">
        <v>0</v>
      </c>
      <c r="J33" s="1">
        <f t="shared" si="239"/>
        <v>2.2400000000000015</v>
      </c>
      <c r="K33" s="1">
        <f t="shared" si="240"/>
        <v>2.2233333333333332</v>
      </c>
      <c r="L33" s="1">
        <f t="shared" si="241"/>
        <v>0</v>
      </c>
      <c r="M33" s="6">
        <f t="shared" si="142"/>
        <v>2.2316666666666674</v>
      </c>
      <c r="N33" s="9">
        <f t="shared" si="242"/>
        <v>273.99660274291875</v>
      </c>
      <c r="O33" s="8">
        <f t="shared" si="131"/>
        <v>11809.253578219799</v>
      </c>
      <c r="P33" s="1">
        <f t="shared" si="132"/>
        <v>96.184833333333373</v>
      </c>
      <c r="Q33" s="10">
        <f t="shared" si="243"/>
        <v>30.484568530559798</v>
      </c>
      <c r="T33" s="4"/>
      <c r="U33" s="2"/>
      <c r="V33" s="3"/>
      <c r="W33" s="12"/>
      <c r="X33" s="12"/>
      <c r="Y33" s="12"/>
      <c r="Z33" s="12"/>
      <c r="AA33" s="12"/>
      <c r="AB33" s="12"/>
      <c r="AC33" s="3"/>
      <c r="AD33" s="3"/>
      <c r="AE33" s="3"/>
      <c r="AF33" s="3"/>
      <c r="AG33" s="3"/>
      <c r="AH33" s="3"/>
      <c r="AI33" s="3"/>
      <c r="AJ33" s="3"/>
      <c r="AL33" s="20"/>
      <c r="AM33" s="5" t="s">
        <v>24</v>
      </c>
      <c r="AN33" s="1">
        <f t="shared" ref="AN33:AN35" si="247">(PI()*$E$41*F39)/(30*1000)</f>
        <v>29.321531433504735</v>
      </c>
      <c r="AO33" s="11">
        <v>718.2</v>
      </c>
      <c r="AP33" s="11">
        <v>595.4</v>
      </c>
      <c r="AQ33" s="11">
        <v>700.6</v>
      </c>
      <c r="AR33" s="11">
        <v>590.79999999999995</v>
      </c>
      <c r="AS33" s="11">
        <v>0</v>
      </c>
      <c r="AT33" s="11">
        <v>0</v>
      </c>
      <c r="AU33" s="1">
        <f t="shared" ref="AU33:AU35" si="248">(AO33-AP33)/60</f>
        <v>2.0466666666666677</v>
      </c>
      <c r="AV33" s="1">
        <f t="shared" ref="AV33:AV35" si="249">(AQ33-AR33)/60</f>
        <v>1.8300000000000012</v>
      </c>
      <c r="AW33" s="1">
        <f t="shared" ref="AW33:AW35" si="250">(AS33-AT33)/60</f>
        <v>0</v>
      </c>
      <c r="AX33" s="6">
        <f t="shared" ref="AX33:AX35" si="251">AVERAGE(AU33:AV33)</f>
        <v>1.9383333333333344</v>
      </c>
      <c r="AY33" s="9">
        <f t="shared" si="244"/>
        <v>237.98211276326708</v>
      </c>
      <c r="AZ33" s="8">
        <f t="shared" si="134"/>
        <v>9857.2191106545233</v>
      </c>
      <c r="BA33" s="1">
        <f t="shared" si="135"/>
        <v>80.285766666666717</v>
      </c>
      <c r="BB33" s="10">
        <f t="shared" si="245"/>
        <v>36.521456605431581</v>
      </c>
      <c r="BD33" s="20"/>
      <c r="BE33" s="5" t="s">
        <v>24</v>
      </c>
      <c r="BF33" s="1">
        <f t="shared" ref="BF33:BF35" si="252">(PI()*$E$41*F39)/(30*1000)</f>
        <v>29.321531433504735</v>
      </c>
      <c r="BG33" s="11">
        <v>701.8</v>
      </c>
      <c r="BH33" s="11">
        <v>574.70000000000005</v>
      </c>
      <c r="BI33" s="11">
        <v>697.6</v>
      </c>
      <c r="BJ33" s="11">
        <v>564.5</v>
      </c>
      <c r="BK33" s="11">
        <v>0</v>
      </c>
      <c r="BL33" s="11">
        <v>0</v>
      </c>
      <c r="BM33" s="1">
        <f t="shared" si="149"/>
        <v>2.1183333333333318</v>
      </c>
      <c r="BN33" s="1">
        <f t="shared" si="150"/>
        <v>2.2183333333333337</v>
      </c>
      <c r="BO33" s="1">
        <f t="shared" si="151"/>
        <v>0</v>
      </c>
      <c r="BP33" s="6">
        <f t="shared" ref="BP33:BP35" si="253">AVERAGE(BM33:BN33)</f>
        <v>2.168333333333333</v>
      </c>
      <c r="BQ33" s="9">
        <f t="shared" si="136"/>
        <v>266.22074695185745</v>
      </c>
      <c r="BR33" s="8">
        <f t="shared" si="137"/>
        <v>11026.863338745936</v>
      </c>
      <c r="BS33" s="1">
        <f t="shared" si="138"/>
        <v>89.812366666666662</v>
      </c>
      <c r="BT33" s="10">
        <f t="shared" si="156"/>
        <v>32.647543452818567</v>
      </c>
      <c r="BV33" s="20"/>
      <c r="BW33" s="5" t="s">
        <v>24</v>
      </c>
      <c r="BX33" s="1">
        <f t="shared" ref="BX33:BX35" si="254">(PI()*$E$40*F39)/(30*1000)</f>
        <v>23.457225146803786</v>
      </c>
      <c r="BY33" s="11">
        <v>701.2</v>
      </c>
      <c r="BZ33" s="11">
        <v>612.5</v>
      </c>
      <c r="CA33" s="11">
        <v>704.8</v>
      </c>
      <c r="CB33" s="11">
        <v>615.29999999999995</v>
      </c>
      <c r="CC33" s="1">
        <f t="shared" si="157"/>
        <v>1.4783333333333342</v>
      </c>
      <c r="CD33" s="1">
        <f t="shared" si="158"/>
        <v>1.4916666666666667</v>
      </c>
      <c r="CE33" s="6">
        <f t="shared" si="159"/>
        <v>1.4850000000000003</v>
      </c>
      <c r="CF33" s="9">
        <f t="shared" si="160"/>
        <v>227.9041944024838</v>
      </c>
      <c r="CG33" s="8">
        <f t="shared" si="170"/>
        <v>9159.4695730358235</v>
      </c>
      <c r="CH33" s="1">
        <f t="shared" si="171"/>
        <v>59.682150000000007</v>
      </c>
      <c r="CI33" s="10">
        <f t="shared" si="220"/>
        <v>39.303585991462747</v>
      </c>
      <c r="CK33" s="20"/>
      <c r="CL33" s="5" t="s">
        <v>24</v>
      </c>
      <c r="CM33" s="1">
        <f t="shared" ref="CM33:CM35" si="255">(PI()*$E$40*F39)/(30*1000)</f>
        <v>23.457225146803786</v>
      </c>
      <c r="CN33" s="11">
        <v>709.1</v>
      </c>
      <c r="CO33" s="11">
        <v>659.6</v>
      </c>
      <c r="CP33" s="11">
        <v>704.3</v>
      </c>
      <c r="CQ33" s="11">
        <v>654.6</v>
      </c>
      <c r="CR33" s="11">
        <v>700.5</v>
      </c>
      <c r="CS33" s="11">
        <v>650.9</v>
      </c>
      <c r="CT33" s="1">
        <f t="shared" si="173"/>
        <v>1.65</v>
      </c>
      <c r="CU33" s="1">
        <f t="shared" si="174"/>
        <v>1.6566666666666643</v>
      </c>
      <c r="CV33" s="1">
        <f t="shared" si="175"/>
        <v>1.653333333333334</v>
      </c>
      <c r="CW33" s="6">
        <f t="shared" si="176"/>
        <v>1.6533333333333327</v>
      </c>
      <c r="CX33" s="9">
        <f t="shared" si="161"/>
        <v>253.7384521293645</v>
      </c>
      <c r="CY33" s="8">
        <f t="shared" si="177"/>
        <v>10763.585139327643</v>
      </c>
      <c r="CZ33" s="1">
        <f t="shared" si="178"/>
        <v>70.134399999999971</v>
      </c>
      <c r="DA33" s="10">
        <f t="shared" si="221"/>
        <v>33.446105116467514</v>
      </c>
      <c r="DC33" s="20"/>
      <c r="DD33" s="5" t="s">
        <v>24</v>
      </c>
      <c r="DE33" s="1">
        <f t="shared" ref="DE33:DE35" si="256">(PI()*$E$40*F39)/(30*1000)</f>
        <v>23.457225146803786</v>
      </c>
      <c r="DF33" s="11">
        <v>707.8</v>
      </c>
      <c r="DG33" s="11">
        <v>656.3</v>
      </c>
      <c r="DH33" s="11">
        <v>702.3</v>
      </c>
      <c r="DI33" s="11">
        <v>649.1</v>
      </c>
      <c r="DJ33" s="11">
        <v>705.5</v>
      </c>
      <c r="DK33" s="11">
        <v>653.70000000000005</v>
      </c>
      <c r="DL33" s="1">
        <f t="shared" si="180"/>
        <v>1.7166666666666666</v>
      </c>
      <c r="DM33" s="1">
        <f t="shared" si="181"/>
        <v>1.773333333333331</v>
      </c>
      <c r="DN33" s="1">
        <f t="shared" si="182"/>
        <v>1.7266666666666652</v>
      </c>
      <c r="DO33" s="6">
        <f t="shared" si="183"/>
        <v>1.7388888888888878</v>
      </c>
      <c r="DP33" s="9">
        <f t="shared" si="162"/>
        <v>266.8687349344458</v>
      </c>
      <c r="DQ33" s="8">
        <f t="shared" si="184"/>
        <v>10725.454457015376</v>
      </c>
      <c r="DR33" s="1">
        <f t="shared" si="185"/>
        <v>69.885944444444391</v>
      </c>
      <c r="DS33" s="10">
        <f t="shared" si="222"/>
        <v>33.565011295584668</v>
      </c>
      <c r="DU33" s="20"/>
      <c r="DV33" s="5" t="s">
        <v>24</v>
      </c>
      <c r="DW33" s="1">
        <f t="shared" ref="DW33:DW35" si="257">(PI()*$E$40*F39)/(30*1000)</f>
        <v>23.457225146803786</v>
      </c>
      <c r="DX33" s="11">
        <v>705.9</v>
      </c>
      <c r="DY33" s="11">
        <v>656.3</v>
      </c>
      <c r="DZ33" s="11">
        <v>707.7</v>
      </c>
      <c r="EA33" s="11">
        <v>658</v>
      </c>
      <c r="EB33" s="11">
        <v>705.9</v>
      </c>
      <c r="EC33" s="11">
        <v>655.6</v>
      </c>
      <c r="ED33" s="1">
        <f t="shared" si="187"/>
        <v>1.653333333333334</v>
      </c>
      <c r="EE33" s="1">
        <f t="shared" si="188"/>
        <v>1.6566666666666683</v>
      </c>
      <c r="EF33" s="1">
        <f t="shared" si="189"/>
        <v>1.6766666666666652</v>
      </c>
      <c r="EG33" s="6">
        <f t="shared" si="214"/>
        <v>1.6622222222222225</v>
      </c>
      <c r="EH33" s="9">
        <f t="shared" si="163"/>
        <v>255.10263735586659</v>
      </c>
      <c r="EI33" s="8">
        <f t="shared" si="191"/>
        <v>10821.453876635862</v>
      </c>
      <c r="EJ33" s="1">
        <f t="shared" si="192"/>
        <v>70.511466666666678</v>
      </c>
      <c r="EK33" s="10">
        <f t="shared" si="223"/>
        <v>33.267248939374092</v>
      </c>
      <c r="EM33" s="20"/>
      <c r="EN33" s="5" t="s">
        <v>24</v>
      </c>
      <c r="EO33" s="1">
        <f t="shared" ref="EO33:EO35" si="258">(PI()*$E$40*F39)/(30*1000)</f>
        <v>23.457225146803786</v>
      </c>
      <c r="EP33" s="11">
        <v>706.5</v>
      </c>
      <c r="EQ33" s="11">
        <v>657</v>
      </c>
      <c r="ER33" s="11">
        <v>709.3</v>
      </c>
      <c r="ES33" s="11">
        <v>659.4</v>
      </c>
      <c r="ET33" s="11">
        <v>710.8</v>
      </c>
      <c r="EU33" s="11">
        <v>660.7</v>
      </c>
      <c r="EV33" s="1">
        <f t="shared" si="194"/>
        <v>1.65</v>
      </c>
      <c r="EW33" s="1">
        <f t="shared" si="195"/>
        <v>1.6633333333333327</v>
      </c>
      <c r="EX33" s="1">
        <f t="shared" si="196"/>
        <v>1.669999999999997</v>
      </c>
      <c r="EY33" s="6">
        <f t="shared" si="215"/>
        <v>1.6611111111111099</v>
      </c>
      <c r="EZ33" s="9">
        <f t="shared" si="164"/>
        <v>254.93211420255361</v>
      </c>
      <c r="FA33" s="8">
        <f t="shared" si="198"/>
        <v>10987.574122130061</v>
      </c>
      <c r="FB33" s="1">
        <f t="shared" si="199"/>
        <v>71.593888888888841</v>
      </c>
      <c r="FC33" s="10">
        <f t="shared" si="224"/>
        <v>32.764284090236472</v>
      </c>
      <c r="FE33" s="20"/>
      <c r="FF33" s="5" t="s">
        <v>24</v>
      </c>
      <c r="FG33" s="1">
        <f t="shared" ref="FG33:FG35" si="259">(PI()*$E$40*F39)/(30*1000)</f>
        <v>23.457225146803786</v>
      </c>
      <c r="FH33" s="11">
        <v>704.4</v>
      </c>
      <c r="FI33" s="11">
        <v>653</v>
      </c>
      <c r="FJ33" s="11">
        <v>702.1</v>
      </c>
      <c r="FK33" s="11">
        <v>651.1</v>
      </c>
      <c r="FL33" s="11">
        <v>709.1</v>
      </c>
      <c r="FM33" s="11">
        <v>658.3</v>
      </c>
      <c r="FN33" s="1">
        <f t="shared" si="201"/>
        <v>1.7133333333333325</v>
      </c>
      <c r="FO33" s="1">
        <f t="shared" si="202"/>
        <v>1.7</v>
      </c>
      <c r="FP33" s="1">
        <f t="shared" si="203"/>
        <v>1.6933333333333356</v>
      </c>
      <c r="FQ33" s="6">
        <f t="shared" si="216"/>
        <v>1.7022222222222225</v>
      </c>
      <c r="FR33" s="9">
        <f t="shared" si="165"/>
        <v>261.2414708751254</v>
      </c>
      <c r="FS33" s="8">
        <f t="shared" si="205"/>
        <v>11081.863194522821</v>
      </c>
      <c r="FT33" s="1">
        <f t="shared" si="206"/>
        <v>72.208266666666688</v>
      </c>
      <c r="FU33" s="10">
        <f t="shared" si="225"/>
        <v>32.485512019127697</v>
      </c>
      <c r="FW33" s="20"/>
      <c r="FX33" s="5" t="s">
        <v>24</v>
      </c>
      <c r="FY33" s="1">
        <f t="shared" ref="FY33:FY35" si="260">(PI()*$E$40*F39)/(30*1000)</f>
        <v>23.457225146803786</v>
      </c>
      <c r="FZ33" s="11">
        <v>707.8</v>
      </c>
      <c r="GA33" s="11">
        <v>658.4</v>
      </c>
      <c r="GB33" s="11">
        <v>705.9</v>
      </c>
      <c r="GC33" s="11">
        <v>656.4</v>
      </c>
      <c r="GD33" s="11">
        <v>706.3</v>
      </c>
      <c r="GE33" s="11">
        <v>657</v>
      </c>
      <c r="GF33" s="1">
        <f t="shared" si="208"/>
        <v>1.6466666666666658</v>
      </c>
      <c r="GG33" s="1">
        <f t="shared" si="209"/>
        <v>1.65</v>
      </c>
      <c r="GH33" s="1">
        <f t="shared" si="210"/>
        <v>1.6433333333333318</v>
      </c>
      <c r="GI33" s="6">
        <f t="shared" si="217"/>
        <v>1.6466666666666658</v>
      </c>
      <c r="GJ33" s="9">
        <f t="shared" si="166"/>
        <v>252.71531320948802</v>
      </c>
      <c r="GK33" s="8">
        <f t="shared" si="212"/>
        <v>10720.183586346482</v>
      </c>
      <c r="GL33" s="1">
        <f t="shared" si="213"/>
        <v>69.851599999999962</v>
      </c>
      <c r="GM33" s="10">
        <f t="shared" si="226"/>
        <v>33.581514448922853</v>
      </c>
    </row>
    <row r="34" spans="1:195" x14ac:dyDescent="0.2">
      <c r="A34" s="25"/>
      <c r="B34" s="5" t="s">
        <v>25</v>
      </c>
      <c r="C34" s="1">
        <f t="shared" si="246"/>
        <v>36.651914291880921</v>
      </c>
      <c r="D34" s="11">
        <v>705.7</v>
      </c>
      <c r="E34" s="11">
        <v>543</v>
      </c>
      <c r="F34" s="11">
        <v>704.8</v>
      </c>
      <c r="G34" s="11">
        <v>544.6</v>
      </c>
      <c r="H34" s="11">
        <v>0</v>
      </c>
      <c r="I34" s="11">
        <v>0</v>
      </c>
      <c r="J34" s="1">
        <f t="shared" si="239"/>
        <v>2.7116666666666673</v>
      </c>
      <c r="K34" s="1">
        <f t="shared" si="240"/>
        <v>2.669999999999999</v>
      </c>
      <c r="L34" s="1">
        <f t="shared" si="241"/>
        <v>0</v>
      </c>
      <c r="M34" s="6">
        <f t="shared" si="142"/>
        <v>2.690833333333333</v>
      </c>
      <c r="N34" s="9">
        <f t="shared" si="242"/>
        <v>264.29724578248971</v>
      </c>
      <c r="O34" s="8">
        <f t="shared" si="131"/>
        <v>11391.211293225308</v>
      </c>
      <c r="P34" s="1">
        <f t="shared" si="132"/>
        <v>115.97491666666666</v>
      </c>
      <c r="Q34" s="10">
        <f t="shared" si="243"/>
        <v>31.603311599891288</v>
      </c>
      <c r="T34" s="4"/>
      <c r="U34" s="2"/>
      <c r="V34" s="3"/>
      <c r="W34" s="12"/>
      <c r="X34" s="12"/>
      <c r="Y34" s="12"/>
      <c r="Z34" s="12"/>
      <c r="AA34" s="12"/>
      <c r="AB34" s="12"/>
      <c r="AC34" s="3"/>
      <c r="AD34" s="3"/>
      <c r="AE34" s="3"/>
      <c r="AF34" s="3"/>
      <c r="AG34" s="3"/>
      <c r="AH34" s="3"/>
      <c r="AI34" s="3"/>
      <c r="AJ34" s="3"/>
      <c r="AL34" s="20"/>
      <c r="AM34" s="5" t="s">
        <v>25</v>
      </c>
      <c r="AN34" s="1">
        <f t="shared" si="247"/>
        <v>36.651914291880921</v>
      </c>
      <c r="AO34" s="11">
        <v>711.8</v>
      </c>
      <c r="AP34" s="11">
        <v>581.5</v>
      </c>
      <c r="AQ34" s="11">
        <v>723.8</v>
      </c>
      <c r="AR34" s="11">
        <v>591.20000000000005</v>
      </c>
      <c r="AS34" s="11">
        <v>0</v>
      </c>
      <c r="AT34" s="11">
        <v>0</v>
      </c>
      <c r="AU34" s="1">
        <f t="shared" si="248"/>
        <v>2.171666666666666</v>
      </c>
      <c r="AV34" s="1">
        <f t="shared" si="249"/>
        <v>2.2099999999999986</v>
      </c>
      <c r="AW34" s="1">
        <f t="shared" si="250"/>
        <v>0</v>
      </c>
      <c r="AX34" s="6">
        <f t="shared" si="251"/>
        <v>2.1908333333333321</v>
      </c>
      <c r="AY34" s="9">
        <f t="shared" si="244"/>
        <v>215.18657762841906</v>
      </c>
      <c r="AZ34" s="8">
        <f t="shared" si="134"/>
        <v>8913.0280453691175</v>
      </c>
      <c r="BA34" s="1">
        <f t="shared" si="135"/>
        <v>90.74431666666662</v>
      </c>
      <c r="BB34" s="10">
        <f t="shared" si="245"/>
        <v>40.390313838072437</v>
      </c>
      <c r="BD34" s="20"/>
      <c r="BE34" s="5" t="s">
        <v>25</v>
      </c>
      <c r="BF34" s="1">
        <f t="shared" si="252"/>
        <v>36.651914291880921</v>
      </c>
      <c r="BG34" s="11">
        <v>640.70000000000005</v>
      </c>
      <c r="BH34" s="11">
        <v>494.6</v>
      </c>
      <c r="BI34" s="11">
        <v>683.8</v>
      </c>
      <c r="BJ34" s="11">
        <v>535.29999999999995</v>
      </c>
      <c r="BK34" s="11">
        <v>0</v>
      </c>
      <c r="BL34" s="11">
        <v>0</v>
      </c>
      <c r="BM34" s="1">
        <f t="shared" si="149"/>
        <v>2.4350000000000005</v>
      </c>
      <c r="BN34" s="1">
        <f t="shared" si="150"/>
        <v>2.4750000000000001</v>
      </c>
      <c r="BO34" s="1">
        <f t="shared" si="151"/>
        <v>0</v>
      </c>
      <c r="BP34" s="6">
        <f t="shared" si="253"/>
        <v>2.4550000000000001</v>
      </c>
      <c r="BQ34" s="9">
        <f t="shared" si="136"/>
        <v>241.13338063648646</v>
      </c>
      <c r="BR34" s="8">
        <f t="shared" si="137"/>
        <v>9987.7446259632707</v>
      </c>
      <c r="BS34" s="1">
        <f t="shared" si="138"/>
        <v>101.68610000000001</v>
      </c>
      <c r="BT34" s="10">
        <f t="shared" si="156"/>
        <v>36.044173482787635</v>
      </c>
      <c r="BV34" s="20"/>
      <c r="BW34" s="5" t="s">
        <v>25</v>
      </c>
      <c r="BX34" s="1">
        <f t="shared" si="254"/>
        <v>29.321531433504735</v>
      </c>
      <c r="BY34" s="11">
        <v>708.5</v>
      </c>
      <c r="BZ34" s="11">
        <v>600</v>
      </c>
      <c r="CA34" s="11">
        <v>702.5</v>
      </c>
      <c r="CB34" s="11">
        <v>595.6</v>
      </c>
      <c r="CC34" s="1">
        <f t="shared" si="157"/>
        <v>1.8083333333333333</v>
      </c>
      <c r="CD34" s="1">
        <f t="shared" si="158"/>
        <v>1.7816666666666663</v>
      </c>
      <c r="CE34" s="6">
        <f t="shared" si="159"/>
        <v>1.7949999999999999</v>
      </c>
      <c r="CF34" s="9">
        <f t="shared" si="160"/>
        <v>220.38412334139167</v>
      </c>
      <c r="CG34" s="8">
        <f t="shared" si="170"/>
        <v>8857.2379170905315</v>
      </c>
      <c r="CH34" s="1">
        <f t="shared" si="171"/>
        <v>72.141049999999993</v>
      </c>
      <c r="CI34" s="10">
        <f t="shared" si="220"/>
        <v>40.644725067773116</v>
      </c>
      <c r="CK34" s="20"/>
      <c r="CL34" s="5" t="s">
        <v>25</v>
      </c>
      <c r="CM34" s="1">
        <f t="shared" si="255"/>
        <v>29.321531433504735</v>
      </c>
      <c r="CN34" s="11">
        <v>707.7</v>
      </c>
      <c r="CO34" s="11">
        <v>648</v>
      </c>
      <c r="CP34" s="11">
        <v>699.2</v>
      </c>
      <c r="CQ34" s="11">
        <v>639.1</v>
      </c>
      <c r="CR34" s="11">
        <v>711.1</v>
      </c>
      <c r="CS34" s="11">
        <v>650.9</v>
      </c>
      <c r="CT34" s="1">
        <f t="shared" si="173"/>
        <v>1.9900000000000015</v>
      </c>
      <c r="CU34" s="1">
        <f t="shared" si="174"/>
        <v>2.0033333333333343</v>
      </c>
      <c r="CV34" s="1">
        <f t="shared" si="175"/>
        <v>2.0066666666666682</v>
      </c>
      <c r="CW34" s="6">
        <f t="shared" si="176"/>
        <v>2.0000000000000013</v>
      </c>
      <c r="CX34" s="9">
        <f t="shared" si="161"/>
        <v>245.553340770353</v>
      </c>
      <c r="CY34" s="8">
        <f t="shared" si="177"/>
        <v>10416.372715478376</v>
      </c>
      <c r="CZ34" s="1">
        <f t="shared" si="178"/>
        <v>84.84000000000006</v>
      </c>
      <c r="DA34" s="10">
        <f t="shared" si="221"/>
        <v>34.560975287016397</v>
      </c>
      <c r="DC34" s="20"/>
      <c r="DD34" s="5" t="s">
        <v>25</v>
      </c>
      <c r="DE34" s="1">
        <f t="shared" si="256"/>
        <v>29.321531433504735</v>
      </c>
      <c r="DF34" s="11">
        <v>706.5</v>
      </c>
      <c r="DG34" s="11">
        <v>647.5</v>
      </c>
      <c r="DH34" s="11">
        <v>709.8</v>
      </c>
      <c r="DI34" s="11">
        <v>650.20000000000005</v>
      </c>
      <c r="DJ34" s="11">
        <v>716.2</v>
      </c>
      <c r="DK34" s="11">
        <v>657.4</v>
      </c>
      <c r="DL34" s="1">
        <f t="shared" si="180"/>
        <v>1.9666666666666666</v>
      </c>
      <c r="DM34" s="1">
        <f t="shared" si="181"/>
        <v>1.9866666666666637</v>
      </c>
      <c r="DN34" s="1">
        <f t="shared" si="182"/>
        <v>1.9600000000000022</v>
      </c>
      <c r="DO34" s="6">
        <f t="shared" si="183"/>
        <v>1.9711111111111108</v>
      </c>
      <c r="DP34" s="9">
        <f t="shared" si="162"/>
        <v>242.00645918144772</v>
      </c>
      <c r="DQ34" s="8">
        <f t="shared" si="184"/>
        <v>9726.2395945023836</v>
      </c>
      <c r="DR34" s="1">
        <f t="shared" si="185"/>
        <v>79.218955555555539</v>
      </c>
      <c r="DS34" s="10">
        <f t="shared" si="222"/>
        <v>37.013276971244352</v>
      </c>
      <c r="DU34" s="20"/>
      <c r="DV34" s="5" t="s">
        <v>25</v>
      </c>
      <c r="DW34" s="1">
        <f t="shared" si="257"/>
        <v>29.321531433504735</v>
      </c>
      <c r="DX34" s="11">
        <v>700.5</v>
      </c>
      <c r="DY34" s="11">
        <v>641</v>
      </c>
      <c r="DZ34" s="11">
        <v>707.3</v>
      </c>
      <c r="EA34" s="11">
        <v>647.70000000000005</v>
      </c>
      <c r="EB34" s="11">
        <v>706.2</v>
      </c>
      <c r="EC34" s="11">
        <v>646.5</v>
      </c>
      <c r="ED34" s="1">
        <f t="shared" si="187"/>
        <v>1.9833333333333334</v>
      </c>
      <c r="EE34" s="1">
        <f t="shared" si="188"/>
        <v>1.9866666666666637</v>
      </c>
      <c r="EF34" s="1">
        <f t="shared" si="189"/>
        <v>1.9900000000000015</v>
      </c>
      <c r="EG34" s="6">
        <f t="shared" si="214"/>
        <v>1.9866666666666664</v>
      </c>
      <c r="EH34" s="9">
        <f t="shared" si="163"/>
        <v>243.91631849855045</v>
      </c>
      <c r="EI34" s="8">
        <f t="shared" si="191"/>
        <v>10346.930230708511</v>
      </c>
      <c r="EJ34" s="1">
        <f t="shared" si="192"/>
        <v>84.274399999999986</v>
      </c>
      <c r="EK34" s="10">
        <f t="shared" si="223"/>
        <v>34.792928141291704</v>
      </c>
      <c r="EM34" s="20"/>
      <c r="EN34" s="5" t="s">
        <v>25</v>
      </c>
      <c r="EO34" s="1">
        <f t="shared" si="258"/>
        <v>29.321531433504735</v>
      </c>
      <c r="EP34" s="11">
        <v>708.5</v>
      </c>
      <c r="EQ34" s="11">
        <v>648.70000000000005</v>
      </c>
      <c r="ER34" s="11">
        <v>705.3</v>
      </c>
      <c r="ES34" s="11">
        <v>645.79999999999995</v>
      </c>
      <c r="ET34" s="11">
        <v>711.2</v>
      </c>
      <c r="EU34" s="11">
        <v>652.1</v>
      </c>
      <c r="EV34" s="1">
        <f t="shared" si="194"/>
        <v>1.9933333333333318</v>
      </c>
      <c r="EW34" s="1">
        <f t="shared" si="195"/>
        <v>1.9833333333333334</v>
      </c>
      <c r="EX34" s="1">
        <f t="shared" si="196"/>
        <v>1.9700000000000009</v>
      </c>
      <c r="EY34" s="6">
        <f t="shared" si="215"/>
        <v>1.9822222222222221</v>
      </c>
      <c r="EZ34" s="9">
        <f t="shared" si="164"/>
        <v>243.3706444079497</v>
      </c>
      <c r="FA34" s="8">
        <f t="shared" si="198"/>
        <v>10489.274773982632</v>
      </c>
      <c r="FB34" s="1">
        <f t="shared" si="199"/>
        <v>85.433777777777777</v>
      </c>
      <c r="FC34" s="10">
        <f t="shared" si="224"/>
        <v>34.320771240823639</v>
      </c>
      <c r="FE34" s="20"/>
      <c r="FF34" s="5" t="s">
        <v>25</v>
      </c>
      <c r="FG34" s="1">
        <f t="shared" si="259"/>
        <v>29.321531433504735</v>
      </c>
      <c r="FH34" s="11">
        <v>711</v>
      </c>
      <c r="FI34" s="11">
        <v>650.1</v>
      </c>
      <c r="FJ34" s="11">
        <v>710.2</v>
      </c>
      <c r="FK34" s="11">
        <v>649.1</v>
      </c>
      <c r="FL34" s="11">
        <v>709.7</v>
      </c>
      <c r="FM34" s="11">
        <v>648.5</v>
      </c>
      <c r="FN34" s="1">
        <f t="shared" si="201"/>
        <v>2.0299999999999994</v>
      </c>
      <c r="FO34" s="1">
        <f t="shared" si="202"/>
        <v>2.0366666666666675</v>
      </c>
      <c r="FP34" s="1">
        <f t="shared" si="203"/>
        <v>2.0400000000000014</v>
      </c>
      <c r="FQ34" s="6">
        <f t="shared" si="216"/>
        <v>2.0355555555555558</v>
      </c>
      <c r="FR34" s="9">
        <f t="shared" si="165"/>
        <v>249.91873349515913</v>
      </c>
      <c r="FS34" s="8">
        <f t="shared" si="205"/>
        <v>10601.552674864652</v>
      </c>
      <c r="FT34" s="1">
        <f t="shared" si="206"/>
        <v>86.348266666666674</v>
      </c>
      <c r="FU34" s="10">
        <f t="shared" si="225"/>
        <v>33.957290129164605</v>
      </c>
      <c r="FW34" s="20"/>
      <c r="FX34" s="5" t="s">
        <v>25</v>
      </c>
      <c r="FY34" s="1">
        <f t="shared" si="260"/>
        <v>29.321531433504735</v>
      </c>
      <c r="FZ34" s="11">
        <v>708.6</v>
      </c>
      <c r="GA34" s="11">
        <v>649.4</v>
      </c>
      <c r="GB34" s="11">
        <v>702.6</v>
      </c>
      <c r="GC34" s="11">
        <v>642.9</v>
      </c>
      <c r="GD34" s="11">
        <v>706.4</v>
      </c>
      <c r="GE34" s="11">
        <v>647.20000000000005</v>
      </c>
      <c r="GF34" s="1">
        <f t="shared" si="208"/>
        <v>1.9733333333333349</v>
      </c>
      <c r="GG34" s="1">
        <f t="shared" si="209"/>
        <v>1.9900000000000015</v>
      </c>
      <c r="GH34" s="1">
        <f t="shared" si="210"/>
        <v>1.9733333333333312</v>
      </c>
      <c r="GI34" s="6">
        <f t="shared" si="217"/>
        <v>1.9788888888888891</v>
      </c>
      <c r="GJ34" s="9">
        <f t="shared" si="166"/>
        <v>242.9613888399991</v>
      </c>
      <c r="GK34" s="8">
        <f t="shared" si="212"/>
        <v>10306.422114592762</v>
      </c>
      <c r="GL34" s="1">
        <f t="shared" si="213"/>
        <v>83.944466666666685</v>
      </c>
      <c r="GM34" s="10">
        <f t="shared" si="226"/>
        <v>34.929677437748204</v>
      </c>
    </row>
    <row r="35" spans="1:195" x14ac:dyDescent="0.2">
      <c r="A35" s="27"/>
      <c r="B35" s="5" t="s">
        <v>26</v>
      </c>
      <c r="C35" s="1">
        <f t="shared" si="246"/>
        <v>41.887902047863911</v>
      </c>
      <c r="D35" s="11">
        <v>705</v>
      </c>
      <c r="E35" s="11">
        <v>524.20000000000005</v>
      </c>
      <c r="F35" s="11">
        <v>704.1</v>
      </c>
      <c r="G35" s="11">
        <v>522.9</v>
      </c>
      <c r="H35" s="11">
        <v>0</v>
      </c>
      <c r="I35" s="11">
        <v>0</v>
      </c>
      <c r="J35" s="1">
        <f t="shared" si="239"/>
        <v>3.0133333333333328</v>
      </c>
      <c r="K35" s="1">
        <f>(F35-G35)/60</f>
        <v>3.0200000000000009</v>
      </c>
      <c r="L35" s="1">
        <f>(H35-I35)/60</f>
        <v>0</v>
      </c>
      <c r="M35" s="6">
        <f t="shared" si="142"/>
        <v>3.0166666666666666</v>
      </c>
      <c r="N35" s="9">
        <f t="shared" si="242"/>
        <v>259.26340229669751</v>
      </c>
      <c r="O35" s="8">
        <f t="shared" si="131"/>
        <v>11174.252638987662</v>
      </c>
      <c r="P35" s="1">
        <f t="shared" si="132"/>
        <v>130.01833333333335</v>
      </c>
      <c r="Q35" s="10">
        <f t="shared" si="243"/>
        <v>32.216919701988623</v>
      </c>
      <c r="T35" s="4"/>
      <c r="U35" s="2"/>
      <c r="V35" s="3"/>
      <c r="W35" s="12"/>
      <c r="X35" s="12"/>
      <c r="Y35" s="12"/>
      <c r="Z35" s="12"/>
      <c r="AA35" s="12"/>
      <c r="AB35" s="12"/>
      <c r="AC35" s="3"/>
      <c r="AD35" s="3"/>
      <c r="AE35" s="3"/>
      <c r="AF35" s="3"/>
      <c r="AG35" s="3"/>
      <c r="AH35" s="3"/>
      <c r="AI35" s="3"/>
      <c r="AJ35" s="3"/>
      <c r="AL35" s="21"/>
      <c r="AM35" s="5" t="s">
        <v>26</v>
      </c>
      <c r="AN35" s="1">
        <f t="shared" si="247"/>
        <v>41.887902047863911</v>
      </c>
      <c r="AO35" s="11">
        <v>689.4</v>
      </c>
      <c r="AP35" s="11">
        <v>504.6</v>
      </c>
      <c r="AQ35" s="11">
        <v>655.7</v>
      </c>
      <c r="AR35" s="11">
        <v>485</v>
      </c>
      <c r="AS35" s="11">
        <v>0</v>
      </c>
      <c r="AT35" s="11">
        <v>0</v>
      </c>
      <c r="AU35" s="1">
        <f t="shared" si="248"/>
        <v>3.0799999999999992</v>
      </c>
      <c r="AV35" s="1">
        <f t="shared" si="249"/>
        <v>2.8450000000000006</v>
      </c>
      <c r="AW35" s="1">
        <f t="shared" si="250"/>
        <v>0</v>
      </c>
      <c r="AX35" s="6">
        <f t="shared" si="251"/>
        <v>2.9624999999999999</v>
      </c>
      <c r="AY35" s="9">
        <f t="shared" si="244"/>
        <v>254.60812021125957</v>
      </c>
      <c r="AZ35" s="8">
        <f t="shared" si="134"/>
        <v>10545.868339150373</v>
      </c>
      <c r="BA35" s="1">
        <f t="shared" si="135"/>
        <v>122.70675</v>
      </c>
      <c r="BB35" s="10">
        <f t="shared" si="245"/>
        <v>34.136591546808887</v>
      </c>
      <c r="BD35" s="21"/>
      <c r="BE35" s="5" t="s">
        <v>26</v>
      </c>
      <c r="BF35" s="1">
        <f t="shared" si="252"/>
        <v>41.887902047863911</v>
      </c>
      <c r="BG35" s="11">
        <v>702.9</v>
      </c>
      <c r="BH35" s="11">
        <v>521.70000000000005</v>
      </c>
      <c r="BI35" s="11">
        <v>677.8</v>
      </c>
      <c r="BJ35" s="11">
        <v>490.2</v>
      </c>
      <c r="BK35" s="11">
        <v>0</v>
      </c>
      <c r="BL35" s="11">
        <v>0</v>
      </c>
      <c r="BM35" s="1">
        <f t="shared" si="149"/>
        <v>3.0199999999999987</v>
      </c>
      <c r="BN35" s="1">
        <f t="shared" si="150"/>
        <v>3.126666666666666</v>
      </c>
      <c r="BO35" s="1">
        <f t="shared" si="151"/>
        <v>0</v>
      </c>
      <c r="BP35" s="6">
        <f t="shared" si="253"/>
        <v>3.0733333333333324</v>
      </c>
      <c r="BQ35" s="9">
        <f t="shared" si="136"/>
        <v>264.13354355530942</v>
      </c>
      <c r="BR35" s="8">
        <f t="shared" si="137"/>
        <v>10940.411374060917</v>
      </c>
      <c r="BS35" s="1">
        <f t="shared" si="138"/>
        <v>127.29746666666664</v>
      </c>
      <c r="BT35" s="10">
        <f t="shared" si="156"/>
        <v>32.905526829963563</v>
      </c>
      <c r="BV35" s="21"/>
      <c r="BW35" s="5" t="s">
        <v>26</v>
      </c>
      <c r="BX35" s="1">
        <f t="shared" si="254"/>
        <v>33.510321638291124</v>
      </c>
      <c r="BY35" s="11">
        <v>703.5</v>
      </c>
      <c r="BZ35" s="11">
        <v>566.9</v>
      </c>
      <c r="CA35" s="11">
        <v>705.1</v>
      </c>
      <c r="CB35" s="11">
        <v>556.20000000000005</v>
      </c>
      <c r="CC35" s="1">
        <f t="shared" si="157"/>
        <v>2.2766666666666668</v>
      </c>
      <c r="CD35" s="1">
        <f t="shared" si="158"/>
        <v>2.4816666666666665</v>
      </c>
      <c r="CE35" s="6">
        <f t="shared" si="159"/>
        <v>2.3791666666666664</v>
      </c>
      <c r="CF35" s="9">
        <f t="shared" si="160"/>
        <v>255.59289142164067</v>
      </c>
      <c r="CG35" s="8">
        <f t="shared" si="170"/>
        <v>10272.278306235738</v>
      </c>
      <c r="CH35" s="1">
        <f t="shared" si="171"/>
        <v>95.618708333333316</v>
      </c>
      <c r="CI35" s="10">
        <f t="shared" si="220"/>
        <v>35.045779452983055</v>
      </c>
      <c r="CK35" s="21"/>
      <c r="CL35" s="5" t="s">
        <v>26</v>
      </c>
      <c r="CM35" s="1">
        <f t="shared" si="255"/>
        <v>33.510321638291124</v>
      </c>
      <c r="CN35" s="11">
        <v>709.9</v>
      </c>
      <c r="CO35" s="11">
        <v>641.4</v>
      </c>
      <c r="CP35" s="11">
        <v>705</v>
      </c>
      <c r="CQ35" s="11">
        <v>637.1</v>
      </c>
      <c r="CR35" s="11">
        <v>695.8</v>
      </c>
      <c r="CS35" s="11">
        <v>626.70000000000005</v>
      </c>
      <c r="CT35" s="1">
        <f t="shared" si="173"/>
        <v>2.2833333333333332</v>
      </c>
      <c r="CU35" s="1">
        <f t="shared" si="174"/>
        <v>2.2633333333333328</v>
      </c>
      <c r="CV35" s="1">
        <f t="shared" si="175"/>
        <v>2.3033333333333301</v>
      </c>
      <c r="CW35" s="6">
        <f t="shared" si="176"/>
        <v>2.2833333333333319</v>
      </c>
      <c r="CX35" s="9">
        <f t="shared" si="161"/>
        <v>245.29755604038357</v>
      </c>
      <c r="CY35" s="8">
        <f t="shared" si="177"/>
        <v>10405.522327233071</v>
      </c>
      <c r="CZ35" s="1">
        <f t="shared" si="178"/>
        <v>96.858999999999938</v>
      </c>
      <c r="DA35" s="10">
        <f t="shared" si="221"/>
        <v>34.597013843103014</v>
      </c>
      <c r="DC35" s="21"/>
      <c r="DD35" s="5" t="s">
        <v>26</v>
      </c>
      <c r="DE35" s="1">
        <f t="shared" si="256"/>
        <v>33.510321638291124</v>
      </c>
      <c r="DF35" s="11">
        <v>700.2</v>
      </c>
      <c r="DG35" s="11">
        <v>631.9</v>
      </c>
      <c r="DH35" s="11">
        <v>707.3</v>
      </c>
      <c r="DI35" s="11">
        <v>638</v>
      </c>
      <c r="DJ35" s="11">
        <v>708.1</v>
      </c>
      <c r="DK35" s="11">
        <v>639.1</v>
      </c>
      <c r="DL35" s="1">
        <f t="shared" si="180"/>
        <v>2.2766666666666691</v>
      </c>
      <c r="DM35" s="1">
        <f t="shared" si="181"/>
        <v>2.3099999999999983</v>
      </c>
      <c r="DN35" s="1">
        <f t="shared" si="182"/>
        <v>2.2999999999999998</v>
      </c>
      <c r="DO35" s="6">
        <f t="shared" si="183"/>
        <v>2.295555555555556</v>
      </c>
      <c r="DP35" s="9">
        <f t="shared" si="162"/>
        <v>246.61058432089192</v>
      </c>
      <c r="DQ35" s="8">
        <f t="shared" si="184"/>
        <v>9911.2793838566449</v>
      </c>
      <c r="DR35" s="1">
        <f t="shared" si="185"/>
        <v>92.258377777777795</v>
      </c>
      <c r="DS35" s="10">
        <f t="shared" si="222"/>
        <v>36.322253268973839</v>
      </c>
      <c r="DU35" s="21"/>
      <c r="DV35" s="5" t="s">
        <v>26</v>
      </c>
      <c r="DW35" s="1">
        <f t="shared" si="257"/>
        <v>33.510321638291124</v>
      </c>
      <c r="DX35" s="11">
        <v>707.4</v>
      </c>
      <c r="DY35" s="11">
        <v>637.5</v>
      </c>
      <c r="DZ35" s="11">
        <v>706.1</v>
      </c>
      <c r="EA35" s="11">
        <v>638.1</v>
      </c>
      <c r="EB35" s="11">
        <v>706.6</v>
      </c>
      <c r="EC35" s="11">
        <v>637.9</v>
      </c>
      <c r="ED35" s="1">
        <f t="shared" si="187"/>
        <v>2.3299999999999992</v>
      </c>
      <c r="EE35" s="1">
        <f t="shared" si="188"/>
        <v>2.2666666666666666</v>
      </c>
      <c r="EF35" s="1">
        <f t="shared" si="189"/>
        <v>2.2900000000000014</v>
      </c>
      <c r="EG35" s="6">
        <f t="shared" si="214"/>
        <v>2.2955555555555556</v>
      </c>
      <c r="EH35" s="9">
        <f t="shared" si="163"/>
        <v>246.61058432089186</v>
      </c>
      <c r="EI35" s="8">
        <f t="shared" si="191"/>
        <v>10461.220986892233</v>
      </c>
      <c r="EJ35" s="1">
        <f t="shared" si="192"/>
        <v>97.377466666666677</v>
      </c>
      <c r="EK35" s="10">
        <f t="shared" si="223"/>
        <v>34.412809025932546</v>
      </c>
      <c r="EM35" s="21"/>
      <c r="EN35" s="5" t="s">
        <v>26</v>
      </c>
      <c r="EO35" s="1">
        <f t="shared" si="258"/>
        <v>33.510321638291124</v>
      </c>
      <c r="EP35" s="11">
        <v>710</v>
      </c>
      <c r="EQ35" s="11">
        <v>643.20000000000005</v>
      </c>
      <c r="ER35" s="11">
        <v>703.4</v>
      </c>
      <c r="ES35" s="11">
        <v>636.20000000000005</v>
      </c>
      <c r="ET35" s="11">
        <v>708.9</v>
      </c>
      <c r="EU35" s="11">
        <v>640.5</v>
      </c>
      <c r="EV35" s="1">
        <f t="shared" si="194"/>
        <v>2.2266666666666652</v>
      </c>
      <c r="EW35" s="1">
        <f t="shared" si="195"/>
        <v>2.2399999999999975</v>
      </c>
      <c r="EX35" s="1">
        <f t="shared" si="196"/>
        <v>2.2799999999999994</v>
      </c>
      <c r="EY35" s="6">
        <f t="shared" si="215"/>
        <v>2.2488888888888874</v>
      </c>
      <c r="EZ35" s="9">
        <f t="shared" si="164"/>
        <v>241.59720361349699</v>
      </c>
      <c r="FA35" s="8">
        <f t="shared" si="198"/>
        <v>10412.839475741721</v>
      </c>
      <c r="FB35" s="1">
        <f t="shared" si="199"/>
        <v>96.927111111111046</v>
      </c>
      <c r="FC35" s="10">
        <f t="shared" si="224"/>
        <v>34.572702367944338</v>
      </c>
      <c r="FE35" s="21"/>
      <c r="FF35" s="5" t="s">
        <v>26</v>
      </c>
      <c r="FG35" s="1">
        <f t="shared" si="259"/>
        <v>33.510321638291124</v>
      </c>
      <c r="FH35" s="11">
        <v>706.8</v>
      </c>
      <c r="FI35" s="11">
        <v>637.5</v>
      </c>
      <c r="FJ35" s="11">
        <v>707.2</v>
      </c>
      <c r="FK35" s="11">
        <v>639.4</v>
      </c>
      <c r="FL35" s="11">
        <v>710.7</v>
      </c>
      <c r="FM35" s="11">
        <v>642.9</v>
      </c>
      <c r="FN35" s="1">
        <f t="shared" si="201"/>
        <v>2.3099999999999983</v>
      </c>
      <c r="FO35" s="1">
        <f t="shared" si="202"/>
        <v>2.2600000000000025</v>
      </c>
      <c r="FP35" s="1">
        <f t="shared" si="203"/>
        <v>2.2600000000000025</v>
      </c>
      <c r="FQ35" s="6">
        <f t="shared" si="216"/>
        <v>2.2766666666666677</v>
      </c>
      <c r="FR35" s="9">
        <f t="shared" si="165"/>
        <v>244.58135879647031</v>
      </c>
      <c r="FS35" s="8">
        <f t="shared" si="205"/>
        <v>10375.141240146271</v>
      </c>
      <c r="FT35" s="1">
        <f t="shared" si="206"/>
        <v>96.576200000000043</v>
      </c>
      <c r="FU35" s="10">
        <f t="shared" si="225"/>
        <v>34.69832281482509</v>
      </c>
      <c r="FW35" s="21"/>
      <c r="FX35" s="5" t="s">
        <v>26</v>
      </c>
      <c r="FY35" s="1">
        <f t="shared" si="260"/>
        <v>33.510321638291124</v>
      </c>
      <c r="FZ35" s="11">
        <v>706.6</v>
      </c>
      <c r="GA35" s="11">
        <v>640.1</v>
      </c>
      <c r="GB35" s="11">
        <v>707.4</v>
      </c>
      <c r="GC35" s="11">
        <v>640.79999999999995</v>
      </c>
      <c r="GD35" s="11">
        <v>707.3</v>
      </c>
      <c r="GE35" s="11">
        <v>640.9</v>
      </c>
      <c r="GF35" s="1">
        <f t="shared" si="208"/>
        <v>2.2166666666666668</v>
      </c>
      <c r="GG35" s="1">
        <f t="shared" si="209"/>
        <v>2.2200000000000006</v>
      </c>
      <c r="GH35" s="1">
        <f t="shared" si="210"/>
        <v>2.2133333333333325</v>
      </c>
      <c r="GI35" s="6">
        <f t="shared" si="217"/>
        <v>2.2166666666666668</v>
      </c>
      <c r="GJ35" s="9">
        <f t="shared" si="166"/>
        <v>238.13558360124844</v>
      </c>
      <c r="GK35" s="8">
        <f t="shared" si="212"/>
        <v>10101.711456364959</v>
      </c>
      <c r="GL35" s="1">
        <f t="shared" si="213"/>
        <v>94.031000000000006</v>
      </c>
      <c r="GM35" s="10">
        <f t="shared" si="226"/>
        <v>35.637525537632399</v>
      </c>
    </row>
    <row r="36" spans="1:195" x14ac:dyDescent="0.2">
      <c r="BV36" s="20" t="s">
        <v>29</v>
      </c>
      <c r="BW36" s="5" t="s">
        <v>23</v>
      </c>
      <c r="BX36" s="1">
        <f>(PI()*$E$41*F38)/(30*1000)</f>
        <v>21.991148575128552</v>
      </c>
      <c r="BY36" s="11">
        <v>702.4</v>
      </c>
      <c r="BZ36" s="11">
        <v>593.1</v>
      </c>
      <c r="CA36" s="11">
        <v>703.3</v>
      </c>
      <c r="CB36" s="11">
        <v>598.20000000000005</v>
      </c>
      <c r="CC36" s="1">
        <f t="shared" si="157"/>
        <v>1.8216666666666659</v>
      </c>
      <c r="CD36" s="1">
        <f t="shared" si="158"/>
        <v>1.7516666666666652</v>
      </c>
      <c r="CE36" s="6">
        <f t="shared" si="159"/>
        <v>1.7866666666666655</v>
      </c>
      <c r="CF36" s="9">
        <f t="shared" si="160"/>
        <v>292.48131256202004</v>
      </c>
      <c r="CG36" s="8">
        <f t="shared" si="170"/>
        <v>11754.823951867585</v>
      </c>
      <c r="CH36" s="1">
        <f t="shared" si="171"/>
        <v>71.806133333333278</v>
      </c>
      <c r="CI36" s="10">
        <f t="shared" si="220"/>
        <v>30.625724508856116</v>
      </c>
      <c r="CK36" s="20" t="s">
        <v>29</v>
      </c>
      <c r="CL36" s="5" t="s">
        <v>23</v>
      </c>
      <c r="CM36" s="1">
        <f>(PI()*$E$41*F38)/(30*1000)</f>
        <v>21.991148575128552</v>
      </c>
      <c r="CN36" s="11">
        <v>705.1</v>
      </c>
      <c r="CO36" s="11">
        <v>653.9</v>
      </c>
      <c r="CP36" s="11">
        <v>699.7</v>
      </c>
      <c r="CQ36" s="11">
        <v>648.29999999999995</v>
      </c>
      <c r="CR36" s="11">
        <v>700</v>
      </c>
      <c r="CS36" s="11">
        <v>649.29999999999995</v>
      </c>
      <c r="CT36" s="1">
        <f t="shared" si="173"/>
        <v>1.7066666666666681</v>
      </c>
      <c r="CU36" s="1">
        <f t="shared" si="174"/>
        <v>1.7133333333333363</v>
      </c>
      <c r="CV36" s="1">
        <f t="shared" si="175"/>
        <v>1.6900000000000015</v>
      </c>
      <c r="CW36" s="6">
        <f t="shared" si="176"/>
        <v>1.7033333333333351</v>
      </c>
      <c r="CX36" s="9">
        <f t="shared" si="161"/>
        <v>278.83946029700098</v>
      </c>
      <c r="CY36" s="8">
        <f t="shared" si="177"/>
        <v>11828.369905798781</v>
      </c>
      <c r="CZ36" s="1">
        <f t="shared" si="178"/>
        <v>72.25540000000008</v>
      </c>
      <c r="DA36" s="10">
        <f t="shared" si="221"/>
        <v>30.435301133380381</v>
      </c>
      <c r="DC36" s="20" t="s">
        <v>29</v>
      </c>
      <c r="DD36" s="5" t="s">
        <v>23</v>
      </c>
      <c r="DE36" s="1">
        <f>(PI()*$E$41*F38)/(30*1000)</f>
        <v>21.991148575128552</v>
      </c>
      <c r="DF36" s="11">
        <v>702.5</v>
      </c>
      <c r="DG36" s="11">
        <v>642.70000000000005</v>
      </c>
      <c r="DH36" s="11">
        <v>704.2</v>
      </c>
      <c r="DI36" s="11">
        <v>646.9</v>
      </c>
      <c r="DJ36" s="11">
        <v>708.5</v>
      </c>
      <c r="DK36" s="11">
        <v>658.3</v>
      </c>
      <c r="DL36" s="1">
        <f t="shared" si="180"/>
        <v>1.9933333333333318</v>
      </c>
      <c r="DM36" s="1">
        <f t="shared" si="181"/>
        <v>1.9100000000000024</v>
      </c>
      <c r="DN36" s="1">
        <f t="shared" si="182"/>
        <v>1.6733333333333349</v>
      </c>
      <c r="DO36" s="6">
        <f t="shared" si="183"/>
        <v>1.8588888888888897</v>
      </c>
      <c r="DP36" s="9">
        <f t="shared" si="162"/>
        <v>304.30425119170405</v>
      </c>
      <c r="DQ36" s="8">
        <f t="shared" si="184"/>
        <v>12229.987855394585</v>
      </c>
      <c r="DR36" s="1">
        <f t="shared" si="185"/>
        <v>74.708744444444477</v>
      </c>
      <c r="DS36" s="10">
        <f t="shared" si="222"/>
        <v>29.435842803491081</v>
      </c>
      <c r="DU36" s="20" t="s">
        <v>29</v>
      </c>
      <c r="DV36" s="5" t="s">
        <v>23</v>
      </c>
      <c r="DW36" s="1">
        <f>(PI()*$E$41*F38)/(30*1000)</f>
        <v>21.991148575128552</v>
      </c>
      <c r="DX36" s="11">
        <v>708.6</v>
      </c>
      <c r="DY36" s="11">
        <v>655.20000000000005</v>
      </c>
      <c r="DZ36" s="11">
        <v>705.4</v>
      </c>
      <c r="EA36" s="11">
        <v>649.70000000000005</v>
      </c>
      <c r="EB36" s="11">
        <v>706.1</v>
      </c>
      <c r="EC36" s="11">
        <v>651.1</v>
      </c>
      <c r="ED36" s="1">
        <f t="shared" si="187"/>
        <v>1.7799999999999991</v>
      </c>
      <c r="EE36" s="1">
        <f t="shared" si="188"/>
        <v>1.8566666666666645</v>
      </c>
      <c r="EF36" s="1">
        <f t="shared" si="189"/>
        <v>1.8333333333333333</v>
      </c>
      <c r="EG36" s="6">
        <f t="shared" si="214"/>
        <v>1.8233333333333324</v>
      </c>
      <c r="EH36" s="9">
        <f t="shared" si="163"/>
        <v>298.48372755862869</v>
      </c>
      <c r="EI36" s="8">
        <f t="shared" si="191"/>
        <v>12661.67972303703</v>
      </c>
      <c r="EJ36" s="1">
        <f t="shared" si="192"/>
        <v>77.345799999999969</v>
      </c>
      <c r="EK36" s="10">
        <f t="shared" si="223"/>
        <v>28.432246579812425</v>
      </c>
      <c r="EM36" s="20" t="s">
        <v>29</v>
      </c>
      <c r="EN36" s="5" t="s">
        <v>23</v>
      </c>
      <c r="EO36" s="1">
        <f>(PI()*$E$41*F38)/(30*1000)</f>
        <v>21.991148575128552</v>
      </c>
      <c r="EP36" s="11">
        <v>713.5</v>
      </c>
      <c r="EQ36" s="11">
        <v>659.8</v>
      </c>
      <c r="ER36" s="11">
        <v>712.3</v>
      </c>
      <c r="ES36" s="11">
        <v>657.8</v>
      </c>
      <c r="ET36" s="11">
        <v>705.5</v>
      </c>
      <c r="EU36" s="11">
        <v>651.20000000000005</v>
      </c>
      <c r="EV36" s="1">
        <f t="shared" si="194"/>
        <v>1.7900000000000016</v>
      </c>
      <c r="EW36" s="1">
        <f t="shared" si="195"/>
        <v>1.8166666666666667</v>
      </c>
      <c r="EX36" s="1">
        <f t="shared" si="196"/>
        <v>1.8099999999999985</v>
      </c>
      <c r="EY36" s="6">
        <f t="shared" si="215"/>
        <v>1.8055555555555556</v>
      </c>
      <c r="EZ36" s="9">
        <f t="shared" si="164"/>
        <v>295.57346574209134</v>
      </c>
      <c r="FA36" s="8">
        <f t="shared" si="198"/>
        <v>12739.216373484138</v>
      </c>
      <c r="FB36" s="1">
        <f t="shared" si="199"/>
        <v>77.819444444444443</v>
      </c>
      <c r="FC36" s="10">
        <f t="shared" si="224"/>
        <v>28.259195027828945</v>
      </c>
      <c r="FE36" s="20" t="s">
        <v>29</v>
      </c>
      <c r="FF36" s="5" t="s">
        <v>23</v>
      </c>
      <c r="FG36" s="1">
        <f>(PI()*$E$41*F38)/(30*1000)</f>
        <v>21.991148575128552</v>
      </c>
      <c r="FH36" s="11">
        <v>711.8</v>
      </c>
      <c r="FI36" s="11">
        <v>657.8</v>
      </c>
      <c r="FJ36" s="11">
        <v>710.2</v>
      </c>
      <c r="FK36" s="11">
        <v>657</v>
      </c>
      <c r="FL36" s="11">
        <v>707.9</v>
      </c>
      <c r="FM36" s="11">
        <v>653.20000000000005</v>
      </c>
      <c r="FN36" s="1">
        <f t="shared" si="201"/>
        <v>1.8</v>
      </c>
      <c r="FO36" s="1">
        <f t="shared" si="202"/>
        <v>1.7733333333333348</v>
      </c>
      <c r="FP36" s="1">
        <f t="shared" si="203"/>
        <v>1.823333333333331</v>
      </c>
      <c r="FQ36" s="6">
        <f t="shared" si="216"/>
        <v>1.7988888888888888</v>
      </c>
      <c r="FR36" s="9">
        <f t="shared" si="165"/>
        <v>294.48211756088978</v>
      </c>
      <c r="FS36" s="8">
        <f t="shared" si="205"/>
        <v>12491.931426932944</v>
      </c>
      <c r="FT36" s="1">
        <f t="shared" si="206"/>
        <v>76.30886666666666</v>
      </c>
      <c r="FU36" s="10">
        <f t="shared" si="225"/>
        <v>28.81860199967398</v>
      </c>
      <c r="FW36" s="20" t="s">
        <v>29</v>
      </c>
      <c r="FX36" s="5" t="s">
        <v>23</v>
      </c>
      <c r="FY36" s="1">
        <f>(PI()*$E$41*F38)/(30*1000)</f>
        <v>21.991148575128552</v>
      </c>
      <c r="FZ36" s="11">
        <v>707.1</v>
      </c>
      <c r="GA36" s="11">
        <v>653.79999999999995</v>
      </c>
      <c r="GB36" s="11">
        <v>708.3</v>
      </c>
      <c r="GC36" s="11">
        <v>654.5</v>
      </c>
      <c r="GD36" s="11">
        <v>714.6</v>
      </c>
      <c r="GE36" s="11">
        <v>662</v>
      </c>
      <c r="GF36" s="1">
        <f t="shared" si="208"/>
        <v>1.7766666666666688</v>
      </c>
      <c r="GG36" s="1">
        <f t="shared" si="209"/>
        <v>1.7933333333333319</v>
      </c>
      <c r="GH36" s="1">
        <f t="shared" si="210"/>
        <v>1.7533333333333341</v>
      </c>
      <c r="GI36" s="6">
        <f t="shared" si="217"/>
        <v>1.7744444444444449</v>
      </c>
      <c r="GJ36" s="9">
        <f t="shared" si="166"/>
        <v>290.48050756315075</v>
      </c>
      <c r="GK36" s="8">
        <f t="shared" si="212"/>
        <v>12322.183130828855</v>
      </c>
      <c r="GL36" s="1">
        <f t="shared" si="213"/>
        <v>75.271933333333351</v>
      </c>
      <c r="GM36" s="10">
        <f t="shared" si="226"/>
        <v>29.215602152455954</v>
      </c>
    </row>
    <row r="37" spans="1:195" x14ac:dyDescent="0.2">
      <c r="B37" s="4" t="s">
        <v>39</v>
      </c>
      <c r="C37" s="4"/>
      <c r="D37" s="4" t="s">
        <v>39</v>
      </c>
      <c r="E37" t="s">
        <v>40</v>
      </c>
      <c r="F37" t="s">
        <v>41</v>
      </c>
      <c r="BV37" s="20"/>
      <c r="BW37" s="5" t="s">
        <v>24</v>
      </c>
      <c r="BX37" s="1">
        <f t="shared" ref="BX37:BX39" si="261">(PI()*$E$41*F39)/(30*1000)</f>
        <v>29.321531433504735</v>
      </c>
      <c r="BY37" s="11">
        <v>708.4</v>
      </c>
      <c r="BZ37" s="11">
        <v>581.29999999999995</v>
      </c>
      <c r="CA37" s="11">
        <v>709.1</v>
      </c>
      <c r="CB37" s="11">
        <v>575.6</v>
      </c>
      <c r="CC37" s="1">
        <f t="shared" si="157"/>
        <v>2.1183333333333336</v>
      </c>
      <c r="CD37" s="1">
        <f t="shared" si="158"/>
        <v>2.2250000000000001</v>
      </c>
      <c r="CE37" s="6">
        <f t="shared" si="159"/>
        <v>2.1716666666666669</v>
      </c>
      <c r="CF37" s="9">
        <f t="shared" si="160"/>
        <v>266.6300025198081</v>
      </c>
      <c r="CG37" s="8">
        <f t="shared" si="170"/>
        <v>10715.859801271086</v>
      </c>
      <c r="CH37" s="1">
        <f t="shared" si="171"/>
        <v>87.279283333333339</v>
      </c>
      <c r="CI37" s="10">
        <f t="shared" si="220"/>
        <v>33.595064388328197</v>
      </c>
      <c r="CK37" s="20"/>
      <c r="CL37" s="5" t="s">
        <v>24</v>
      </c>
      <c r="CM37" s="1">
        <f t="shared" ref="CM37:CM39" si="262">(PI()*$E$41*F39)/(30*1000)</f>
        <v>29.321531433504735</v>
      </c>
      <c r="CN37" s="11">
        <v>707</v>
      </c>
      <c r="CO37" s="11">
        <v>642.5</v>
      </c>
      <c r="CP37" s="11">
        <v>708.3</v>
      </c>
      <c r="CQ37" s="11">
        <v>644</v>
      </c>
      <c r="CR37" s="11">
        <v>704.8</v>
      </c>
      <c r="CS37" s="11">
        <v>639.79999999999995</v>
      </c>
      <c r="CT37" s="1">
        <f t="shared" si="173"/>
        <v>2.15</v>
      </c>
      <c r="CU37" s="1">
        <f t="shared" si="174"/>
        <v>2.1433333333333318</v>
      </c>
      <c r="CV37" s="1">
        <f t="shared" si="175"/>
        <v>2.1666666666666665</v>
      </c>
      <c r="CW37" s="6">
        <f t="shared" si="176"/>
        <v>2.1533333333333324</v>
      </c>
      <c r="CX37" s="9">
        <f t="shared" si="161"/>
        <v>264.37909689607977</v>
      </c>
      <c r="CY37" s="8">
        <f t="shared" si="177"/>
        <v>11214.961290331705</v>
      </c>
      <c r="CZ37" s="1">
        <f t="shared" si="178"/>
        <v>91.344399999999965</v>
      </c>
      <c r="DA37" s="10">
        <f t="shared" si="221"/>
        <v>32.099977046764494</v>
      </c>
      <c r="DC37" s="20"/>
      <c r="DD37" s="5" t="s">
        <v>24</v>
      </c>
      <c r="DE37" s="1">
        <f t="shared" ref="DE37:DE39" si="263">(PI()*$E$41*F39)/(30*1000)</f>
        <v>29.321531433504735</v>
      </c>
      <c r="DF37" s="11">
        <v>702</v>
      </c>
      <c r="DG37" s="11">
        <v>629.20000000000005</v>
      </c>
      <c r="DH37" s="11">
        <v>705.7</v>
      </c>
      <c r="DI37" s="11">
        <v>630.9</v>
      </c>
      <c r="DJ37" s="11">
        <v>705.9</v>
      </c>
      <c r="DK37" s="11">
        <v>639.29999999999995</v>
      </c>
      <c r="DL37" s="1">
        <f t="shared" si="180"/>
        <v>2.426666666666665</v>
      </c>
      <c r="DM37" s="1">
        <f t="shared" si="181"/>
        <v>2.4933333333333354</v>
      </c>
      <c r="DN37" s="1">
        <f t="shared" si="182"/>
        <v>2.2200000000000006</v>
      </c>
      <c r="DO37" s="6">
        <f t="shared" si="183"/>
        <v>2.3800000000000003</v>
      </c>
      <c r="DP37" s="9">
        <f t="shared" si="162"/>
        <v>292.20847551671989</v>
      </c>
      <c r="DQ37" s="8">
        <f t="shared" si="184"/>
        <v>11743.858631016972</v>
      </c>
      <c r="DR37" s="1">
        <f t="shared" si="185"/>
        <v>95.652200000000008</v>
      </c>
      <c r="DS37" s="10">
        <f t="shared" si="222"/>
        <v>30.654319956576774</v>
      </c>
      <c r="DU37" s="20"/>
      <c r="DV37" s="5" t="s">
        <v>24</v>
      </c>
      <c r="DW37" s="1">
        <f t="shared" ref="DW37:DW39" si="264">(PI()*$E$41*F39)/(30*1000)</f>
        <v>29.321531433504735</v>
      </c>
      <c r="DX37" s="11">
        <v>706.1</v>
      </c>
      <c r="DY37" s="11">
        <v>638.9</v>
      </c>
      <c r="DZ37" s="11">
        <v>705.9</v>
      </c>
      <c r="EA37" s="11">
        <v>639.5</v>
      </c>
      <c r="EB37" s="11">
        <v>705.1</v>
      </c>
      <c r="EC37" s="11">
        <v>637.70000000000005</v>
      </c>
      <c r="ED37" s="1">
        <f t="shared" si="187"/>
        <v>2.2400000000000015</v>
      </c>
      <c r="EE37" s="1">
        <f t="shared" si="188"/>
        <v>2.2133333333333325</v>
      </c>
      <c r="EF37" s="1">
        <f t="shared" si="189"/>
        <v>2.2466666666666657</v>
      </c>
      <c r="EG37" s="6">
        <f t="shared" si="214"/>
        <v>2.2333333333333329</v>
      </c>
      <c r="EH37" s="9">
        <f t="shared" si="163"/>
        <v>274.20123052689394</v>
      </c>
      <c r="EI37" s="8">
        <f t="shared" si="191"/>
        <v>11631.616198950842</v>
      </c>
      <c r="EJ37" s="1">
        <f t="shared" si="192"/>
        <v>94.737999999999985</v>
      </c>
      <c r="EK37" s="10">
        <f t="shared" si="223"/>
        <v>30.950127122701282</v>
      </c>
      <c r="EM37" s="20"/>
      <c r="EN37" s="5" t="s">
        <v>24</v>
      </c>
      <c r="EO37" s="1">
        <f t="shared" ref="EO37:EO39" si="265">(PI()*$E$41*F39)/(30*1000)</f>
        <v>29.321531433504735</v>
      </c>
      <c r="EP37" s="11">
        <v>709.3</v>
      </c>
      <c r="EQ37" s="11">
        <v>641.79999999999995</v>
      </c>
      <c r="ER37" s="11">
        <v>712.6</v>
      </c>
      <c r="ES37" s="11">
        <v>644.6</v>
      </c>
      <c r="ET37" s="11">
        <v>717.2</v>
      </c>
      <c r="EU37" s="11">
        <v>649.70000000000005</v>
      </c>
      <c r="EV37" s="1">
        <f t="shared" si="194"/>
        <v>2.25</v>
      </c>
      <c r="EW37" s="1">
        <f t="shared" si="195"/>
        <v>2.2666666666666666</v>
      </c>
      <c r="EX37" s="1">
        <f t="shared" si="196"/>
        <v>2.25</v>
      </c>
      <c r="EY37" s="6">
        <f t="shared" si="215"/>
        <v>2.2555555555555555</v>
      </c>
      <c r="EZ37" s="9">
        <f t="shared" si="164"/>
        <v>276.92960097989794</v>
      </c>
      <c r="FA37" s="8">
        <f t="shared" si="198"/>
        <v>11935.665802233601</v>
      </c>
      <c r="FB37" s="1">
        <f t="shared" si="199"/>
        <v>97.214444444444453</v>
      </c>
      <c r="FC37" s="10">
        <f t="shared" si="224"/>
        <v>30.161702410654861</v>
      </c>
      <c r="FE37" s="20"/>
      <c r="FF37" s="5" t="s">
        <v>24</v>
      </c>
      <c r="FG37" s="1">
        <f t="shared" ref="FG37:FG39" si="266">(PI()*$E$41*F39)/(30*1000)</f>
        <v>29.321531433504735</v>
      </c>
      <c r="FH37" s="11">
        <v>705.3</v>
      </c>
      <c r="FI37" s="11">
        <v>637.29999999999995</v>
      </c>
      <c r="FJ37" s="11">
        <v>705.6</v>
      </c>
      <c r="FK37" s="11">
        <v>637.4</v>
      </c>
      <c r="FL37" s="11">
        <v>706</v>
      </c>
      <c r="FM37" s="11">
        <v>637.4</v>
      </c>
      <c r="FN37" s="1">
        <f t="shared" si="201"/>
        <v>2.2666666666666666</v>
      </c>
      <c r="FO37" s="1">
        <f t="shared" si="202"/>
        <v>2.2733333333333348</v>
      </c>
      <c r="FP37" s="1">
        <f t="shared" si="203"/>
        <v>2.2866666666666675</v>
      </c>
      <c r="FQ37" s="6">
        <f t="shared" si="216"/>
        <v>2.275555555555556</v>
      </c>
      <c r="FR37" s="9">
        <f t="shared" si="165"/>
        <v>279.38513438760145</v>
      </c>
      <c r="FS37" s="8">
        <f t="shared" si="205"/>
        <v>11851.517400722054</v>
      </c>
      <c r="FT37" s="1">
        <f t="shared" si="206"/>
        <v>96.529066666666694</v>
      </c>
      <c r="FU37" s="10">
        <f t="shared" si="225"/>
        <v>30.375857185854272</v>
      </c>
      <c r="FW37" s="20"/>
      <c r="FX37" s="5" t="s">
        <v>24</v>
      </c>
      <c r="FY37" s="1">
        <f t="shared" ref="FY37:FY39" si="267">(PI()*$E$41*F39)/(30*1000)</f>
        <v>29.321531433504735</v>
      </c>
      <c r="FZ37" s="11">
        <v>707.2</v>
      </c>
      <c r="GA37" s="11">
        <v>640.5</v>
      </c>
      <c r="GB37" s="11">
        <v>705.7</v>
      </c>
      <c r="GC37" s="11">
        <v>638.9</v>
      </c>
      <c r="GD37" s="11">
        <v>706.5</v>
      </c>
      <c r="GE37" s="11">
        <v>639.20000000000005</v>
      </c>
      <c r="GF37" s="1">
        <f t="shared" si="208"/>
        <v>2.2233333333333349</v>
      </c>
      <c r="GG37" s="1">
        <f t="shared" si="209"/>
        <v>2.2266666666666688</v>
      </c>
      <c r="GH37" s="1">
        <f t="shared" si="210"/>
        <v>2.2433333333333318</v>
      </c>
      <c r="GI37" s="6">
        <f t="shared" si="217"/>
        <v>2.2311111111111117</v>
      </c>
      <c r="GJ37" s="9">
        <f t="shared" si="166"/>
        <v>273.92839348159367</v>
      </c>
      <c r="GK37" s="8">
        <f t="shared" si="212"/>
        <v>11620.042451489204</v>
      </c>
      <c r="GL37" s="1">
        <f t="shared" si="213"/>
        <v>94.643733333333358</v>
      </c>
      <c r="GM37" s="10">
        <f t="shared" si="226"/>
        <v>30.980953942544598</v>
      </c>
    </row>
    <row r="38" spans="1:195" x14ac:dyDescent="0.2">
      <c r="A38" s="2" t="s">
        <v>42</v>
      </c>
      <c r="B38" s="18">
        <v>42.72</v>
      </c>
      <c r="C38" s="2" t="s">
        <v>43</v>
      </c>
      <c r="D38" s="3">
        <v>41.42</v>
      </c>
      <c r="E38" s="2">
        <v>1000</v>
      </c>
      <c r="F38" s="14">
        <v>84</v>
      </c>
      <c r="BV38" s="20"/>
      <c r="BW38" s="5" t="s">
        <v>25</v>
      </c>
      <c r="BX38" s="1">
        <f t="shared" si="261"/>
        <v>36.651914291880921</v>
      </c>
      <c r="BY38" s="11">
        <v>705.4</v>
      </c>
      <c r="BZ38" s="11">
        <v>548.4</v>
      </c>
      <c r="CA38" s="11">
        <v>702.8</v>
      </c>
      <c r="CB38" s="11">
        <v>534.5</v>
      </c>
      <c r="CC38" s="1">
        <f t="shared" si="157"/>
        <v>2.6166666666666667</v>
      </c>
      <c r="CD38" s="1">
        <f t="shared" si="158"/>
        <v>2.8049999999999993</v>
      </c>
      <c r="CE38" s="6">
        <f t="shared" si="159"/>
        <v>2.710833333333333</v>
      </c>
      <c r="CF38" s="9">
        <f t="shared" si="160"/>
        <v>266.26167250865257</v>
      </c>
      <c r="CG38" s="8">
        <f t="shared" si="170"/>
        <v>10701.056618122746</v>
      </c>
      <c r="CH38" s="1">
        <f t="shared" si="171"/>
        <v>108.94839166666665</v>
      </c>
      <c r="CI38" s="10">
        <f t="shared" si="220"/>
        <v>33.641537732855561</v>
      </c>
      <c r="CK38" s="20"/>
      <c r="CL38" s="5" t="s">
        <v>25</v>
      </c>
      <c r="CM38" s="1">
        <f t="shared" si="262"/>
        <v>36.651914291880921</v>
      </c>
      <c r="CN38" s="11">
        <v>706.2</v>
      </c>
      <c r="CO38" s="11">
        <v>629.20000000000005</v>
      </c>
      <c r="CP38" s="11">
        <v>706.1</v>
      </c>
      <c r="CQ38" s="11">
        <v>629.29999999999995</v>
      </c>
      <c r="CR38" s="11">
        <v>707.7</v>
      </c>
      <c r="CS38" s="11">
        <v>630.4</v>
      </c>
      <c r="CT38" s="1">
        <f t="shared" si="173"/>
        <v>2.5666666666666669</v>
      </c>
      <c r="CU38" s="1">
        <f t="shared" si="174"/>
        <v>2.5600000000000023</v>
      </c>
      <c r="CV38" s="1">
        <f t="shared" si="175"/>
        <v>2.5766666666666689</v>
      </c>
      <c r="CW38" s="6">
        <f t="shared" si="176"/>
        <v>2.567777777777779</v>
      </c>
      <c r="CX38" s="9">
        <f t="shared" si="161"/>
        <v>252.21056467568252</v>
      </c>
      <c r="CY38" s="8">
        <f t="shared" si="177"/>
        <v>10698.772153542453</v>
      </c>
      <c r="CZ38" s="1">
        <f t="shared" si="178"/>
        <v>108.92513333333339</v>
      </c>
      <c r="DA38" s="10">
        <f t="shared" si="221"/>
        <v>33.648721071305459</v>
      </c>
      <c r="DC38" s="20"/>
      <c r="DD38" s="5" t="s">
        <v>25</v>
      </c>
      <c r="DE38" s="1">
        <f t="shared" si="263"/>
        <v>36.651914291880921</v>
      </c>
      <c r="DF38" s="11">
        <v>709.5</v>
      </c>
      <c r="DG38" s="11">
        <v>628.70000000000005</v>
      </c>
      <c r="DH38" s="11">
        <v>708.6</v>
      </c>
      <c r="DI38" s="11">
        <v>631.4</v>
      </c>
      <c r="DJ38" s="11">
        <v>704.6</v>
      </c>
      <c r="DK38" s="11">
        <v>624.29999999999995</v>
      </c>
      <c r="DL38" s="1">
        <f t="shared" si="180"/>
        <v>2.693333333333332</v>
      </c>
      <c r="DM38" s="1">
        <f t="shared" si="181"/>
        <v>2.573333333333335</v>
      </c>
      <c r="DN38" s="1">
        <f t="shared" si="182"/>
        <v>2.676666666666669</v>
      </c>
      <c r="DO38" s="6">
        <f t="shared" si="183"/>
        <v>2.6477777777777791</v>
      </c>
      <c r="DP38" s="9">
        <f t="shared" si="162"/>
        <v>260.06827158033377</v>
      </c>
      <c r="DQ38" s="8">
        <f t="shared" si="184"/>
        <v>10452.143834813614</v>
      </c>
      <c r="DR38" s="1">
        <f t="shared" si="185"/>
        <v>106.41418888888893</v>
      </c>
      <c r="DS38" s="10">
        <f t="shared" si="222"/>
        <v>34.442694789649309</v>
      </c>
      <c r="DU38" s="20"/>
      <c r="DV38" s="5" t="s">
        <v>25</v>
      </c>
      <c r="DW38" s="1">
        <f t="shared" si="264"/>
        <v>36.651914291880921</v>
      </c>
      <c r="DX38" s="11">
        <v>706.1</v>
      </c>
      <c r="DY38" s="11">
        <v>627.29999999999995</v>
      </c>
      <c r="DZ38" s="11">
        <v>705.1</v>
      </c>
      <c r="EA38" s="11">
        <v>624.79999999999995</v>
      </c>
      <c r="EB38" s="11">
        <v>704.9</v>
      </c>
      <c r="EC38" s="11">
        <v>625.4</v>
      </c>
      <c r="ED38" s="1">
        <f t="shared" si="187"/>
        <v>2.6266666666666691</v>
      </c>
      <c r="EE38" s="1">
        <f t="shared" si="188"/>
        <v>2.676666666666669</v>
      </c>
      <c r="EF38" s="1">
        <f t="shared" si="189"/>
        <v>2.65</v>
      </c>
      <c r="EG38" s="6">
        <f t="shared" si="214"/>
        <v>2.651111111111113</v>
      </c>
      <c r="EH38" s="9">
        <f t="shared" si="163"/>
        <v>260.3956760346943</v>
      </c>
      <c r="EI38" s="8">
        <f t="shared" si="191"/>
        <v>11045.984577391733</v>
      </c>
      <c r="EJ38" s="1">
        <f t="shared" si="192"/>
        <v>112.46013333333342</v>
      </c>
      <c r="EK38" s="10">
        <f t="shared" si="223"/>
        <v>32.591028665459724</v>
      </c>
      <c r="EM38" s="20"/>
      <c r="EN38" s="5" t="s">
        <v>25</v>
      </c>
      <c r="EO38" s="1">
        <f t="shared" si="265"/>
        <v>36.651914291880921</v>
      </c>
      <c r="EP38" s="11">
        <v>706.6</v>
      </c>
      <c r="EQ38" s="11">
        <v>627.29999999999995</v>
      </c>
      <c r="ER38" s="11">
        <v>708.9</v>
      </c>
      <c r="ES38" s="11">
        <v>629.20000000000005</v>
      </c>
      <c r="ET38" s="11">
        <v>713.5</v>
      </c>
      <c r="EU38" s="11">
        <v>634</v>
      </c>
      <c r="EV38" s="1">
        <f t="shared" si="194"/>
        <v>2.6433333333333358</v>
      </c>
      <c r="EW38" s="1">
        <f t="shared" si="195"/>
        <v>2.6566666666666645</v>
      </c>
      <c r="EX38" s="1">
        <f t="shared" si="196"/>
        <v>2.65</v>
      </c>
      <c r="EY38" s="6">
        <f t="shared" si="215"/>
        <v>2.6500000000000004</v>
      </c>
      <c r="EZ38" s="9">
        <f t="shared" si="164"/>
        <v>260.28654121657399</v>
      </c>
      <c r="FA38" s="8">
        <f t="shared" si="198"/>
        <v>11218.349926434339</v>
      </c>
      <c r="FB38" s="1">
        <f t="shared" si="199"/>
        <v>114.21500000000002</v>
      </c>
      <c r="FC38" s="10">
        <f t="shared" si="224"/>
        <v>32.090280866682058</v>
      </c>
      <c r="FE38" s="20"/>
      <c r="FF38" s="5" t="s">
        <v>25</v>
      </c>
      <c r="FG38" s="1">
        <f t="shared" si="266"/>
        <v>36.651914291880921</v>
      </c>
      <c r="FH38" s="11">
        <v>704.3</v>
      </c>
      <c r="FI38" s="11">
        <v>623.6</v>
      </c>
      <c r="FJ38" s="11">
        <v>702.1</v>
      </c>
      <c r="FK38" s="11">
        <v>621.79999999999995</v>
      </c>
      <c r="FL38" s="11">
        <v>708.8</v>
      </c>
      <c r="FM38" s="11">
        <v>628.9</v>
      </c>
      <c r="FN38" s="1">
        <f t="shared" si="201"/>
        <v>2.6899999999999977</v>
      </c>
      <c r="FO38" s="1">
        <f t="shared" si="202"/>
        <v>2.676666666666669</v>
      </c>
      <c r="FP38" s="1">
        <f t="shared" si="203"/>
        <v>2.6633333333333327</v>
      </c>
      <c r="FQ38" s="6">
        <f t="shared" si="216"/>
        <v>2.6766666666666663</v>
      </c>
      <c r="FR38" s="9">
        <f t="shared" si="165"/>
        <v>262.90577685145769</v>
      </c>
      <c r="FS38" s="8">
        <f t="shared" si="205"/>
        <v>11152.463054038835</v>
      </c>
      <c r="FT38" s="1">
        <f t="shared" si="206"/>
        <v>113.54419999999999</v>
      </c>
      <c r="FU38" s="10">
        <f t="shared" si="225"/>
        <v>32.279864838433774</v>
      </c>
      <c r="FW38" s="20"/>
      <c r="FX38" s="5" t="s">
        <v>25</v>
      </c>
      <c r="FY38" s="1">
        <f t="shared" si="267"/>
        <v>36.651914291880921</v>
      </c>
      <c r="FZ38" s="11">
        <v>704</v>
      </c>
      <c r="GA38" s="11">
        <v>624</v>
      </c>
      <c r="GB38" s="11">
        <v>705.2</v>
      </c>
      <c r="GC38" s="11">
        <v>625.29999999999995</v>
      </c>
      <c r="GD38" s="11">
        <v>707.4</v>
      </c>
      <c r="GE38" s="11">
        <v>627.5</v>
      </c>
      <c r="GF38" s="1">
        <f t="shared" si="208"/>
        <v>2.6666666666666665</v>
      </c>
      <c r="GG38" s="1">
        <f t="shared" si="209"/>
        <v>2.6633333333333362</v>
      </c>
      <c r="GH38" s="1">
        <f t="shared" si="210"/>
        <v>2.6633333333333327</v>
      </c>
      <c r="GI38" s="6">
        <f t="shared" si="217"/>
        <v>2.6644444444444453</v>
      </c>
      <c r="GJ38" s="9">
        <f t="shared" si="166"/>
        <v>261.70529385213609</v>
      </c>
      <c r="GK38" s="8">
        <f t="shared" si="212"/>
        <v>11101.538565207613</v>
      </c>
      <c r="GL38" s="1">
        <f t="shared" si="213"/>
        <v>113.02573333333338</v>
      </c>
      <c r="GM38" s="10">
        <f t="shared" si="226"/>
        <v>32.427937612921994</v>
      </c>
    </row>
    <row r="39" spans="1:195" x14ac:dyDescent="0.2">
      <c r="A39" s="13" t="s">
        <v>44</v>
      </c>
      <c r="B39" s="3">
        <v>43.1</v>
      </c>
      <c r="C39" s="2" t="s">
        <v>45</v>
      </c>
      <c r="D39" s="3">
        <v>40.19</v>
      </c>
      <c r="E39" s="2">
        <v>1500</v>
      </c>
      <c r="F39" s="14">
        <v>112</v>
      </c>
      <c r="BV39" s="21"/>
      <c r="BW39" s="5" t="s">
        <v>26</v>
      </c>
      <c r="BX39" s="1">
        <f t="shared" si="261"/>
        <v>41.887902047863911</v>
      </c>
      <c r="BY39" s="11">
        <v>705</v>
      </c>
      <c r="BZ39" s="11">
        <v>493.4</v>
      </c>
      <c r="CA39" s="11">
        <v>700.6</v>
      </c>
      <c r="CB39" s="11">
        <v>477.3</v>
      </c>
      <c r="CC39" s="1">
        <f t="shared" si="157"/>
        <v>3.5266666666666668</v>
      </c>
      <c r="CD39" s="1">
        <f t="shared" si="158"/>
        <v>3.7216666666666667</v>
      </c>
      <c r="CE39" s="6">
        <f t="shared" si="159"/>
        <v>3.6241666666666665</v>
      </c>
      <c r="CF39" s="9">
        <f t="shared" si="160"/>
        <v>311.47418137799372</v>
      </c>
      <c r="CG39" s="8">
        <f t="shared" si="170"/>
        <v>12518.147349581566</v>
      </c>
      <c r="CH39" s="1">
        <f t="shared" si="171"/>
        <v>145.65525833333331</v>
      </c>
      <c r="CI39" s="10">
        <f t="shared" si="220"/>
        <v>28.758249119989259</v>
      </c>
      <c r="CK39" s="21"/>
      <c r="CL39" s="5" t="s">
        <v>26</v>
      </c>
      <c r="CM39" s="1">
        <f t="shared" si="262"/>
        <v>41.887902047863911</v>
      </c>
      <c r="CN39" s="11">
        <v>706.2</v>
      </c>
      <c r="CO39" s="11">
        <v>618.20000000000005</v>
      </c>
      <c r="CP39" s="11">
        <v>708.7</v>
      </c>
      <c r="CQ39" s="11">
        <v>620.5</v>
      </c>
      <c r="CR39" s="11">
        <v>662.3</v>
      </c>
      <c r="CS39" s="11">
        <v>576.5</v>
      </c>
      <c r="CT39" s="1">
        <f t="shared" si="173"/>
        <v>2.9333333333333331</v>
      </c>
      <c r="CU39" s="1">
        <f t="shared" si="174"/>
        <v>2.9400000000000017</v>
      </c>
      <c r="CV39" s="1">
        <f t="shared" si="175"/>
        <v>2.8599999999999985</v>
      </c>
      <c r="CW39" s="6">
        <f t="shared" si="176"/>
        <v>2.9111111111111114</v>
      </c>
      <c r="CX39" s="9">
        <f t="shared" si="161"/>
        <v>250.19157054045948</v>
      </c>
      <c r="CY39" s="8">
        <f t="shared" si="177"/>
        <v>10613.126422326292</v>
      </c>
      <c r="CZ39" s="1">
        <f t="shared" si="178"/>
        <v>123.48933333333335</v>
      </c>
      <c r="DA39" s="10">
        <f t="shared" si="221"/>
        <v>33.92025927842397</v>
      </c>
      <c r="DC39" s="21"/>
      <c r="DD39" s="5" t="s">
        <v>26</v>
      </c>
      <c r="DE39" s="1">
        <f t="shared" si="263"/>
        <v>41.887902047863911</v>
      </c>
      <c r="DF39" s="11">
        <v>705.5</v>
      </c>
      <c r="DG39" s="11">
        <v>617.4</v>
      </c>
      <c r="DH39" s="11">
        <v>706.7</v>
      </c>
      <c r="DI39" s="11">
        <v>614.79999999999995</v>
      </c>
      <c r="DJ39" s="11">
        <v>704.3</v>
      </c>
      <c r="DK39" s="11">
        <v>615.5</v>
      </c>
      <c r="DL39" s="1">
        <f t="shared" si="180"/>
        <v>2.9366666666666674</v>
      </c>
      <c r="DM39" s="1">
        <f t="shared" si="181"/>
        <v>3.0633333333333366</v>
      </c>
      <c r="DN39" s="1">
        <f t="shared" si="182"/>
        <v>2.9599999999999986</v>
      </c>
      <c r="DO39" s="6">
        <f t="shared" si="183"/>
        <v>2.9866666666666677</v>
      </c>
      <c r="DP39" s="9">
        <f t="shared" si="162"/>
        <v>256.68509221860887</v>
      </c>
      <c r="DQ39" s="8">
        <f t="shared" si="184"/>
        <v>10316.17385626589</v>
      </c>
      <c r="DR39" s="1">
        <f t="shared" si="185"/>
        <v>120.03413333333337</v>
      </c>
      <c r="DS39" s="10">
        <f t="shared" si="222"/>
        <v>34.896658879138734</v>
      </c>
      <c r="DU39" s="21"/>
      <c r="DV39" s="5" t="s">
        <v>26</v>
      </c>
      <c r="DW39" s="1">
        <f t="shared" si="264"/>
        <v>41.887902047863911</v>
      </c>
      <c r="DX39" s="11">
        <v>705.1</v>
      </c>
      <c r="DY39" s="11">
        <v>614.1</v>
      </c>
      <c r="DZ39" s="11">
        <v>705.8</v>
      </c>
      <c r="EA39" s="11">
        <v>614.9</v>
      </c>
      <c r="EB39" s="11">
        <v>704.5</v>
      </c>
      <c r="EC39" s="11">
        <v>614.1</v>
      </c>
      <c r="ED39" s="1">
        <f t="shared" si="187"/>
        <v>3.0333333333333332</v>
      </c>
      <c r="EE39" s="1">
        <f t="shared" si="188"/>
        <v>3.0299999999999994</v>
      </c>
      <c r="EF39" s="1">
        <f t="shared" si="189"/>
        <v>3.0133333333333328</v>
      </c>
      <c r="EG39" s="6">
        <f t="shared" si="214"/>
        <v>3.0255555555555547</v>
      </c>
      <c r="EH39" s="9">
        <f t="shared" si="163"/>
        <v>260.02734602353854</v>
      </c>
      <c r="EI39" s="8">
        <f>EH39*$B$40</f>
        <v>11030.360018318506</v>
      </c>
      <c r="EJ39" s="1">
        <f t="shared" si="192"/>
        <v>128.34406666666663</v>
      </c>
      <c r="EK39" s="10">
        <f t="shared" si="223"/>
        <v>32.637194017433288</v>
      </c>
      <c r="EM39" s="21"/>
      <c r="EN39" s="5" t="s">
        <v>26</v>
      </c>
      <c r="EO39" s="1">
        <f t="shared" si="265"/>
        <v>41.887902047863911</v>
      </c>
      <c r="EP39" s="11">
        <v>709.2</v>
      </c>
      <c r="EQ39" s="11">
        <v>619.1</v>
      </c>
      <c r="ER39" s="11">
        <v>709.6</v>
      </c>
      <c r="ES39" s="11">
        <v>619.4</v>
      </c>
      <c r="ET39" s="11">
        <v>710.1</v>
      </c>
      <c r="EU39" s="11">
        <v>619.70000000000005</v>
      </c>
      <c r="EV39" s="1">
        <f t="shared" si="194"/>
        <v>3.0033333333333343</v>
      </c>
      <c r="EW39" s="1">
        <f t="shared" si="195"/>
        <v>3.0066666666666682</v>
      </c>
      <c r="EX39" s="1">
        <f t="shared" si="196"/>
        <v>3.0133333333333328</v>
      </c>
      <c r="EY39" s="6">
        <f t="shared" si="215"/>
        <v>3.0077777777777785</v>
      </c>
      <c r="EZ39" s="9">
        <f t="shared" si="164"/>
        <v>258.49945856985647</v>
      </c>
      <c r="FA39" s="8">
        <f t="shared" si="198"/>
        <v>11141.326664360815</v>
      </c>
      <c r="FB39" s="1">
        <f t="shared" si="199"/>
        <v>129.63522222222227</v>
      </c>
      <c r="FC39" s="10">
        <f t="shared" si="224"/>
        <v>32.312130399297779</v>
      </c>
      <c r="FE39" s="21"/>
      <c r="FF39" s="5" t="s">
        <v>26</v>
      </c>
      <c r="FG39" s="1">
        <f t="shared" si="266"/>
        <v>41.887902047863911</v>
      </c>
      <c r="FH39" s="11">
        <v>709.7</v>
      </c>
      <c r="FI39" s="11">
        <v>618.1</v>
      </c>
      <c r="FJ39" s="11">
        <v>700.4</v>
      </c>
      <c r="FK39" s="11">
        <v>609.1</v>
      </c>
      <c r="FL39" s="11">
        <v>648.5</v>
      </c>
      <c r="FM39" s="11">
        <v>556.9</v>
      </c>
      <c r="FN39" s="1">
        <f t="shared" si="201"/>
        <v>3.0533333333333341</v>
      </c>
      <c r="FO39" s="1">
        <f t="shared" si="202"/>
        <v>3.0433333333333317</v>
      </c>
      <c r="FP39" s="1">
        <f t="shared" si="203"/>
        <v>3.0533333333333341</v>
      </c>
      <c r="FQ39" s="6">
        <f t="shared" si="216"/>
        <v>3.0500000000000003</v>
      </c>
      <c r="FR39" s="9">
        <f t="shared" si="165"/>
        <v>262.12819127235161</v>
      </c>
      <c r="FS39" s="8">
        <f>FR39*$B$40</f>
        <v>11119.477873773156</v>
      </c>
      <c r="FT39" s="1">
        <f t="shared" si="206"/>
        <v>129.38100000000003</v>
      </c>
      <c r="FU39" s="10">
        <f t="shared" si="225"/>
        <v>32.375620877767133</v>
      </c>
      <c r="FW39" s="21"/>
      <c r="FX39" s="5" t="s">
        <v>26</v>
      </c>
      <c r="FY39" s="1">
        <f t="shared" si="267"/>
        <v>41.887902047863911</v>
      </c>
      <c r="FZ39" s="11">
        <v>705.9</v>
      </c>
      <c r="GA39" s="11">
        <v>615.1</v>
      </c>
      <c r="GB39" s="11">
        <v>705.5</v>
      </c>
      <c r="GC39" s="11">
        <v>614.20000000000005</v>
      </c>
      <c r="GD39" s="11">
        <v>706.4</v>
      </c>
      <c r="GE39" s="11">
        <v>615.1</v>
      </c>
      <c r="GF39" s="1">
        <f t="shared" si="208"/>
        <v>3.0266666666666651</v>
      </c>
      <c r="GG39" s="1">
        <f t="shared" si="209"/>
        <v>3.0433333333333317</v>
      </c>
      <c r="GH39" s="1">
        <f t="shared" si="210"/>
        <v>3.0433333333333317</v>
      </c>
      <c r="GI39" s="6">
        <f t="shared" si="217"/>
        <v>3.0377777777777761</v>
      </c>
      <c r="GJ39" s="9">
        <f t="shared" si="166"/>
        <v>261.07776864794499</v>
      </c>
      <c r="GK39" s="8">
        <f>GJ39*$B$40</f>
        <v>11074.918946045827</v>
      </c>
      <c r="GL39" s="1">
        <f t="shared" si="213"/>
        <v>128.86253333333326</v>
      </c>
      <c r="GM39" s="10">
        <f t="shared" si="226"/>
        <v>32.505881239747943</v>
      </c>
    </row>
    <row r="40" spans="1:195" x14ac:dyDescent="0.2">
      <c r="A40" s="2" t="s">
        <v>46</v>
      </c>
      <c r="B40" s="3">
        <v>42.42</v>
      </c>
      <c r="C40" s="2" t="s">
        <v>47</v>
      </c>
      <c r="D40" s="3">
        <v>38</v>
      </c>
      <c r="E40" s="2">
        <v>2000</v>
      </c>
      <c r="F40" s="14">
        <v>140</v>
      </c>
    </row>
    <row r="41" spans="1:195" x14ac:dyDescent="0.2">
      <c r="A41" s="2" t="s">
        <v>48</v>
      </c>
      <c r="B41" s="18">
        <v>37.409999999999997</v>
      </c>
      <c r="C41" s="3"/>
      <c r="D41" s="3"/>
      <c r="E41" s="2">
        <v>2500</v>
      </c>
      <c r="F41" s="14">
        <v>160</v>
      </c>
    </row>
  </sheetData>
  <mergeCells count="330">
    <mergeCell ref="FW24:FW27"/>
    <mergeCell ref="FW28:FW31"/>
    <mergeCell ref="FW32:FW35"/>
    <mergeCell ref="FW36:FW39"/>
    <mergeCell ref="FW4:FW7"/>
    <mergeCell ref="FW8:FW11"/>
    <mergeCell ref="FW12:FW15"/>
    <mergeCell ref="FW16:FW19"/>
    <mergeCell ref="FW21:FX23"/>
    <mergeCell ref="FY21:FY23"/>
    <mergeCell ref="FZ21:GM21"/>
    <mergeCell ref="FZ22:GE22"/>
    <mergeCell ref="GF22:GI22"/>
    <mergeCell ref="GJ22:GJ23"/>
    <mergeCell ref="GK22:GK23"/>
    <mergeCell ref="GL22:GL23"/>
    <mergeCell ref="GM22:GM23"/>
    <mergeCell ref="FZ23:GA23"/>
    <mergeCell ref="GB23:GC23"/>
    <mergeCell ref="GD23:GE23"/>
    <mergeCell ref="FW1:FX3"/>
    <mergeCell ref="FY1:FY3"/>
    <mergeCell ref="FZ1:GM1"/>
    <mergeCell ref="FZ2:GE2"/>
    <mergeCell ref="GF2:GI2"/>
    <mergeCell ref="GJ2:GJ3"/>
    <mergeCell ref="GK2:GK3"/>
    <mergeCell ref="GL2:GL3"/>
    <mergeCell ref="GM2:GM3"/>
    <mergeCell ref="FZ3:GA3"/>
    <mergeCell ref="GB3:GC3"/>
    <mergeCell ref="GD3:GE3"/>
    <mergeCell ref="EM24:EM27"/>
    <mergeCell ref="EM28:EM31"/>
    <mergeCell ref="EM32:EM35"/>
    <mergeCell ref="EM36:EM39"/>
    <mergeCell ref="EM21:EN23"/>
    <mergeCell ref="EO21:EO23"/>
    <mergeCell ref="EP21:FC21"/>
    <mergeCell ref="EP22:EU22"/>
    <mergeCell ref="EV22:EY22"/>
    <mergeCell ref="EZ22:EZ23"/>
    <mergeCell ref="FA22:FA23"/>
    <mergeCell ref="FB22:FB23"/>
    <mergeCell ref="FC22:FC23"/>
    <mergeCell ref="EP23:EQ23"/>
    <mergeCell ref="ER23:ES23"/>
    <mergeCell ref="ET23:EU23"/>
    <mergeCell ref="DC32:DC35"/>
    <mergeCell ref="DC36:DC39"/>
    <mergeCell ref="DF1:DS1"/>
    <mergeCell ref="DF2:DK2"/>
    <mergeCell ref="DL2:DO2"/>
    <mergeCell ref="DQ2:DQ3"/>
    <mergeCell ref="DR2:DR3"/>
    <mergeCell ref="DS2:DS3"/>
    <mergeCell ref="DJ3:DK3"/>
    <mergeCell ref="DF21:DS21"/>
    <mergeCell ref="DF22:DK22"/>
    <mergeCell ref="DL22:DO22"/>
    <mergeCell ref="DQ22:DQ23"/>
    <mergeCell ref="DR22:DR23"/>
    <mergeCell ref="DS22:DS23"/>
    <mergeCell ref="DJ23:DK23"/>
    <mergeCell ref="DC4:DC7"/>
    <mergeCell ref="DC8:DC11"/>
    <mergeCell ref="DC12:DC15"/>
    <mergeCell ref="DC16:DC19"/>
    <mergeCell ref="DC21:DD23"/>
    <mergeCell ref="DE21:DE23"/>
    <mergeCell ref="DP22:DP23"/>
    <mergeCell ref="DF23:DG23"/>
    <mergeCell ref="DH23:DI23"/>
    <mergeCell ref="DC1:DD3"/>
    <mergeCell ref="DE1:DE3"/>
    <mergeCell ref="DP2:DP3"/>
    <mergeCell ref="DF3:DG3"/>
    <mergeCell ref="DH3:DI3"/>
    <mergeCell ref="BV28:BV31"/>
    <mergeCell ref="CX22:CX23"/>
    <mergeCell ref="CN23:CO23"/>
    <mergeCell ref="CP23:CQ23"/>
    <mergeCell ref="CK1:CL3"/>
    <mergeCell ref="CM1:CM3"/>
    <mergeCell ref="CX2:CX3"/>
    <mergeCell ref="CN3:CO3"/>
    <mergeCell ref="CP3:CQ3"/>
    <mergeCell ref="CK24:CK27"/>
    <mergeCell ref="CK28:CK31"/>
    <mergeCell ref="DC24:DC27"/>
    <mergeCell ref="DC28:DC31"/>
    <mergeCell ref="BV32:BV35"/>
    <mergeCell ref="BV36:BV39"/>
    <mergeCell ref="BY22:CB22"/>
    <mergeCell ref="CC22:CE22"/>
    <mergeCell ref="CF22:CF23"/>
    <mergeCell ref="CG22:CG23"/>
    <mergeCell ref="CH22:CH23"/>
    <mergeCell ref="CI22:CI23"/>
    <mergeCell ref="BY23:BZ23"/>
    <mergeCell ref="CA23:CB23"/>
    <mergeCell ref="BV24:BV27"/>
    <mergeCell ref="T16:T19"/>
    <mergeCell ref="AL32:AL35"/>
    <mergeCell ref="AL20:AL23"/>
    <mergeCell ref="AL24:AL27"/>
    <mergeCell ref="AL28:AL31"/>
    <mergeCell ref="AL17:AM19"/>
    <mergeCell ref="BV1:BW3"/>
    <mergeCell ref="BX1:BX3"/>
    <mergeCell ref="BY1:CI1"/>
    <mergeCell ref="BY2:CB2"/>
    <mergeCell ref="CC2:CE2"/>
    <mergeCell ref="CF2:CF3"/>
    <mergeCell ref="CG2:CG3"/>
    <mergeCell ref="CH2:CH3"/>
    <mergeCell ref="CI2:CI3"/>
    <mergeCell ref="BY3:BZ3"/>
    <mergeCell ref="CA3:CB3"/>
    <mergeCell ref="BV4:BV7"/>
    <mergeCell ref="BV8:BV11"/>
    <mergeCell ref="BV12:BV15"/>
    <mergeCell ref="BV16:BV19"/>
    <mergeCell ref="BV21:BW23"/>
    <mergeCell ref="BX21:BX23"/>
    <mergeCell ref="BY21:CI21"/>
    <mergeCell ref="A20:A23"/>
    <mergeCell ref="A24:A27"/>
    <mergeCell ref="A28:A31"/>
    <mergeCell ref="A32:A35"/>
    <mergeCell ref="A17:B19"/>
    <mergeCell ref="C17:C19"/>
    <mergeCell ref="D17:Q17"/>
    <mergeCell ref="D18:I18"/>
    <mergeCell ref="J18:M18"/>
    <mergeCell ref="N18:N19"/>
    <mergeCell ref="O18:O19"/>
    <mergeCell ref="P18:P19"/>
    <mergeCell ref="Q18:Q19"/>
    <mergeCell ref="D19:E19"/>
    <mergeCell ref="F19:G19"/>
    <mergeCell ref="H19:I19"/>
    <mergeCell ref="A4:A7"/>
    <mergeCell ref="A8:A11"/>
    <mergeCell ref="A12:A15"/>
    <mergeCell ref="A1:B3"/>
    <mergeCell ref="C1:C3"/>
    <mergeCell ref="D1:Q1"/>
    <mergeCell ref="D2:I2"/>
    <mergeCell ref="J2:M2"/>
    <mergeCell ref="N2:N3"/>
    <mergeCell ref="O2:O3"/>
    <mergeCell ref="P2:P3"/>
    <mergeCell ref="Q2:Q3"/>
    <mergeCell ref="D3:E3"/>
    <mergeCell ref="F3:G3"/>
    <mergeCell ref="H3:I3"/>
    <mergeCell ref="T4:T7"/>
    <mergeCell ref="T8:T11"/>
    <mergeCell ref="BD8:BD11"/>
    <mergeCell ref="T12:T15"/>
    <mergeCell ref="T1:U3"/>
    <mergeCell ref="BF1:BF3"/>
    <mergeCell ref="AJ2:AJ3"/>
    <mergeCell ref="V1:V3"/>
    <mergeCell ref="AC2:AF2"/>
    <mergeCell ref="W1:AJ1"/>
    <mergeCell ref="AH2:AH3"/>
    <mergeCell ref="AI2:AI3"/>
    <mergeCell ref="AG2:AG3"/>
    <mergeCell ref="W2:AB2"/>
    <mergeCell ref="W3:X3"/>
    <mergeCell ref="Y3:Z3"/>
    <mergeCell ref="AA3:AB3"/>
    <mergeCell ref="BD1:BE3"/>
    <mergeCell ref="BD4:BD7"/>
    <mergeCell ref="BD12:BD15"/>
    <mergeCell ref="AL1:AM3"/>
    <mergeCell ref="AL4:AL7"/>
    <mergeCell ref="AL8:AL11"/>
    <mergeCell ref="AL12:AL15"/>
    <mergeCell ref="AN1:AN3"/>
    <mergeCell ref="AN17:AN19"/>
    <mergeCell ref="AO17:BB17"/>
    <mergeCell ref="AO18:AT18"/>
    <mergeCell ref="AU18:AX18"/>
    <mergeCell ref="AY18:AY19"/>
    <mergeCell ref="AZ18:AZ19"/>
    <mergeCell ref="BA18:BA19"/>
    <mergeCell ref="BB18:BB19"/>
    <mergeCell ref="AO19:AP19"/>
    <mergeCell ref="AQ19:AR19"/>
    <mergeCell ref="AS19:AT19"/>
    <mergeCell ref="AO1:BB1"/>
    <mergeCell ref="AO2:AT2"/>
    <mergeCell ref="AU2:AX2"/>
    <mergeCell ref="AY2:AY3"/>
    <mergeCell ref="AO3:AP3"/>
    <mergeCell ref="AQ3:AR3"/>
    <mergeCell ref="AS3:AT3"/>
    <mergeCell ref="AZ2:AZ3"/>
    <mergeCell ref="BA2:BA3"/>
    <mergeCell ref="BB2:BB3"/>
    <mergeCell ref="BD24:BD27"/>
    <mergeCell ref="BD28:BD31"/>
    <mergeCell ref="BD32:BD35"/>
    <mergeCell ref="BD17:BE19"/>
    <mergeCell ref="BF17:BF19"/>
    <mergeCell ref="BG17:BT17"/>
    <mergeCell ref="BG18:BL18"/>
    <mergeCell ref="BM18:BP18"/>
    <mergeCell ref="BQ18:BQ19"/>
    <mergeCell ref="BR18:BR19"/>
    <mergeCell ref="BS18:BS19"/>
    <mergeCell ref="BT18:BT19"/>
    <mergeCell ref="BG19:BH19"/>
    <mergeCell ref="BI19:BJ19"/>
    <mergeCell ref="BK19:BL19"/>
    <mergeCell ref="BD20:BD23"/>
    <mergeCell ref="BG1:BQ1"/>
    <mergeCell ref="BG2:BJ2"/>
    <mergeCell ref="BK2:BM2"/>
    <mergeCell ref="BN2:BN3"/>
    <mergeCell ref="BO2:BO3"/>
    <mergeCell ref="BP2:BP3"/>
    <mergeCell ref="BQ2:BQ3"/>
    <mergeCell ref="BG3:BH3"/>
    <mergeCell ref="BI3:BJ3"/>
    <mergeCell ref="CK32:CK35"/>
    <mergeCell ref="CK36:CK39"/>
    <mergeCell ref="CN1:DA1"/>
    <mergeCell ref="CN2:CS2"/>
    <mergeCell ref="CT2:CW2"/>
    <mergeCell ref="CY2:CY3"/>
    <mergeCell ref="CZ2:CZ3"/>
    <mergeCell ref="DA2:DA3"/>
    <mergeCell ref="CR3:CS3"/>
    <mergeCell ref="CN21:DA21"/>
    <mergeCell ref="CN22:CS22"/>
    <mergeCell ref="CT22:CW22"/>
    <mergeCell ref="CY22:CY23"/>
    <mergeCell ref="CZ22:CZ23"/>
    <mergeCell ref="DA22:DA23"/>
    <mergeCell ref="CR23:CS23"/>
    <mergeCell ref="CK4:CK7"/>
    <mergeCell ref="CK8:CK11"/>
    <mergeCell ref="CK12:CK15"/>
    <mergeCell ref="CK16:CK19"/>
    <mergeCell ref="CK21:CL23"/>
    <mergeCell ref="CM21:CM23"/>
    <mergeCell ref="DU1:DV3"/>
    <mergeCell ref="DW1:DW3"/>
    <mergeCell ref="DX1:EK1"/>
    <mergeCell ref="DX2:EC2"/>
    <mergeCell ref="ED2:EG2"/>
    <mergeCell ref="EH2:EH3"/>
    <mergeCell ref="EI2:EI3"/>
    <mergeCell ref="EJ2:EJ3"/>
    <mergeCell ref="EK2:EK3"/>
    <mergeCell ref="DX3:DY3"/>
    <mergeCell ref="DZ3:EA3"/>
    <mergeCell ref="EB3:EC3"/>
    <mergeCell ref="DU21:DV23"/>
    <mergeCell ref="DW21:DW23"/>
    <mergeCell ref="DX21:EK21"/>
    <mergeCell ref="DX22:EC22"/>
    <mergeCell ref="ED22:EG22"/>
    <mergeCell ref="EH22:EH23"/>
    <mergeCell ref="EI22:EI23"/>
    <mergeCell ref="EJ22:EJ23"/>
    <mergeCell ref="EK22:EK23"/>
    <mergeCell ref="DX23:DY23"/>
    <mergeCell ref="DZ23:EA23"/>
    <mergeCell ref="EB23:EC23"/>
    <mergeCell ref="DU24:DU27"/>
    <mergeCell ref="DU28:DU31"/>
    <mergeCell ref="DU32:DU35"/>
    <mergeCell ref="DU36:DU39"/>
    <mergeCell ref="EM1:EN3"/>
    <mergeCell ref="EO1:EO3"/>
    <mergeCell ref="EP1:FC1"/>
    <mergeCell ref="EP2:EU2"/>
    <mergeCell ref="EV2:EY2"/>
    <mergeCell ref="EZ2:EZ3"/>
    <mergeCell ref="FA2:FA3"/>
    <mergeCell ref="FB2:FB3"/>
    <mergeCell ref="FC2:FC3"/>
    <mergeCell ref="EP3:EQ3"/>
    <mergeCell ref="ER3:ES3"/>
    <mergeCell ref="ET3:EU3"/>
    <mergeCell ref="EM4:EM7"/>
    <mergeCell ref="EM8:EM11"/>
    <mergeCell ref="EM12:EM15"/>
    <mergeCell ref="EM16:EM19"/>
    <mergeCell ref="DU4:DU7"/>
    <mergeCell ref="DU8:DU11"/>
    <mergeCell ref="DU12:DU15"/>
    <mergeCell ref="DU16:DU19"/>
    <mergeCell ref="FE1:FF3"/>
    <mergeCell ref="FG1:FG3"/>
    <mergeCell ref="FH1:FU1"/>
    <mergeCell ref="FH2:FM2"/>
    <mergeCell ref="FN2:FQ2"/>
    <mergeCell ref="FR2:FR3"/>
    <mergeCell ref="FS2:FS3"/>
    <mergeCell ref="FT2:FT3"/>
    <mergeCell ref="FU2:FU3"/>
    <mergeCell ref="FH3:FI3"/>
    <mergeCell ref="FJ3:FK3"/>
    <mergeCell ref="FL3:FM3"/>
    <mergeCell ref="FG21:FG23"/>
    <mergeCell ref="FH21:FU21"/>
    <mergeCell ref="FH22:FM22"/>
    <mergeCell ref="FN22:FQ22"/>
    <mergeCell ref="FR22:FR23"/>
    <mergeCell ref="FS22:FS23"/>
    <mergeCell ref="FT22:FT23"/>
    <mergeCell ref="FU22:FU23"/>
    <mergeCell ref="FH23:FI23"/>
    <mergeCell ref="FJ23:FK23"/>
    <mergeCell ref="FL23:FM23"/>
    <mergeCell ref="FE24:FE27"/>
    <mergeCell ref="FE28:FE31"/>
    <mergeCell ref="FE32:FE35"/>
    <mergeCell ref="FE36:FE39"/>
    <mergeCell ref="FE4:FE7"/>
    <mergeCell ref="FE8:FE11"/>
    <mergeCell ref="FE12:FE15"/>
    <mergeCell ref="FE16:FE19"/>
    <mergeCell ref="FE21:FF23"/>
  </mergeCells>
  <phoneticPr fontId="1" type="noConversion"/>
  <pageMargins left="0.7" right="0.7" top="0.75" bottom="0.75" header="0.3" footer="0.3"/>
  <pageSetup scale="11" orientation="portrait" r:id="rId1"/>
  <ignoredErrors>
    <ignoredError sqref="AF4:AF14" formulaRange="1"/>
    <ignoredError sqref="AX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3E2C-A11C-48A7-BD49-5C240E58CFF0}">
  <dimension ref="A1:F13"/>
  <sheetViews>
    <sheetView tabSelected="1" zoomScale="188" workbookViewId="0">
      <selection activeCell="B1" sqref="B1"/>
    </sheetView>
  </sheetViews>
  <sheetFormatPr baseColWidth="10" defaultColWidth="8.83203125" defaultRowHeight="15" x14ac:dyDescent="0.2"/>
  <cols>
    <col min="3" max="3" width="16.83203125" customWidth="1"/>
    <col min="4" max="4" width="17.83203125" customWidth="1"/>
    <col min="5" max="5" width="19.5" customWidth="1"/>
    <col min="6" max="6" width="34.5" customWidth="1"/>
    <col min="7" max="7" width="22.6640625" customWidth="1"/>
  </cols>
  <sheetData>
    <row r="1" spans="1:6" x14ac:dyDescent="0.2">
      <c r="A1" t="s">
        <v>52</v>
      </c>
      <c r="B1" t="s">
        <v>53</v>
      </c>
      <c r="C1" s="15" t="s">
        <v>42</v>
      </c>
      <c r="D1" s="15" t="s">
        <v>49</v>
      </c>
      <c r="E1" s="13" t="s">
        <v>50</v>
      </c>
      <c r="F1" s="13" t="s">
        <v>51</v>
      </c>
    </row>
    <row r="2" spans="1:6" x14ac:dyDescent="0.2">
      <c r="A2" s="16">
        <v>1500</v>
      </c>
      <c r="B2">
        <v>84</v>
      </c>
      <c r="C2" s="17">
        <v>0.8755555555555562</v>
      </c>
      <c r="D2" s="17">
        <v>0.86222222222222245</v>
      </c>
      <c r="E2" s="17">
        <v>0.9277777777777777</v>
      </c>
      <c r="F2" s="17">
        <v>0.99888888888888994</v>
      </c>
    </row>
    <row r="3" spans="1:6" x14ac:dyDescent="0.2">
      <c r="A3" s="16">
        <v>1500</v>
      </c>
      <c r="B3">
        <v>112</v>
      </c>
      <c r="C3" s="17">
        <v>1.1477777777777771</v>
      </c>
      <c r="D3" s="17">
        <v>1.2299999999999993</v>
      </c>
      <c r="E3" s="17">
        <v>1.2699999999999994</v>
      </c>
      <c r="F3" s="17">
        <v>1.2622222222222212</v>
      </c>
    </row>
    <row r="4" spans="1:6" x14ac:dyDescent="0.2">
      <c r="A4" s="16">
        <v>1500</v>
      </c>
      <c r="B4">
        <v>140</v>
      </c>
      <c r="C4" s="17">
        <v>1.3988888888888884</v>
      </c>
      <c r="D4" s="17">
        <v>1.4433333333333334</v>
      </c>
      <c r="E4" s="17">
        <v>1.5744444444444448</v>
      </c>
      <c r="F4" s="17">
        <v>1.6044444444444441</v>
      </c>
    </row>
    <row r="5" spans="1:6" x14ac:dyDescent="0.2">
      <c r="A5" s="16">
        <v>1500</v>
      </c>
      <c r="B5">
        <v>160</v>
      </c>
      <c r="C5" s="17">
        <v>1.6788888888888891</v>
      </c>
      <c r="D5" s="17">
        <v>1.6977777777777774</v>
      </c>
      <c r="E5" s="17">
        <v>1.7</v>
      </c>
      <c r="F5" s="17">
        <v>1.7333333333333334</v>
      </c>
    </row>
    <row r="6" spans="1:6" x14ac:dyDescent="0.2">
      <c r="A6" s="16">
        <v>2000</v>
      </c>
      <c r="B6">
        <v>84</v>
      </c>
      <c r="C6" s="17">
        <v>1.25</v>
      </c>
      <c r="D6" s="17">
        <v>1.2833333333333334</v>
      </c>
      <c r="E6" s="17">
        <v>1.4433333333333331</v>
      </c>
      <c r="F6" s="17">
        <v>1.4266666666666665</v>
      </c>
    </row>
    <row r="7" spans="1:6" x14ac:dyDescent="0.2">
      <c r="A7" s="16">
        <v>2000</v>
      </c>
      <c r="B7">
        <v>112</v>
      </c>
      <c r="C7" s="17">
        <v>1.6011111111111116</v>
      </c>
      <c r="D7" s="17">
        <v>1.6288888888888893</v>
      </c>
      <c r="E7" s="17">
        <v>1.8033333333333328</v>
      </c>
      <c r="F7" s="17">
        <v>1.8266666666666662</v>
      </c>
    </row>
    <row r="8" spans="1:6" x14ac:dyDescent="0.2">
      <c r="A8" s="16">
        <v>2000</v>
      </c>
      <c r="B8">
        <v>140</v>
      </c>
      <c r="C8" s="17">
        <v>1.9511111111111112</v>
      </c>
      <c r="D8" s="17">
        <v>1.9344444444444446</v>
      </c>
      <c r="E8" s="17">
        <v>2.1766666666666663</v>
      </c>
      <c r="F8" s="17">
        <v>2.1977777777777772</v>
      </c>
    </row>
    <row r="9" spans="1:6" x14ac:dyDescent="0.2">
      <c r="A9" s="16">
        <v>2000</v>
      </c>
      <c r="B9">
        <v>160</v>
      </c>
      <c r="C9" s="17">
        <v>2.1855555555555557</v>
      </c>
      <c r="D9" s="17">
        <v>2.2200000000000006</v>
      </c>
      <c r="E9" s="17">
        <v>2.4033333333333338</v>
      </c>
      <c r="F9" s="17">
        <v>2.4666666666666668</v>
      </c>
    </row>
    <row r="10" spans="1:6" x14ac:dyDescent="0.2">
      <c r="A10" s="16">
        <v>2500</v>
      </c>
      <c r="B10">
        <v>84</v>
      </c>
      <c r="C10" s="17">
        <v>1.6833333333333336</v>
      </c>
      <c r="D10" s="17">
        <v>1.7211111111111108</v>
      </c>
      <c r="E10" s="17">
        <v>1.9466666666666672</v>
      </c>
      <c r="F10" s="17">
        <v>1.9522222222222227</v>
      </c>
    </row>
    <row r="11" spans="1:6" x14ac:dyDescent="0.2">
      <c r="A11" s="16">
        <v>2500</v>
      </c>
      <c r="B11">
        <v>112</v>
      </c>
      <c r="C11" s="17">
        <v>2.1122222222222224</v>
      </c>
      <c r="D11" s="17">
        <v>2.1266666666666678</v>
      </c>
      <c r="E11" s="17">
        <v>2.454444444444444</v>
      </c>
      <c r="F11" s="17">
        <v>2.4688888888888889</v>
      </c>
    </row>
    <row r="12" spans="1:6" x14ac:dyDescent="0.2">
      <c r="A12" s="16">
        <v>2500</v>
      </c>
      <c r="B12">
        <v>140</v>
      </c>
      <c r="C12" s="17">
        <v>2.4888888888888885</v>
      </c>
      <c r="D12" s="17">
        <v>2.6133333333333337</v>
      </c>
      <c r="E12" s="17">
        <v>2.9077777777777776</v>
      </c>
      <c r="F12" s="17">
        <v>2.9855555555555555</v>
      </c>
    </row>
    <row r="13" spans="1:6" x14ac:dyDescent="0.2">
      <c r="A13" s="16">
        <v>2500</v>
      </c>
      <c r="B13">
        <v>160</v>
      </c>
      <c r="C13" s="17">
        <v>2.867777777777778</v>
      </c>
      <c r="D13" s="17">
        <v>2.9488888888888884</v>
      </c>
      <c r="E13" s="17">
        <v>3.3344444444444448</v>
      </c>
      <c r="F13" s="17">
        <v>3.3166666666666664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EBEFABC3EDA14E99ECDD949D77DBD7" ma:contentTypeVersion="9" ma:contentTypeDescription="Create a new document." ma:contentTypeScope="" ma:versionID="08fd24ce17daaa960b2fab36d843c189">
  <xsd:schema xmlns:xsd="http://www.w3.org/2001/XMLSchema" xmlns:xs="http://www.w3.org/2001/XMLSchema" xmlns:p="http://schemas.microsoft.com/office/2006/metadata/properties" xmlns:ns2="50c773f4-84a4-4783-a238-b214d20c0109" xmlns:ns3="62565776-536a-4500-b784-e74d75925072" targetNamespace="http://schemas.microsoft.com/office/2006/metadata/properties" ma:root="true" ma:fieldsID="9ac86273313d46b103d05b4f31790039" ns2:_="" ns3:_="">
    <xsd:import namespace="50c773f4-84a4-4783-a238-b214d20c0109"/>
    <xsd:import namespace="62565776-536a-4500-b784-e74d75925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773f4-84a4-4783-a238-b214d20c0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65776-536a-4500-b784-e74d759250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5593acc-c46c-470d-8f84-f8aa4ca960ff}" ma:internalName="TaxCatchAll" ma:showField="CatchAllData" ma:web="62565776-536a-4500-b784-e74d759250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565776-536a-4500-b784-e74d75925072" xsi:nil="true"/>
    <lcf76f155ced4ddcb4097134ff3c332f xmlns="50c773f4-84a4-4783-a238-b214d20c01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AFB3551-61E8-4780-A9F8-3D209C733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c773f4-84a4-4783-a238-b214d20c0109"/>
    <ds:schemaRef ds:uri="62565776-536a-4500-b784-e74d75925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9B1D92-CEE7-4E8E-B535-22C157A162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61C0F8-DDC2-4399-BF8C-14B7F8D1A1FC}">
  <ds:schemaRefs>
    <ds:schemaRef ds:uri="http://schemas.microsoft.com/office/2006/metadata/properties"/>
    <ds:schemaRef ds:uri="50c773f4-84a4-4783-a238-b214d20c0109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62565776-536a-4500-b784-e74d759250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Fuel Consumption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Kritin</dc:creator>
  <cp:keywords/>
  <dc:description/>
  <cp:lastModifiedBy>Napat Palavathanakul</cp:lastModifiedBy>
  <cp:revision/>
  <dcterms:created xsi:type="dcterms:W3CDTF">2021-06-10T09:31:12Z</dcterms:created>
  <dcterms:modified xsi:type="dcterms:W3CDTF">2024-02-15T12:32:10Z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0x01010004EBEFABC3EDA14E99ECDD949D77DBD7</vt:lpwstr>
  </property>
  <property fmtid="{D5CDD505-2E9C-101B-9397-08002B2CF9AE}" pid="3" name="MediaServiceImageTags">
    <vt:lpwstr/>
  </property>
</Properties>
</file>