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CEE805B-888E-F644-ABFF-8B1765B1D07C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B413" i="8"/>
  <c r="C413" i="8"/>
  <c r="D413" i="8"/>
  <c r="J413" i="8" s="1"/>
  <c r="K413" i="8" s="1"/>
  <c r="L413" i="8" s="1"/>
  <c r="E413" i="8"/>
  <c r="F413" i="8"/>
  <c r="I413" i="8"/>
  <c r="M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M431" i="8" s="1"/>
  <c r="J431" i="8"/>
  <c r="K431" i="8" s="1"/>
  <c r="L431" i="8" s="1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339" i="8" l="1"/>
  <c r="H339" i="8" s="1"/>
  <c r="K343" i="8"/>
  <c r="L343" i="8" s="1"/>
  <c r="G413" i="8"/>
  <c r="H413" i="8" s="1"/>
  <c r="G427" i="8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<sst xmlns="http://schemas.openxmlformats.org/spreadsheetml/2006/main" count="4157" uniqueCount="1049">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</sst>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/>
    </xf>
    <xf numFmtId="14" fontId="22" fillId="2" borderId="3" xfId="0" applyNumberFormat="1" applyFont="1" applyFill="1" applyBorder="1" applyAlignment="1">
      <alignment horizontal="center" vertical="center"/>
    </xf>
    <xf numFmtId="1" fontId="22" fillId="2" borderId="3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14" fontId="23" fillId="2" borderId="2" xfId="0" applyNumberFormat="1" applyFont="1" applyFill="1" applyBorder="1" applyAlignment="1">
      <alignment horizontal="center" vertical="center"/>
    </xf>
    <xf numFmtId="49" fontId="22" fillId="4" borderId="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Formado</v>
      </c>
      <c r="E283" s="7" t="str">
        <f>IF(DATA.SAGA!J283="","*",DATA.SAGA!J283)</f>
        <v>PR</v>
      </c>
      <c r="F283" s="7">
        <f>YEAR(DATA.SAGA!$B283)</f>
        <v>2019</v>
      </c>
      <c r="G283" s="8" t="str">
        <f>IF(OR($D283="Pré-Inscrito",$D283="Matriculado",$D283="Trancado"),
IF($A283="Mestrado",DATA.SAGA!$B283+(365*24/12),DATA.SAGA!$B283+(365*48/12)),"*")</f>
        <v>*</v>
      </c>
      <c r="H283" s="9" t="str">
        <f t="shared" si="25"/>
        <v>*</v>
      </c>
      <c r="I283" s="7">
        <f>IF(DATA.SAGA!$I283="","*",YEAR(DATA.SAGA!$I283))</f>
        <v>2023</v>
      </c>
      <c r="J283" s="9">
        <f ca="1">IF($D283="Formado",(DATA.SAGA!$I283-DATA.SAGA!$B283)/365*12,
IF(OR($D283="Pré-Inscrito",$D283="Matriculado",$D283="Pré-inscrito"),(TODAY()-DATA.SAGA!$B283)/365*12,"*"))</f>
        <v>50.794520547945197</v>
      </c>
      <c r="K283" s="9" t="str">
        <f t="shared" si="21"/>
        <v>Formado</v>
      </c>
      <c r="L283" s="9">
        <f t="shared" ca="1" si="22"/>
        <v>50.794520547945197</v>
      </c>
      <c r="M283" s="7" t="str">
        <f t="shared" ca="1" si="23"/>
        <v>Egresso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Sem orientador</v>
      </c>
      <c r="D298" s="7" t="str">
        <f>DATA.SAGA!$H298</f>
        <v>Desligado</v>
      </c>
      <c r="E298" s="7" t="str">
        <f>IF(DATA.SAGA!J298="","*",DATA.SAGA!J298)</f>
        <v>RJ</v>
      </c>
      <c r="F298" s="7">
        <f>YEAR(DATA.SAGA!$B298)</f>
        <v>2019</v>
      </c>
      <c r="G298" s="8" t="str">
        <f>IF(OR($D298="Pré-Inscrito",$D298="Matriculado",$D298="Trancado"),
IF($A298="Mestrado",DATA.SAGA!$B298+(365*24/12),DATA.SAGA!$B298+(365*48/12)),"*")</f>
        <v>*</v>
      </c>
      <c r="H298" s="9" t="str">
        <f t="shared" si="25"/>
        <v>*</v>
      </c>
      <c r="I298" s="7" t="str">
        <f>IF(DATA.SAGA!$I298="","*",YEAR(DATA.SAGA!$I298))</f>
        <v>*</v>
      </c>
      <c r="J298" s="9" t="str">
        <f ca="1">IF($D298="Formado",(DATA.SAGA!$I298-DATA.SAGA!$B298)/365*12,
IF(OR($D298="Pré-Inscrito",$D298="Matriculado",$D298="Pré-inscrito"),(TODAY()-DATA.SAGA!$B298)/365*12,"*"))</f>
        <v>*</v>
      </c>
      <c r="K298" s="9" t="str">
        <f t="shared" si="21"/>
        <v>Desligado</v>
      </c>
      <c r="L298" s="9" t="str">
        <f t="shared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45.534246575342465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45.041095890410958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41.654794520547945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41.654794520547945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41.654794520547945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41.654794520547945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41.654794520547945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41.654794520547945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41.654794520547945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41.654794520547945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41.654794520547945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41.654794520547945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Sem orientador</v>
      </c>
      <c r="D339" s="7" t="str">
        <f>DATA.SAGA!$H339</f>
        <v>Desligado</v>
      </c>
      <c r="E339" s="7" t="str">
        <f>IF(DATA.SAGA!J339="","*",DATA.SAGA!J339)</f>
        <v>RJ</v>
      </c>
      <c r="F339" s="7">
        <f>YEAR(DATA.SAGA!$B339)</f>
        <v>2020</v>
      </c>
      <c r="G339" s="8" t="str">
        <f>IF(OR($D339="Pré-Inscrito",$D339="Matriculado",$D339="Trancado"),
IF($A339="Mestrado",DATA.SAGA!$B339+(365*24/12),DATA.SAGA!$B339+(365*48/12)),"*")</f>
        <v>*</v>
      </c>
      <c r="H339" s="9" t="str">
        <f t="shared" si="30"/>
        <v>*</v>
      </c>
      <c r="I339" s="7" t="str">
        <f>IF(DATA.SAGA!$I339="","*",YEAR(DATA.SAGA!$I339))</f>
        <v>*</v>
      </c>
      <c r="J339" s="9" t="str">
        <f ca="1">IF($D339="Formado",(DATA.SAGA!$I339-DATA.SAGA!$B339)/365*12,
IF(OR($D339="Pré-Inscrito",$D339="Matriculado",$D339="Pré-inscrito"),(TODAY()-DATA.SAGA!$B339)/365*12,"*"))</f>
        <v>*</v>
      </c>
      <c r="K339" s="9" t="str">
        <f t="shared" si="26"/>
        <v>Desligado</v>
      </c>
      <c r="L339" s="9" t="str">
        <f t="shared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39.024657534246572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FTO1140 - Igor Jesus</v>
      </c>
      <c r="D343" s="7" t="str">
        <f>DATA.SAGA!$H343</f>
        <v>Formado</v>
      </c>
      <c r="E343" s="7" t="str">
        <f>IF(DATA.SAGA!J343="","*",DATA.SAGA!J343)</f>
        <v>RJ</v>
      </c>
      <c r="F343" s="7">
        <f>YEAR(DATA.SAGA!$B343)</f>
        <v>2020</v>
      </c>
      <c r="G343" s="8" t="str">
        <f>IF(OR($D343="Pré-Inscrito",$D343="Matriculado",$D343="Trancado"),
IF($A343="Mestrado",DATA.SAGA!$B343+(365*24/12),DATA.SAGA!$B343+(365*48/12)),"*")</f>
        <v>*</v>
      </c>
      <c r="H343" s="9" t="str">
        <f t="shared" si="30"/>
        <v>*</v>
      </c>
      <c r="I343" s="7">
        <f>IF(DATA.SAGA!$I343="","*",YEAR(DATA.SAGA!$I343))</f>
        <v>2023</v>
      </c>
      <c r="J343" s="9">
        <f ca="1">IF($D343="Formado",(DATA.SAGA!$I343-DATA.SAGA!$B343)/365*12,
IF(OR($D343="Pré-Inscrito",$D343="Matriculado",$D343="Pré-inscrito"),(TODAY()-DATA.SAGA!$B343)/365*12,"*"))</f>
        <v>37.873972602739727</v>
      </c>
      <c r="K343" s="9" t="str">
        <f t="shared" si="26"/>
        <v>Formado</v>
      </c>
      <c r="L343" s="9">
        <f t="shared" ca="1" si="27"/>
        <v>37.873972602739727</v>
      </c>
      <c r="M343" s="7" t="str">
        <f t="shared" ca="1" si="28"/>
        <v>Egresso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38.92602739726027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37.676712328767124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36.263013698630132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33.172602739726024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33.172602739726024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Sem orientador</v>
      </c>
      <c r="D360" s="7" t="str">
        <f>DATA.SAGA!$H360</f>
        <v>Desligado</v>
      </c>
      <c r="E360" s="7" t="str">
        <f>IF(DATA.SAGA!J360="","*",DATA.SAGA!J360)</f>
        <v>RJ</v>
      </c>
      <c r="F360" s="7">
        <f>YEAR(DATA.SAGA!$B360)</f>
        <v>2020</v>
      </c>
      <c r="G360" s="8" t="str">
        <f>IF(OR($D360="Pré-Inscrito",$D360="Matriculado",$D360="Trancado"),
IF($A360="Mestrado",DATA.SAGA!$B360+(365*24/12),DATA.SAGA!$B360+(365*48/12)),"*")</f>
        <v>*</v>
      </c>
      <c r="H360" s="9" t="str">
        <f t="shared" si="30"/>
        <v>*</v>
      </c>
      <c r="I360" s="7" t="str">
        <f>IF(DATA.SAGA!$I360="","*",YEAR(DATA.SAGA!$I360))</f>
        <v>*</v>
      </c>
      <c r="J360" s="9" t="str">
        <f ca="1">IF($D360="Formado",(DATA.SAGA!$I360-DATA.SAGA!$B360)/365*12,
IF(OR($D360="Pré-Inscrito",$D360="Matriculado",$D360="Pré-inscrito"),(TODAY()-DATA.SAGA!$B360)/365*12,"*"))</f>
        <v>*</v>
      </c>
      <c r="K360" s="9" t="str">
        <f t="shared" si="26"/>
        <v>Desligado</v>
      </c>
      <c r="L360" s="9" t="str">
        <f t="shared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Sem orientador</v>
      </c>
      <c r="D361" s="7" t="str">
        <f>DATA.SAGA!$H361</f>
        <v>Desligado</v>
      </c>
      <c r="E361" s="7" t="str">
        <f>IF(DATA.SAGA!J361="","*",DATA.SAGA!J361)</f>
        <v>CE</v>
      </c>
      <c r="F361" s="7">
        <f>YEAR(DATA.SAGA!$B361)</f>
        <v>2020</v>
      </c>
      <c r="G361" s="8" t="str">
        <f>IF(OR($D361="Pré-Inscrito",$D361="Matriculado",$D361="Trancado"),
IF($A361="Mestrado",DATA.SAGA!$B361+(365*24/12),DATA.SAGA!$B361+(365*48/12)),"*")</f>
        <v>*</v>
      </c>
      <c r="H361" s="9" t="str">
        <f t="shared" si="30"/>
        <v>*</v>
      </c>
      <c r="I361" s="7" t="str">
        <f>IF(DATA.SAGA!$I361="","*",YEAR(DATA.SAGA!$I361))</f>
        <v>*</v>
      </c>
      <c r="J361" s="9" t="str">
        <f ca="1">IF($D361="Formado",(DATA.SAGA!$I361-DATA.SAGA!$B361)/365*12,
IF(OR($D361="Pré-Inscrito",$D361="Matriculado",$D361="Pré-inscrito"),(TODAY()-DATA.SAGA!$B361)/365*12,"*"))</f>
        <v>*</v>
      </c>
      <c r="K361" s="9" t="str">
        <f t="shared" si="26"/>
        <v>Desligado</v>
      </c>
      <c r="L361" s="9" t="str">
        <f t="shared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33.106849315068494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Sem orientador</v>
      </c>
      <c r="D376" s="7" t="str">
        <f>DATA.SAGA!$H376</f>
        <v>Desligado</v>
      </c>
      <c r="E376" s="7" t="str">
        <f>IF(DATA.SAGA!J376="","*",DATA.SAGA!J376)</f>
        <v>PE</v>
      </c>
      <c r="F376" s="7">
        <f>YEAR(DATA.SAGA!$B376)</f>
        <v>2020</v>
      </c>
      <c r="G376" s="8" t="str">
        <f>IF(OR($D376="Pré-Inscrito",$D376="Matriculado",$D376="Trancado"),
IF($A376="Mestrado",DATA.SAGA!$B376+(365*24/12),DATA.SAGA!$B376+(365*48/12)),"*")</f>
        <v>*</v>
      </c>
      <c r="H376" s="9" t="str">
        <f t="shared" si="30"/>
        <v>*</v>
      </c>
      <c r="I376" s="7" t="str">
        <f>IF(DATA.SAGA!$I376="","*",YEAR(DATA.SAGA!$I376))</f>
        <v>*</v>
      </c>
      <c r="J376" s="9" t="str">
        <f ca="1">IF($D376="Formado",(DATA.SAGA!$I376-DATA.SAGA!$B376)/365*12,
IF(OR($D376="Pré-Inscrito",$D376="Matriculado",$D376="Pré-inscrito"),(TODAY()-DATA.SAGA!$B376)/365*12,"*"))</f>
        <v>*</v>
      </c>
      <c r="K376" s="9" t="str">
        <f t="shared" si="26"/>
        <v>Desligado</v>
      </c>
      <c r="L376" s="9" t="str">
        <f t="shared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33.041095890410958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33.041095890410958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33.041095890410958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Sem orientador</v>
      </c>
      <c r="D384" s="7" t="str">
        <f>DATA.SAGA!$H384</f>
        <v>Cancelado</v>
      </c>
      <c r="E384" s="7" t="str">
        <f>IF(DATA.SAGA!J384="","*",DATA.SAGA!J384)</f>
        <v>PB</v>
      </c>
      <c r="F384" s="7">
        <f>YEAR(DATA.SAGA!$B384)</f>
        <v>2020</v>
      </c>
      <c r="G384" s="8" t="str">
        <f>IF(OR($D384="Pré-Inscrito",$D384="Matriculado",$D384="Trancado"),
IF($A384="Mestrado",DATA.SAGA!$B384+(365*24/12),DATA.SAGA!$B384+(365*48/12)),"*")</f>
        <v>*</v>
      </c>
      <c r="H384" s="9" t="str">
        <f t="shared" si="30"/>
        <v>*</v>
      </c>
      <c r="I384" s="7" t="str">
        <f>IF(DATA.SAGA!$I384="","*",YEAR(DATA.SAGA!$I384))</f>
        <v>*</v>
      </c>
      <c r="J384" s="9" t="str">
        <f ca="1">IF($D384="Formado",(DATA.SAGA!$I384-DATA.SAGA!$B384)/365*12,
IF(OR($D384="Pré-Inscrito",$D384="Matriculado",$D384="Pré-inscrito"),(TODAY()-DATA.SAGA!$B384)/365*12,"*"))</f>
        <v>*</v>
      </c>
      <c r="K384" s="9" t="str">
        <f t="shared" si="26"/>
        <v>Cancelado</v>
      </c>
      <c r="L384" s="9" t="str">
        <f t="shared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32.942465753424656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28.997260273972604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28.964383561643835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28.964383561643835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28.964383561643835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28.964383561643835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28.898630136986306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28.898630136986306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28.767123287671232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26.432876712328763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26.432876712328763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Formado</v>
      </c>
      <c r="E406" s="7" t="str">
        <f>IF(DATA.SAGA!J406="","*",DATA.SAGA!J406)</f>
        <v>RJ</v>
      </c>
      <c r="F406" s="7">
        <f>YEAR(DATA.SAGA!$B406)</f>
        <v>2021</v>
      </c>
      <c r="G406" s="8" t="str">
        <f>IF(OR($D406="Pré-Inscrito",$D406="Matriculado",$D406="Trancado"),
IF($A406="Mestrado",DATA.SAGA!$B406+(365*24/12),DATA.SAGA!$B406+(365*48/12)),"*")</f>
        <v>*</v>
      </c>
      <c r="H406" s="9" t="str">
        <f t="shared" si="35"/>
        <v>*</v>
      </c>
      <c r="I406" s="7">
        <f>IF(DATA.SAGA!$I406="","*",YEAR(DATA.SAGA!$I406))</f>
        <v>2023</v>
      </c>
      <c r="J406" s="9">
        <f ca="1">IF($D406="Formado",(DATA.SAGA!$I406-DATA.SAGA!$B406)/365*12,
IF(OR($D406="Pré-Inscrito",$D406="Matriculado",$D406="Pré-inscrito"),(TODAY()-DATA.SAGA!$B406)/365*12,"*"))</f>
        <v>26.695890410958906</v>
      </c>
      <c r="K406" s="9" t="str">
        <f t="shared" si="31"/>
        <v>Formado</v>
      </c>
      <c r="L406" s="9">
        <f t="shared" ca="1" si="32"/>
        <v>26.695890410958906</v>
      </c>
      <c r="M406" s="7" t="str">
        <f t="shared" ca="1" si="33"/>
        <v>Egresso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5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26.07123287671233</v>
      </c>
      <c r="K409" s="9" t="str">
        <f t="shared" si="31"/>
        <v>Formado</v>
      </c>
      <c r="L409" s="9">
        <f t="shared" ca="1" si="32"/>
        <v>26.07123287671233</v>
      </c>
      <c r="M409" s="7" t="str">
        <f t="shared" ca="1" si="33"/>
        <v>Egresso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Formado</v>
      </c>
      <c r="E411" s="7" t="str">
        <f>IF(DATA.SAGA!J411="","*",DATA.SAGA!J411)</f>
        <v>RJ</v>
      </c>
      <c r="F411" s="7">
        <f>YEAR(DATA.SAGA!$B411)</f>
        <v>2021</v>
      </c>
      <c r="G411" s="8" t="str">
        <f>IF(OR($D411="Pré-Inscrito",$D411="Matriculado",$D411="Trancado"),
IF($A411="Mestrado",DATA.SAGA!$B411+(365*24/12),DATA.SAGA!$B411+(365*48/12)),"*")</f>
        <v>*</v>
      </c>
      <c r="H411" s="9" t="str">
        <f t="shared" si="35"/>
        <v>*</v>
      </c>
      <c r="I411" s="7">
        <f>IF(DATA.SAGA!$I411="","*",YEAR(DATA.SAGA!$I411))</f>
        <v>2023</v>
      </c>
      <c r="J411" s="9">
        <f ca="1">IF($D411="Formado",(DATA.SAGA!$I411-DATA.SAGA!$B411)/365*12,
IF(OR($D411="Pré-Inscrito",$D411="Matriculado",$D411="Pré-inscrito"),(TODAY()-DATA.SAGA!$B411)/365*12,"*"))</f>
        <v>26.169863013698631</v>
      </c>
      <c r="K411" s="9" t="str">
        <f t="shared" si="31"/>
        <v>Formado</v>
      </c>
      <c r="L411" s="9">
        <f t="shared" ca="1" si="32"/>
        <v>26.169863013698631</v>
      </c>
      <c r="M411" s="7" t="str">
        <f t="shared" ca="1" si="33"/>
        <v>Egresso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26.400000000000002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Formado</v>
      </c>
      <c r="E413" s="7" t="str">
        <f>IF(DATA.SAGA!J413="","*",DATA.SAGA!J413)</f>
        <v>PR</v>
      </c>
      <c r="F413" s="7">
        <f>YEAR(DATA.SAGA!$B413)</f>
        <v>2021</v>
      </c>
      <c r="G413" s="8" t="str">
        <f>IF(OR($D413="Pré-Inscrito",$D413="Matriculado",$D413="Trancado"),
IF($A413="Mestrado",DATA.SAGA!$B413+(365*24/12),DATA.SAGA!$B413+(365*48/12)),"*")</f>
        <v>*</v>
      </c>
      <c r="H413" s="9" t="str">
        <f t="shared" si="35"/>
        <v>*</v>
      </c>
      <c r="I413" s="7">
        <f>IF(DATA.SAGA!$I413="","*",YEAR(DATA.SAGA!$I413))</f>
        <v>2023</v>
      </c>
      <c r="J413" s="9">
        <f ca="1">IF($D413="Formado",(DATA.SAGA!$I413-DATA.SAGA!$B413)/365*12,
IF(OR($D413="Pré-Inscrito",$D413="Matriculado",$D413="Pré-inscrito"),(TODAY()-DATA.SAGA!$B413)/365*12,"*"))</f>
        <v>26.268493150684929</v>
      </c>
      <c r="K413" s="9" t="str">
        <f t="shared" si="31"/>
        <v>Formado</v>
      </c>
      <c r="L413" s="9">
        <f t="shared" ca="1" si="32"/>
        <v>26.268493150684929</v>
      </c>
      <c r="M413" s="7" t="str">
        <f t="shared" ca="1" si="33"/>
        <v>Egresso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26.367123287671234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26.367123287671234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26.334246575342465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26.334246575342465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26.334246575342465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25.709589041095889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25.676712328767124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25.676712328767124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25.578082191780823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25.578082191780823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Formado</v>
      </c>
      <c r="E431" s="7" t="str">
        <f>IF(DATA.SAGA!J431="","*",DATA.SAGA!J431)</f>
        <v>MA</v>
      </c>
      <c r="F431" s="7">
        <f>YEAR(DATA.SAGA!$B431)</f>
        <v>2021</v>
      </c>
      <c r="G431" s="8" t="str">
        <f>IF(OR($D431="Pré-Inscrito",$D431="Matriculado",$D431="Trancado"),
IF($A431="Mestrado",DATA.SAGA!$B431+(365*24/12),DATA.SAGA!$B431+(365*48/12)),"*")</f>
        <v>*</v>
      </c>
      <c r="H431" s="9" t="str">
        <f t="shared" si="35"/>
        <v>*</v>
      </c>
      <c r="I431" s="7">
        <f>IF(DATA.SAGA!$I431="","*",YEAR(DATA.SAGA!$I431))</f>
        <v>2023</v>
      </c>
      <c r="J431" s="9">
        <f ca="1">IF($D431="Formado",(DATA.SAGA!$I431-DATA.SAGA!$B431)/365*12,
IF(OR($D431="Pré-Inscrito",$D431="Matriculado",$D431="Pré-inscrito"),(TODAY()-DATA.SAGA!$B431)/365*12,"*"))</f>
        <v>25.972602739726028</v>
      </c>
      <c r="K431" s="9" t="str">
        <f t="shared" si="31"/>
        <v>Formado</v>
      </c>
      <c r="L431" s="9">
        <f t="shared" ca="1" si="32"/>
        <v>25.972602739726028</v>
      </c>
      <c r="M431" s="7" t="str">
        <f t="shared" ca="1" si="33"/>
        <v>Egresso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25.315068493150683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25.282191780821918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23.408219178082192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21.139726027397259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21.139726027397259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21.139726027397259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21.139726027397259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21.139726027397259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21.139726027397259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21.139726027397259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21.139726027397259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21.073972602739726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21.073972602739726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21.073972602739726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21.073972602739726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21.073972602739726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15.419178082191781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15.386301369863014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15.386301369863014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15.386301369863014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15.386301369863014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15.386301369863014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15.386301369863014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15.386301369863014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15.386301369863014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15.386301369863014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15.386301369863014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15.386301369863014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15.386301369863014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15.386301369863014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15.386301369863014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15.386301369863014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15.156164383561645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15.123287671232877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15.123287671232877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15.09041095890411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14.465753424657533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9.008219178082193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9.008219178082193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9.008219178082193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9.008219178082193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9.008219178082193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9.008219178082193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9.008219178082193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9.008219178082193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9.008219178082193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9.008219178082193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9.008219178082193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9.008219178082193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9.008219178082193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9.008219178082193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Formado</v>
      </c>
      <c r="E500" s="7" t="str">
        <f>IF(DATA.SAGA!J500="","*",DATA.SAGA!J500)</f>
        <v>RJ</v>
      </c>
      <c r="F500" s="7">
        <f>YEAR(DATA.SAGA!$B500)</f>
        <v>2022</v>
      </c>
      <c r="G500" s="8" t="str">
        <f>IF(OR($D500="Pré-Inscrito",$D500="Matriculado",$D500="Trancado"),
IF($A500="Mestrado",DATA.SAGA!$B500+(365*24/12),DATA.SAGA!$B500+(365*48/12)),"*")</f>
        <v>*</v>
      </c>
      <c r="H500" s="9" t="str">
        <f t="shared" si="40"/>
        <v>*</v>
      </c>
      <c r="I500" s="7">
        <f>IF(DATA.SAGA!$I500="","*",YEAR(DATA.SAGA!$I500))</f>
        <v>2023</v>
      </c>
      <c r="J500" s="9">
        <f ca="1">IF($D500="Formado",(DATA.SAGA!$I500-DATA.SAGA!$B500)/365*12,
IF(OR($D500="Pré-Inscrito",$D500="Matriculado",$D500="Pré-inscrito"),(TODAY()-DATA.SAGA!$B500)/365*12,"*"))</f>
        <v>8.8438356164383549</v>
      </c>
      <c r="K500" s="9" t="str">
        <f t="shared" si="36"/>
        <v>Formado</v>
      </c>
      <c r="L500" s="9">
        <f t="shared" ca="1" si="37"/>
        <v>8.8438356164383549</v>
      </c>
      <c r="M500" s="7" t="str">
        <f t="shared" ca="1" si="38"/>
        <v>Egresso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9.008219178082193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9.008219178082193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5.0630136986301366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4.9643835616438361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4.9315068493150687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4.8657534246575338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4.8328767123287673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4.8328767123287673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4.8328767123287673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4.8000000000000007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4.7671232876712324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4.5041095890410965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2.9917808219178084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2.9917808219178084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2.893150684931507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2.7287671232876711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2.6958904109589041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2.4657534246575343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2.4657534246575343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4.8328767123287673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4.8328767123287673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4.9315068493150687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4.8657534246575338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2.6630136986301371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4.8000000000000007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2.6630136986301371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1.8410958904109589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1.8410958904109589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1.8410958904109589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1.8410958904109589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40" t="s">
        <v>2</v>
      </c>
      <c r="I283" s="16">
        <v>45055</v>
      </c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/>
      <c r="G298" s="14"/>
      <c r="H298" s="42" t="s">
        <v>5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/>
      <c r="G339" s="14"/>
      <c r="H339" s="42" t="s">
        <v>5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41" t="s">
        <v>19</v>
      </c>
      <c r="G343" s="14"/>
      <c r="H343" s="41" t="s">
        <v>2</v>
      </c>
      <c r="I343" s="16">
        <v>45030</v>
      </c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/>
      <c r="G360" s="14"/>
      <c r="H360" s="42" t="s">
        <v>5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/>
      <c r="G361" s="14"/>
      <c r="H361" s="42" t="s">
        <v>5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/>
      <c r="G376" s="14"/>
      <c r="H376" s="42" t="s">
        <v>5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/>
      <c r="G384" s="14"/>
      <c r="H384" s="42" t="s">
        <v>4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41" t="s">
        <v>2</v>
      </c>
      <c r="I406" s="16">
        <v>45070</v>
      </c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37" t="s">
        <v>2</v>
      </c>
      <c r="I409" s="16">
        <v>45051</v>
      </c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38" t="s">
        <v>2</v>
      </c>
      <c r="I411" s="16">
        <v>45054</v>
      </c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40" t="s">
        <v>2</v>
      </c>
      <c r="I413" s="16">
        <v>45058</v>
      </c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39" t="s">
        <v>2</v>
      </c>
      <c r="I431" s="16">
        <v>45075</v>
      </c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40" t="s">
        <v>2</v>
      </c>
      <c r="I500" s="16">
        <v>45057</v>
      </c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2023-05-16T17:07:05Z</dcterms:modified>
</cp:coreProperties>
</file>